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3492FBB-E3C6-4E3F-8F13-7F5511001C3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structions" sheetId="1" r:id="rId1"/>
    <sheet name="Journal" sheetId="2" r:id="rId2"/>
    <sheet name="Statistics" sheetId="3" r:id="rId3"/>
    <sheet name="Date Calculations" sheetId="4" state="hidden" r:id="rId4"/>
    <sheet name="Trade Calculations" sheetId="5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975" i="5" l="1"/>
  <c r="F975" i="5" s="1"/>
  <c r="A974" i="5"/>
  <c r="B974" i="5" s="1"/>
  <c r="A973" i="5"/>
  <c r="F973" i="5" s="1"/>
  <c r="A972" i="5"/>
  <c r="F972" i="5" s="1"/>
  <c r="A971" i="5"/>
  <c r="F971" i="5" s="1"/>
  <c r="E970" i="5"/>
  <c r="D970" i="5"/>
  <c r="A970" i="5"/>
  <c r="F970" i="5" s="1"/>
  <c r="A969" i="5"/>
  <c r="F969" i="5" s="1"/>
  <c r="E968" i="5"/>
  <c r="D968" i="5"/>
  <c r="A968" i="5"/>
  <c r="F968" i="5" s="1"/>
  <c r="A967" i="5"/>
  <c r="F967" i="5" s="1"/>
  <c r="E966" i="5"/>
  <c r="D966" i="5"/>
  <c r="C966" i="5"/>
  <c r="A966" i="5"/>
  <c r="F966" i="5" s="1"/>
  <c r="A965" i="5"/>
  <c r="F965" i="5" s="1"/>
  <c r="D964" i="5"/>
  <c r="C964" i="5"/>
  <c r="A964" i="5"/>
  <c r="F964" i="5" s="1"/>
  <c r="A963" i="5"/>
  <c r="F963" i="5" s="1"/>
  <c r="A962" i="5"/>
  <c r="A961" i="5"/>
  <c r="F961" i="5" s="1"/>
  <c r="A960" i="5"/>
  <c r="F960" i="5" s="1"/>
  <c r="A959" i="5"/>
  <c r="F959" i="5" s="1"/>
  <c r="A958" i="5"/>
  <c r="F958" i="5" s="1"/>
  <c r="A957" i="5"/>
  <c r="F957" i="5" s="1"/>
  <c r="E956" i="5"/>
  <c r="D956" i="5"/>
  <c r="A956" i="5"/>
  <c r="F956" i="5" s="1"/>
  <c r="A955" i="5"/>
  <c r="F955" i="5" s="1"/>
  <c r="E954" i="5"/>
  <c r="D954" i="5"/>
  <c r="C954" i="5"/>
  <c r="A954" i="5"/>
  <c r="F954" i="5" s="1"/>
  <c r="A953" i="5"/>
  <c r="C952" i="5"/>
  <c r="A952" i="5"/>
  <c r="A951" i="5"/>
  <c r="A950" i="5"/>
  <c r="F950" i="5" s="1"/>
  <c r="A949" i="5"/>
  <c r="A948" i="5"/>
  <c r="A947" i="5"/>
  <c r="A946" i="5"/>
  <c r="E946" i="5" s="1"/>
  <c r="A945" i="5"/>
  <c r="D944" i="5"/>
  <c r="A944" i="5"/>
  <c r="A943" i="5"/>
  <c r="D942" i="5"/>
  <c r="C942" i="5"/>
  <c r="A942" i="5"/>
  <c r="E942" i="5" s="1"/>
  <c r="A941" i="5"/>
  <c r="A940" i="5"/>
  <c r="E940" i="5" s="1"/>
  <c r="A939" i="5"/>
  <c r="E938" i="5"/>
  <c r="D938" i="5"/>
  <c r="C938" i="5"/>
  <c r="A938" i="5"/>
  <c r="A937" i="5"/>
  <c r="A936" i="5"/>
  <c r="A935" i="5"/>
  <c r="A934" i="5"/>
  <c r="A933" i="5"/>
  <c r="A932" i="5"/>
  <c r="E932" i="5" s="1"/>
  <c r="A931" i="5"/>
  <c r="E930" i="5"/>
  <c r="A930" i="5"/>
  <c r="C930" i="5" s="1"/>
  <c r="A929" i="5"/>
  <c r="A928" i="5"/>
  <c r="A927" i="5"/>
  <c r="E926" i="5"/>
  <c r="D926" i="5"/>
  <c r="A926" i="5"/>
  <c r="A925" i="5"/>
  <c r="A924" i="5"/>
  <c r="E924" i="5" s="1"/>
  <c r="A923" i="5"/>
  <c r="E922" i="5"/>
  <c r="D922" i="5"/>
  <c r="A922" i="5"/>
  <c r="A921" i="5"/>
  <c r="A920" i="5"/>
  <c r="A919" i="5"/>
  <c r="A918" i="5"/>
  <c r="E918" i="5" s="1"/>
  <c r="A917" i="5"/>
  <c r="D916" i="5"/>
  <c r="A916" i="5"/>
  <c r="E916" i="5" s="1"/>
  <c r="D915" i="5"/>
  <c r="C915" i="5"/>
  <c r="A915" i="5"/>
  <c r="A914" i="5"/>
  <c r="A913" i="5"/>
  <c r="A912" i="5"/>
  <c r="C911" i="5"/>
  <c r="A911" i="5"/>
  <c r="C910" i="5"/>
  <c r="A910" i="5"/>
  <c r="A909" i="5"/>
  <c r="D909" i="5" s="1"/>
  <c r="A908" i="5"/>
  <c r="E908" i="5" s="1"/>
  <c r="C907" i="5"/>
  <c r="A907" i="5"/>
  <c r="A906" i="5"/>
  <c r="E906" i="5" s="1"/>
  <c r="A905" i="5"/>
  <c r="E905" i="5" s="1"/>
  <c r="A904" i="5"/>
  <c r="A903" i="5"/>
  <c r="A902" i="5"/>
  <c r="D902" i="5" s="1"/>
  <c r="C901" i="5"/>
  <c r="A901" i="5"/>
  <c r="A900" i="5"/>
  <c r="A899" i="5"/>
  <c r="A898" i="5"/>
  <c r="A897" i="5"/>
  <c r="E896" i="5"/>
  <c r="D896" i="5"/>
  <c r="A896" i="5"/>
  <c r="A895" i="5"/>
  <c r="A894" i="5"/>
  <c r="A893" i="5"/>
  <c r="A892" i="5"/>
  <c r="A891" i="5"/>
  <c r="A890" i="5"/>
  <c r="A889" i="5"/>
  <c r="A888" i="5"/>
  <c r="D888" i="5" s="1"/>
  <c r="E887" i="5"/>
  <c r="A887" i="5"/>
  <c r="A886" i="5"/>
  <c r="A885" i="5"/>
  <c r="A884" i="5"/>
  <c r="A883" i="5"/>
  <c r="C883" i="5" s="1"/>
  <c r="D882" i="5"/>
  <c r="A882" i="5"/>
  <c r="A881" i="5"/>
  <c r="E881" i="5" s="1"/>
  <c r="A880" i="5"/>
  <c r="A879" i="5"/>
  <c r="E878" i="5"/>
  <c r="A878" i="5"/>
  <c r="D878" i="5" s="1"/>
  <c r="A877" i="5"/>
  <c r="C877" i="5" s="1"/>
  <c r="D876" i="5"/>
  <c r="A876" i="5"/>
  <c r="E875" i="5"/>
  <c r="A875" i="5"/>
  <c r="A874" i="5"/>
  <c r="A873" i="5"/>
  <c r="E872" i="5"/>
  <c r="D872" i="5"/>
  <c r="A872" i="5"/>
  <c r="C871" i="5"/>
  <c r="A871" i="5"/>
  <c r="A870" i="5"/>
  <c r="D870" i="5" s="1"/>
  <c r="A869" i="5"/>
  <c r="A868" i="5"/>
  <c r="A867" i="5"/>
  <c r="A866" i="5"/>
  <c r="D866" i="5" s="1"/>
  <c r="A865" i="5"/>
  <c r="C865" i="5" s="1"/>
  <c r="A864" i="5"/>
  <c r="A863" i="5"/>
  <c r="A862" i="5"/>
  <c r="A861" i="5"/>
  <c r="E860" i="5"/>
  <c r="D860" i="5"/>
  <c r="A860" i="5"/>
  <c r="A859" i="5"/>
  <c r="A858" i="5"/>
  <c r="A857" i="5"/>
  <c r="A856" i="5"/>
  <c r="A855" i="5"/>
  <c r="A854" i="5"/>
  <c r="A853" i="5"/>
  <c r="A852" i="5"/>
  <c r="D852" i="5" s="1"/>
  <c r="E851" i="5"/>
  <c r="A851" i="5"/>
  <c r="A850" i="5"/>
  <c r="A849" i="5"/>
  <c r="A848" i="5"/>
  <c r="A847" i="5"/>
  <c r="A846" i="5"/>
  <c r="F845" i="5"/>
  <c r="E845" i="5"/>
  <c r="C845" i="5"/>
  <c r="A845" i="5"/>
  <c r="B845" i="5" s="1"/>
  <c r="E844" i="5"/>
  <c r="D844" i="5"/>
  <c r="C844" i="5"/>
  <c r="A844" i="5"/>
  <c r="A843" i="5"/>
  <c r="F843" i="5" s="1"/>
  <c r="A842" i="5"/>
  <c r="F841" i="5"/>
  <c r="E841" i="5"/>
  <c r="D841" i="5"/>
  <c r="C841" i="5"/>
  <c r="A841" i="5"/>
  <c r="B841" i="5" s="1"/>
  <c r="E840" i="5"/>
  <c r="D840" i="5"/>
  <c r="C840" i="5"/>
  <c r="A840" i="5"/>
  <c r="A839" i="5"/>
  <c r="A838" i="5"/>
  <c r="A837" i="5"/>
  <c r="B837" i="5" s="1"/>
  <c r="E836" i="5"/>
  <c r="D836" i="5"/>
  <c r="C836" i="5"/>
  <c r="A836" i="5"/>
  <c r="A835" i="5"/>
  <c r="F835" i="5" s="1"/>
  <c r="A834" i="5"/>
  <c r="F833" i="5"/>
  <c r="E833" i="5"/>
  <c r="C833" i="5"/>
  <c r="A833" i="5"/>
  <c r="B833" i="5" s="1"/>
  <c r="E832" i="5"/>
  <c r="D832" i="5"/>
  <c r="C832" i="5"/>
  <c r="A832" i="5"/>
  <c r="A831" i="5"/>
  <c r="A830" i="5"/>
  <c r="D830" i="5" s="1"/>
  <c r="F829" i="5"/>
  <c r="E829" i="5"/>
  <c r="A829" i="5"/>
  <c r="B829" i="5" s="1"/>
  <c r="D828" i="5"/>
  <c r="C828" i="5"/>
  <c r="A828" i="5"/>
  <c r="E828" i="5" s="1"/>
  <c r="A827" i="5"/>
  <c r="F827" i="5" s="1"/>
  <c r="E826" i="5"/>
  <c r="A826" i="5"/>
  <c r="F825" i="5"/>
  <c r="D825" i="5"/>
  <c r="A825" i="5"/>
  <c r="A824" i="5"/>
  <c r="E823" i="5"/>
  <c r="A823" i="5"/>
  <c r="F823" i="5" s="1"/>
  <c r="A822" i="5"/>
  <c r="D822" i="5" s="1"/>
  <c r="A821" i="5"/>
  <c r="A820" i="5"/>
  <c r="E820" i="5" s="1"/>
  <c r="F819" i="5"/>
  <c r="C819" i="5"/>
  <c r="A819" i="5"/>
  <c r="A818" i="5"/>
  <c r="A817" i="5"/>
  <c r="B816" i="5"/>
  <c r="A816" i="5"/>
  <c r="F815" i="5"/>
  <c r="A815" i="5"/>
  <c r="A814" i="5"/>
  <c r="E814" i="5" s="1"/>
  <c r="A813" i="5"/>
  <c r="F812" i="5"/>
  <c r="A812" i="5"/>
  <c r="E812" i="5" s="1"/>
  <c r="A811" i="5"/>
  <c r="B810" i="5"/>
  <c r="A810" i="5"/>
  <c r="A809" i="5"/>
  <c r="F809" i="5" s="1"/>
  <c r="F808" i="5"/>
  <c r="D808" i="5"/>
  <c r="B808" i="5"/>
  <c r="A808" i="5"/>
  <c r="E808" i="5" s="1"/>
  <c r="A807" i="5"/>
  <c r="F807" i="5" s="1"/>
  <c r="F806" i="5"/>
  <c r="A806" i="5"/>
  <c r="E806" i="5" s="1"/>
  <c r="A805" i="5"/>
  <c r="D804" i="5"/>
  <c r="C804" i="5"/>
  <c r="A804" i="5"/>
  <c r="F804" i="5" s="1"/>
  <c r="A803" i="5"/>
  <c r="C802" i="5"/>
  <c r="A802" i="5"/>
  <c r="F802" i="5" s="1"/>
  <c r="E801" i="5"/>
  <c r="C801" i="5"/>
  <c r="A801" i="5"/>
  <c r="E800" i="5"/>
  <c r="D800" i="5"/>
  <c r="C800" i="5"/>
  <c r="B800" i="5"/>
  <c r="A800" i="5"/>
  <c r="F800" i="5" s="1"/>
  <c r="A799" i="5"/>
  <c r="E799" i="5" s="1"/>
  <c r="A798" i="5"/>
  <c r="F798" i="5" s="1"/>
  <c r="A797" i="5"/>
  <c r="B796" i="5"/>
  <c r="A796" i="5"/>
  <c r="F796" i="5" s="1"/>
  <c r="A795" i="5"/>
  <c r="C794" i="5"/>
  <c r="A794" i="5"/>
  <c r="F794" i="5" s="1"/>
  <c r="A793" i="5"/>
  <c r="E793" i="5" s="1"/>
  <c r="E792" i="5"/>
  <c r="A792" i="5"/>
  <c r="F792" i="5" s="1"/>
  <c r="A791" i="5"/>
  <c r="E791" i="5" s="1"/>
  <c r="A790" i="5"/>
  <c r="F790" i="5" s="1"/>
  <c r="A789" i="5"/>
  <c r="C788" i="5"/>
  <c r="B788" i="5"/>
  <c r="A788" i="5"/>
  <c r="F788" i="5" s="1"/>
  <c r="A787" i="5"/>
  <c r="A786" i="5"/>
  <c r="F786" i="5" s="1"/>
  <c r="A785" i="5"/>
  <c r="E785" i="5" s="1"/>
  <c r="B784" i="5"/>
  <c r="A784" i="5"/>
  <c r="F784" i="5" s="1"/>
  <c r="E783" i="5"/>
  <c r="B783" i="5"/>
  <c r="A783" i="5"/>
  <c r="A782" i="5"/>
  <c r="F782" i="5" s="1"/>
  <c r="A781" i="5"/>
  <c r="D780" i="5"/>
  <c r="C780" i="5"/>
  <c r="A780" i="5"/>
  <c r="F780" i="5" s="1"/>
  <c r="A779" i="5"/>
  <c r="C778" i="5"/>
  <c r="A778" i="5"/>
  <c r="F778" i="5" s="1"/>
  <c r="E777" i="5"/>
  <c r="C777" i="5"/>
  <c r="A777" i="5"/>
  <c r="E776" i="5"/>
  <c r="D776" i="5"/>
  <c r="C776" i="5"/>
  <c r="B776" i="5"/>
  <c r="A776" i="5"/>
  <c r="F776" i="5" s="1"/>
  <c r="A775" i="5"/>
  <c r="E775" i="5" s="1"/>
  <c r="A774" i="5"/>
  <c r="F774" i="5" s="1"/>
  <c r="A773" i="5"/>
  <c r="B772" i="5"/>
  <c r="A772" i="5"/>
  <c r="F772" i="5" s="1"/>
  <c r="A771" i="5"/>
  <c r="B771" i="5" s="1"/>
  <c r="A770" i="5"/>
  <c r="F770" i="5" s="1"/>
  <c r="C769" i="5"/>
  <c r="A769" i="5"/>
  <c r="E769" i="5" s="1"/>
  <c r="B768" i="5"/>
  <c r="A768" i="5"/>
  <c r="F768" i="5" s="1"/>
  <c r="E767" i="5"/>
  <c r="C767" i="5"/>
  <c r="A767" i="5"/>
  <c r="F767" i="5" s="1"/>
  <c r="A766" i="5"/>
  <c r="F766" i="5" s="1"/>
  <c r="A765" i="5"/>
  <c r="F765" i="5" s="1"/>
  <c r="E764" i="5"/>
  <c r="D764" i="5"/>
  <c r="A764" i="5"/>
  <c r="F764" i="5" s="1"/>
  <c r="A763" i="5"/>
  <c r="B762" i="5"/>
  <c r="A762" i="5"/>
  <c r="C761" i="5"/>
  <c r="B761" i="5"/>
  <c r="A761" i="5"/>
  <c r="F761" i="5" s="1"/>
  <c r="D760" i="5"/>
  <c r="B760" i="5"/>
  <c r="A760" i="5"/>
  <c r="F760" i="5" s="1"/>
  <c r="A759" i="5"/>
  <c r="F759" i="5" s="1"/>
  <c r="B758" i="5"/>
  <c r="A758" i="5"/>
  <c r="A757" i="5"/>
  <c r="F757" i="5" s="1"/>
  <c r="E756" i="5"/>
  <c r="A756" i="5"/>
  <c r="F756" i="5" s="1"/>
  <c r="C755" i="5"/>
  <c r="A755" i="5"/>
  <c r="A754" i="5"/>
  <c r="F754" i="5" s="1"/>
  <c r="C753" i="5"/>
  <c r="A753" i="5"/>
  <c r="E752" i="5"/>
  <c r="D752" i="5"/>
  <c r="A752" i="5"/>
  <c r="F752" i="5" s="1"/>
  <c r="A751" i="5"/>
  <c r="A750" i="5"/>
  <c r="C749" i="5"/>
  <c r="A749" i="5"/>
  <c r="F749" i="5" s="1"/>
  <c r="B748" i="5"/>
  <c r="A748" i="5"/>
  <c r="F748" i="5" s="1"/>
  <c r="A747" i="5"/>
  <c r="F747" i="5" s="1"/>
  <c r="A746" i="5"/>
  <c r="E745" i="5"/>
  <c r="D745" i="5"/>
  <c r="C745" i="5"/>
  <c r="A745" i="5"/>
  <c r="F745" i="5" s="1"/>
  <c r="E744" i="5"/>
  <c r="D744" i="5"/>
  <c r="C744" i="5"/>
  <c r="B744" i="5"/>
  <c r="A744" i="5"/>
  <c r="F744" i="5" s="1"/>
  <c r="A743" i="5"/>
  <c r="A742" i="5"/>
  <c r="F742" i="5" s="1"/>
  <c r="C741" i="5"/>
  <c r="A741" i="5"/>
  <c r="E740" i="5"/>
  <c r="D740" i="5"/>
  <c r="A740" i="5"/>
  <c r="F740" i="5" s="1"/>
  <c r="A739" i="5"/>
  <c r="B738" i="5"/>
  <c r="A738" i="5"/>
  <c r="C737" i="5"/>
  <c r="B737" i="5"/>
  <c r="A737" i="5"/>
  <c r="F737" i="5" s="1"/>
  <c r="D736" i="5"/>
  <c r="B736" i="5"/>
  <c r="A736" i="5"/>
  <c r="F736" i="5" s="1"/>
  <c r="A735" i="5"/>
  <c r="A734" i="5"/>
  <c r="E733" i="5"/>
  <c r="D733" i="5"/>
  <c r="C733" i="5"/>
  <c r="A733" i="5"/>
  <c r="F733" i="5" s="1"/>
  <c r="E732" i="5"/>
  <c r="D732" i="5"/>
  <c r="C732" i="5"/>
  <c r="B732" i="5"/>
  <c r="A732" i="5"/>
  <c r="F732" i="5" s="1"/>
  <c r="A731" i="5"/>
  <c r="A730" i="5"/>
  <c r="B730" i="5" s="1"/>
  <c r="A729" i="5"/>
  <c r="C729" i="5" s="1"/>
  <c r="E728" i="5"/>
  <c r="D728" i="5"/>
  <c r="A728" i="5"/>
  <c r="F728" i="5" s="1"/>
  <c r="A727" i="5"/>
  <c r="E726" i="5"/>
  <c r="D726" i="5"/>
  <c r="C726" i="5"/>
  <c r="B726" i="5"/>
  <c r="A726" i="5"/>
  <c r="F726" i="5" s="1"/>
  <c r="A725" i="5"/>
  <c r="F725" i="5" s="1"/>
  <c r="D724" i="5"/>
  <c r="B724" i="5"/>
  <c r="A724" i="5"/>
  <c r="A723" i="5"/>
  <c r="A722" i="5"/>
  <c r="A721" i="5"/>
  <c r="F721" i="5" s="1"/>
  <c r="E720" i="5"/>
  <c r="A720" i="5"/>
  <c r="F720" i="5" s="1"/>
  <c r="A719" i="5"/>
  <c r="E719" i="5" s="1"/>
  <c r="A718" i="5"/>
  <c r="B718" i="5" s="1"/>
  <c r="C717" i="5"/>
  <c r="A717" i="5"/>
  <c r="E717" i="5" s="1"/>
  <c r="E716" i="5"/>
  <c r="D716" i="5"/>
  <c r="A716" i="5"/>
  <c r="F716" i="5" s="1"/>
  <c r="A715" i="5"/>
  <c r="E714" i="5"/>
  <c r="A714" i="5"/>
  <c r="F714" i="5" s="1"/>
  <c r="C713" i="5"/>
  <c r="B713" i="5"/>
  <c r="A713" i="5"/>
  <c r="A712" i="5"/>
  <c r="D712" i="5" s="1"/>
  <c r="A711" i="5"/>
  <c r="E710" i="5"/>
  <c r="D710" i="5"/>
  <c r="A710" i="5"/>
  <c r="F710" i="5" s="1"/>
  <c r="E709" i="5"/>
  <c r="D709" i="5"/>
  <c r="A709" i="5"/>
  <c r="C709" i="5" s="1"/>
  <c r="A708" i="5"/>
  <c r="A707" i="5"/>
  <c r="E706" i="5"/>
  <c r="A706" i="5"/>
  <c r="F706" i="5" s="1"/>
  <c r="F705" i="5"/>
  <c r="A705" i="5"/>
  <c r="E705" i="5" s="1"/>
  <c r="A704" i="5"/>
  <c r="E703" i="5"/>
  <c r="A703" i="5"/>
  <c r="C703" i="5" s="1"/>
  <c r="A702" i="5"/>
  <c r="D701" i="5"/>
  <c r="B701" i="5"/>
  <c r="A701" i="5"/>
  <c r="A700" i="5"/>
  <c r="A699" i="5"/>
  <c r="F699" i="5" s="1"/>
  <c r="A698" i="5"/>
  <c r="D698" i="5" s="1"/>
  <c r="B697" i="5"/>
  <c r="A697" i="5"/>
  <c r="C697" i="5" s="1"/>
  <c r="A696" i="5"/>
  <c r="F696" i="5" s="1"/>
  <c r="A695" i="5"/>
  <c r="E694" i="5"/>
  <c r="A694" i="5"/>
  <c r="F694" i="5" s="1"/>
  <c r="F693" i="5"/>
  <c r="A693" i="5"/>
  <c r="E693" i="5" s="1"/>
  <c r="A692" i="5"/>
  <c r="D691" i="5"/>
  <c r="A691" i="5"/>
  <c r="C691" i="5" s="1"/>
  <c r="A690" i="5"/>
  <c r="B690" i="5" s="1"/>
  <c r="A689" i="5"/>
  <c r="E688" i="5"/>
  <c r="A688" i="5"/>
  <c r="A687" i="5"/>
  <c r="A686" i="5"/>
  <c r="A685" i="5"/>
  <c r="F685" i="5" s="1"/>
  <c r="A684" i="5"/>
  <c r="E683" i="5"/>
  <c r="D683" i="5"/>
  <c r="C683" i="5"/>
  <c r="A683" i="5"/>
  <c r="F683" i="5" s="1"/>
  <c r="B682" i="5"/>
  <c r="A682" i="5"/>
  <c r="E681" i="5"/>
  <c r="C681" i="5"/>
  <c r="B681" i="5"/>
  <c r="A681" i="5"/>
  <c r="F681" i="5" s="1"/>
  <c r="B680" i="5"/>
  <c r="A680" i="5"/>
  <c r="D680" i="5" s="1"/>
  <c r="A679" i="5"/>
  <c r="A678" i="5"/>
  <c r="A677" i="5"/>
  <c r="A676" i="5"/>
  <c r="E676" i="5" s="1"/>
  <c r="C675" i="5"/>
  <c r="A675" i="5"/>
  <c r="A674" i="5"/>
  <c r="A673" i="5"/>
  <c r="F673" i="5" s="1"/>
  <c r="A672" i="5"/>
  <c r="D672" i="5" s="1"/>
  <c r="A671" i="5"/>
  <c r="F671" i="5" s="1"/>
  <c r="A670" i="5"/>
  <c r="D670" i="5" s="1"/>
  <c r="E669" i="5"/>
  <c r="C669" i="5"/>
  <c r="A669" i="5"/>
  <c r="A668" i="5"/>
  <c r="A667" i="5"/>
  <c r="C667" i="5" s="1"/>
  <c r="A666" i="5"/>
  <c r="F665" i="5"/>
  <c r="E665" i="5"/>
  <c r="A665" i="5"/>
  <c r="A664" i="5"/>
  <c r="D664" i="5" s="1"/>
  <c r="A663" i="5"/>
  <c r="F663" i="5" s="1"/>
  <c r="A662" i="5"/>
  <c r="E661" i="5"/>
  <c r="A661" i="5"/>
  <c r="C661" i="5" s="1"/>
  <c r="E660" i="5"/>
  <c r="C660" i="5"/>
  <c r="B660" i="5"/>
  <c r="A660" i="5"/>
  <c r="D660" i="5" s="1"/>
  <c r="A659" i="5"/>
  <c r="C659" i="5" s="1"/>
  <c r="A658" i="5"/>
  <c r="F657" i="5"/>
  <c r="E657" i="5"/>
  <c r="A657" i="5"/>
  <c r="A656" i="5"/>
  <c r="D656" i="5" s="1"/>
  <c r="A655" i="5"/>
  <c r="F654" i="5"/>
  <c r="A654" i="5"/>
  <c r="D654" i="5" s="1"/>
  <c r="A653" i="5"/>
  <c r="E653" i="5" s="1"/>
  <c r="E652" i="5"/>
  <c r="C652" i="5"/>
  <c r="A652" i="5"/>
  <c r="D652" i="5" s="1"/>
  <c r="A651" i="5"/>
  <c r="C651" i="5" s="1"/>
  <c r="A650" i="5"/>
  <c r="F649" i="5"/>
  <c r="E649" i="5"/>
  <c r="A649" i="5"/>
  <c r="A648" i="5"/>
  <c r="D648" i="5" s="1"/>
  <c r="A647" i="5"/>
  <c r="F646" i="5"/>
  <c r="A646" i="5"/>
  <c r="D646" i="5" s="1"/>
  <c r="A645" i="5"/>
  <c r="F644" i="5"/>
  <c r="A644" i="5"/>
  <c r="D644" i="5" s="1"/>
  <c r="A643" i="5"/>
  <c r="C643" i="5" s="1"/>
  <c r="E642" i="5"/>
  <c r="A642" i="5"/>
  <c r="A641" i="5"/>
  <c r="A640" i="5"/>
  <c r="A639" i="5"/>
  <c r="F638" i="5"/>
  <c r="A638" i="5"/>
  <c r="D638" i="5" s="1"/>
  <c r="A637" i="5"/>
  <c r="A636" i="5"/>
  <c r="C635" i="5"/>
  <c r="A635" i="5"/>
  <c r="E634" i="5"/>
  <c r="A634" i="5"/>
  <c r="A633" i="5"/>
  <c r="A632" i="5"/>
  <c r="A631" i="5"/>
  <c r="F630" i="5"/>
  <c r="A630" i="5"/>
  <c r="D630" i="5" s="1"/>
  <c r="E629" i="5"/>
  <c r="C629" i="5"/>
  <c r="A629" i="5"/>
  <c r="A628" i="5"/>
  <c r="C627" i="5"/>
  <c r="A627" i="5"/>
  <c r="E626" i="5"/>
  <c r="A626" i="5"/>
  <c r="F625" i="5"/>
  <c r="E625" i="5"/>
  <c r="C625" i="5"/>
  <c r="B625" i="5"/>
  <c r="A625" i="5"/>
  <c r="D625" i="5" s="1"/>
  <c r="A624" i="5"/>
  <c r="B623" i="5"/>
  <c r="A623" i="5"/>
  <c r="A622" i="5"/>
  <c r="A621" i="5"/>
  <c r="F621" i="5" s="1"/>
  <c r="A620" i="5"/>
  <c r="E619" i="5"/>
  <c r="A619" i="5"/>
  <c r="D619" i="5" s="1"/>
  <c r="E618" i="5"/>
  <c r="C618" i="5"/>
  <c r="A618" i="5"/>
  <c r="D618" i="5" s="1"/>
  <c r="A617" i="5"/>
  <c r="E617" i="5" s="1"/>
  <c r="A616" i="5"/>
  <c r="E616" i="5" s="1"/>
  <c r="B615" i="5"/>
  <c r="A615" i="5"/>
  <c r="D615" i="5" s="1"/>
  <c r="A614" i="5"/>
  <c r="F613" i="5"/>
  <c r="A613" i="5"/>
  <c r="D613" i="5" s="1"/>
  <c r="F612" i="5"/>
  <c r="C612" i="5"/>
  <c r="B612" i="5"/>
  <c r="A612" i="5"/>
  <c r="D612" i="5" s="1"/>
  <c r="F611" i="5"/>
  <c r="C611" i="5"/>
  <c r="B611" i="5"/>
  <c r="A611" i="5"/>
  <c r="D611" i="5" s="1"/>
  <c r="C610" i="5"/>
  <c r="A610" i="5"/>
  <c r="A609" i="5"/>
  <c r="A608" i="5"/>
  <c r="A607" i="5"/>
  <c r="E606" i="5"/>
  <c r="C606" i="5"/>
  <c r="A606" i="5"/>
  <c r="D606" i="5" s="1"/>
  <c r="A605" i="5"/>
  <c r="E605" i="5" s="1"/>
  <c r="A604" i="5"/>
  <c r="C604" i="5" s="1"/>
  <c r="B603" i="5"/>
  <c r="A603" i="5"/>
  <c r="D603" i="5" s="1"/>
  <c r="F602" i="5"/>
  <c r="A602" i="5"/>
  <c r="F601" i="5"/>
  <c r="E601" i="5"/>
  <c r="C601" i="5"/>
  <c r="B601" i="5"/>
  <c r="A601" i="5"/>
  <c r="D601" i="5" s="1"/>
  <c r="F600" i="5"/>
  <c r="E600" i="5"/>
  <c r="C600" i="5"/>
  <c r="B600" i="5"/>
  <c r="A600" i="5"/>
  <c r="D600" i="5" s="1"/>
  <c r="F599" i="5"/>
  <c r="C599" i="5"/>
  <c r="B599" i="5"/>
  <c r="A599" i="5"/>
  <c r="D599" i="5" s="1"/>
  <c r="C598" i="5"/>
  <c r="A598" i="5"/>
  <c r="A597" i="5"/>
  <c r="A596" i="5"/>
  <c r="F596" i="5" s="1"/>
  <c r="E595" i="5"/>
  <c r="A595" i="5"/>
  <c r="C595" i="5" s="1"/>
  <c r="E594" i="5"/>
  <c r="C594" i="5"/>
  <c r="A594" i="5"/>
  <c r="D594" i="5" s="1"/>
  <c r="A593" i="5"/>
  <c r="A592" i="5"/>
  <c r="B592" i="5" s="1"/>
  <c r="A591" i="5"/>
  <c r="F590" i="5"/>
  <c r="A590" i="5"/>
  <c r="F589" i="5"/>
  <c r="C589" i="5"/>
  <c r="B589" i="5"/>
  <c r="A589" i="5"/>
  <c r="D589" i="5" s="1"/>
  <c r="A588" i="5"/>
  <c r="A587" i="5"/>
  <c r="B586" i="5"/>
  <c r="A586" i="5"/>
  <c r="A585" i="5"/>
  <c r="D585" i="5" s="1"/>
  <c r="A584" i="5"/>
  <c r="F584" i="5" s="1"/>
  <c r="A583" i="5"/>
  <c r="E582" i="5"/>
  <c r="A582" i="5"/>
  <c r="A581" i="5"/>
  <c r="A580" i="5"/>
  <c r="A579" i="5"/>
  <c r="A578" i="5"/>
  <c r="E577" i="5"/>
  <c r="C577" i="5"/>
  <c r="B577" i="5"/>
  <c r="A577" i="5"/>
  <c r="D577" i="5" s="1"/>
  <c r="A576" i="5"/>
  <c r="D576" i="5" s="1"/>
  <c r="A575" i="5"/>
  <c r="A574" i="5"/>
  <c r="C574" i="5" s="1"/>
  <c r="A573" i="5"/>
  <c r="A572" i="5"/>
  <c r="F572" i="5" s="1"/>
  <c r="F571" i="5"/>
  <c r="E571" i="5"/>
  <c r="C571" i="5"/>
  <c r="A571" i="5"/>
  <c r="D571" i="5" s="1"/>
  <c r="F570" i="5"/>
  <c r="E570" i="5"/>
  <c r="C570" i="5"/>
  <c r="A570" i="5"/>
  <c r="D570" i="5" s="1"/>
  <c r="A569" i="5"/>
  <c r="A568" i="5"/>
  <c r="D568" i="5" s="1"/>
  <c r="A567" i="5"/>
  <c r="F566" i="5"/>
  <c r="A566" i="5"/>
  <c r="E565" i="5"/>
  <c r="C565" i="5"/>
  <c r="B565" i="5"/>
  <c r="A565" i="5"/>
  <c r="D565" i="5" s="1"/>
  <c r="A564" i="5"/>
  <c r="F563" i="5"/>
  <c r="C563" i="5"/>
  <c r="B563" i="5"/>
  <c r="A563" i="5"/>
  <c r="D563" i="5" s="1"/>
  <c r="B562" i="5"/>
  <c r="A562" i="5"/>
  <c r="F561" i="5"/>
  <c r="E561" i="5"/>
  <c r="B561" i="5"/>
  <c r="A561" i="5"/>
  <c r="D561" i="5" s="1"/>
  <c r="A560" i="5"/>
  <c r="B559" i="5"/>
  <c r="A559" i="5"/>
  <c r="D559" i="5" s="1"/>
  <c r="F558" i="5"/>
  <c r="E558" i="5"/>
  <c r="A558" i="5"/>
  <c r="A557" i="5"/>
  <c r="B557" i="5" s="1"/>
  <c r="C556" i="5"/>
  <c r="A556" i="5"/>
  <c r="D556" i="5" s="1"/>
  <c r="B555" i="5"/>
  <c r="A555" i="5"/>
  <c r="F554" i="5"/>
  <c r="A554" i="5"/>
  <c r="F553" i="5"/>
  <c r="C553" i="5"/>
  <c r="A553" i="5"/>
  <c r="F552" i="5"/>
  <c r="C552" i="5"/>
  <c r="A552" i="5"/>
  <c r="D552" i="5" s="1"/>
  <c r="E551" i="5"/>
  <c r="B551" i="5"/>
  <c r="A551" i="5"/>
  <c r="A550" i="5"/>
  <c r="E549" i="5"/>
  <c r="A549" i="5"/>
  <c r="D549" i="5" s="1"/>
  <c r="A548" i="5"/>
  <c r="F548" i="5" s="1"/>
  <c r="E547" i="5"/>
  <c r="A547" i="5"/>
  <c r="D547" i="5" s="1"/>
  <c r="A546" i="5"/>
  <c r="E545" i="5"/>
  <c r="A545" i="5"/>
  <c r="C545" i="5" s="1"/>
  <c r="B544" i="5"/>
  <c r="A544" i="5"/>
  <c r="E544" i="5" s="1"/>
  <c r="A543" i="5"/>
  <c r="E543" i="5" s="1"/>
  <c r="A542" i="5"/>
  <c r="D542" i="5" s="1"/>
  <c r="F541" i="5"/>
  <c r="E541" i="5"/>
  <c r="C541" i="5"/>
  <c r="B541" i="5"/>
  <c r="A541" i="5"/>
  <c r="D541" i="5" s="1"/>
  <c r="F540" i="5"/>
  <c r="E540" i="5"/>
  <c r="C540" i="5"/>
  <c r="B540" i="5"/>
  <c r="A540" i="5"/>
  <c r="D540" i="5" s="1"/>
  <c r="F539" i="5"/>
  <c r="E539" i="5"/>
  <c r="C539" i="5"/>
  <c r="B539" i="5"/>
  <c r="A539" i="5"/>
  <c r="D539" i="5" s="1"/>
  <c r="C538" i="5"/>
  <c r="A538" i="5"/>
  <c r="F538" i="5" s="1"/>
  <c r="A537" i="5"/>
  <c r="D537" i="5" s="1"/>
  <c r="A536" i="5"/>
  <c r="A535" i="5"/>
  <c r="A534" i="5"/>
  <c r="C533" i="5"/>
  <c r="A533" i="5"/>
  <c r="E533" i="5" s="1"/>
  <c r="C532" i="5"/>
  <c r="A532" i="5"/>
  <c r="A531" i="5"/>
  <c r="A530" i="5"/>
  <c r="C529" i="5"/>
  <c r="A529" i="5"/>
  <c r="F529" i="5" s="1"/>
  <c r="E528" i="5"/>
  <c r="A528" i="5"/>
  <c r="D528" i="5" s="1"/>
  <c r="F527" i="5"/>
  <c r="B527" i="5"/>
  <c r="A527" i="5"/>
  <c r="A526" i="5"/>
  <c r="A525" i="5"/>
  <c r="A524" i="5"/>
  <c r="B523" i="5"/>
  <c r="A523" i="5"/>
  <c r="D523" i="5" s="1"/>
  <c r="A522" i="5"/>
  <c r="B521" i="5"/>
  <c r="A521" i="5"/>
  <c r="A520" i="5"/>
  <c r="A519" i="5"/>
  <c r="F518" i="5"/>
  <c r="E518" i="5"/>
  <c r="B518" i="5"/>
  <c r="A518" i="5"/>
  <c r="F517" i="5"/>
  <c r="E517" i="5"/>
  <c r="C517" i="5"/>
  <c r="B517" i="5"/>
  <c r="A517" i="5"/>
  <c r="D517" i="5" s="1"/>
  <c r="A516" i="5"/>
  <c r="D516" i="5" s="1"/>
  <c r="F515" i="5"/>
  <c r="E515" i="5"/>
  <c r="B515" i="5"/>
  <c r="A515" i="5"/>
  <c r="A514" i="5"/>
  <c r="E513" i="5"/>
  <c r="A513" i="5"/>
  <c r="F513" i="5" s="1"/>
  <c r="C512" i="5"/>
  <c r="A512" i="5"/>
  <c r="A511" i="5"/>
  <c r="A510" i="5"/>
  <c r="F510" i="5" s="1"/>
  <c r="A509" i="5"/>
  <c r="C509" i="5" s="1"/>
  <c r="A508" i="5"/>
  <c r="A507" i="5"/>
  <c r="E507" i="5" s="1"/>
  <c r="A506" i="5"/>
  <c r="A505" i="5"/>
  <c r="B504" i="5"/>
  <c r="A504" i="5"/>
  <c r="D504" i="5" s="1"/>
  <c r="C503" i="5"/>
  <c r="A503" i="5"/>
  <c r="C502" i="5"/>
  <c r="A502" i="5"/>
  <c r="B502" i="5" s="1"/>
  <c r="E501" i="5"/>
  <c r="A501" i="5"/>
  <c r="D501" i="5" s="1"/>
  <c r="C500" i="5"/>
  <c r="A500" i="5"/>
  <c r="F500" i="5" s="1"/>
  <c r="E499" i="5"/>
  <c r="C499" i="5"/>
  <c r="A499" i="5"/>
  <c r="D499" i="5" s="1"/>
  <c r="F498" i="5"/>
  <c r="E498" i="5"/>
  <c r="C498" i="5"/>
  <c r="B498" i="5"/>
  <c r="A498" i="5"/>
  <c r="D498" i="5" s="1"/>
  <c r="C497" i="5"/>
  <c r="A497" i="5"/>
  <c r="F497" i="5" s="1"/>
  <c r="F496" i="5"/>
  <c r="E496" i="5"/>
  <c r="D496" i="5"/>
  <c r="B496" i="5"/>
  <c r="A496" i="5"/>
  <c r="C496" i="5" s="1"/>
  <c r="F495" i="5"/>
  <c r="E495" i="5"/>
  <c r="C495" i="5"/>
  <c r="A495" i="5"/>
  <c r="A494" i="5"/>
  <c r="A493" i="5"/>
  <c r="F492" i="5"/>
  <c r="E492" i="5"/>
  <c r="D492" i="5"/>
  <c r="C492" i="5"/>
  <c r="B492" i="5"/>
  <c r="A492" i="5"/>
  <c r="F491" i="5"/>
  <c r="E491" i="5"/>
  <c r="D491" i="5"/>
  <c r="C491" i="5"/>
  <c r="A491" i="5"/>
  <c r="B491" i="5" s="1"/>
  <c r="F490" i="5"/>
  <c r="A490" i="5"/>
  <c r="C489" i="5"/>
  <c r="A489" i="5"/>
  <c r="E488" i="5"/>
  <c r="D488" i="5"/>
  <c r="C488" i="5"/>
  <c r="B488" i="5"/>
  <c r="A488" i="5"/>
  <c r="F488" i="5" s="1"/>
  <c r="C487" i="5"/>
  <c r="A487" i="5"/>
  <c r="F487" i="5" s="1"/>
  <c r="F486" i="5"/>
  <c r="D486" i="5"/>
  <c r="C486" i="5"/>
  <c r="B486" i="5"/>
  <c r="A486" i="5"/>
  <c r="E486" i="5" s="1"/>
  <c r="F485" i="5"/>
  <c r="E485" i="5"/>
  <c r="C485" i="5"/>
  <c r="A485" i="5"/>
  <c r="E484" i="5"/>
  <c r="A484" i="5"/>
  <c r="A483" i="5"/>
  <c r="A482" i="5"/>
  <c r="F481" i="5"/>
  <c r="E481" i="5"/>
  <c r="D481" i="5"/>
  <c r="C481" i="5"/>
  <c r="A481" i="5"/>
  <c r="B481" i="5" s="1"/>
  <c r="F480" i="5"/>
  <c r="E480" i="5"/>
  <c r="D480" i="5"/>
  <c r="C480" i="5"/>
  <c r="A480" i="5"/>
  <c r="B480" i="5" s="1"/>
  <c r="A479" i="5"/>
  <c r="E478" i="5"/>
  <c r="D478" i="5"/>
  <c r="C478" i="5"/>
  <c r="B478" i="5"/>
  <c r="A478" i="5"/>
  <c r="F478" i="5" s="1"/>
  <c r="C477" i="5"/>
  <c r="A477" i="5"/>
  <c r="B477" i="5" s="1"/>
  <c r="F476" i="5"/>
  <c r="D476" i="5"/>
  <c r="C476" i="5"/>
  <c r="B476" i="5"/>
  <c r="A476" i="5"/>
  <c r="E476" i="5" s="1"/>
  <c r="E475" i="5"/>
  <c r="D475" i="5"/>
  <c r="C475" i="5"/>
  <c r="A475" i="5"/>
  <c r="A474" i="5"/>
  <c r="A473" i="5"/>
  <c r="A472" i="5"/>
  <c r="C471" i="5"/>
  <c r="A471" i="5"/>
  <c r="F470" i="5"/>
  <c r="E470" i="5"/>
  <c r="D470" i="5"/>
  <c r="C470" i="5"/>
  <c r="A470" i="5"/>
  <c r="B470" i="5" s="1"/>
  <c r="D469" i="5"/>
  <c r="A469" i="5"/>
  <c r="F469" i="5" s="1"/>
  <c r="F468" i="5"/>
  <c r="E468" i="5"/>
  <c r="D468" i="5"/>
  <c r="C468" i="5"/>
  <c r="B468" i="5"/>
  <c r="A468" i="5"/>
  <c r="F467" i="5"/>
  <c r="E467" i="5"/>
  <c r="D467" i="5"/>
  <c r="C467" i="5"/>
  <c r="A467" i="5"/>
  <c r="B467" i="5" s="1"/>
  <c r="F466" i="5"/>
  <c r="E466" i="5"/>
  <c r="D466" i="5"/>
  <c r="C466" i="5"/>
  <c r="B466" i="5"/>
  <c r="A466" i="5"/>
  <c r="E465" i="5"/>
  <c r="D465" i="5"/>
  <c r="C465" i="5"/>
  <c r="A465" i="5"/>
  <c r="D464" i="5"/>
  <c r="A464" i="5"/>
  <c r="A463" i="5"/>
  <c r="A462" i="5"/>
  <c r="F461" i="5"/>
  <c r="B461" i="5"/>
  <c r="A461" i="5"/>
  <c r="C461" i="5" s="1"/>
  <c r="F460" i="5"/>
  <c r="B460" i="5"/>
  <c r="A460" i="5"/>
  <c r="A459" i="5"/>
  <c r="B458" i="5"/>
  <c r="A458" i="5"/>
  <c r="A457" i="5"/>
  <c r="F456" i="5"/>
  <c r="E456" i="5"/>
  <c r="D456" i="5"/>
  <c r="B456" i="5"/>
  <c r="A456" i="5"/>
  <c r="C456" i="5" s="1"/>
  <c r="A455" i="5"/>
  <c r="A454" i="5"/>
  <c r="F453" i="5"/>
  <c r="A453" i="5"/>
  <c r="A452" i="5"/>
  <c r="F451" i="5"/>
  <c r="A451" i="5"/>
  <c r="F450" i="5"/>
  <c r="E450" i="5"/>
  <c r="D450" i="5"/>
  <c r="B450" i="5"/>
  <c r="A450" i="5"/>
  <c r="C450" i="5" s="1"/>
  <c r="F449" i="5"/>
  <c r="A449" i="5"/>
  <c r="E449" i="5" s="1"/>
  <c r="F448" i="5"/>
  <c r="B448" i="5"/>
  <c r="A448" i="5"/>
  <c r="A447" i="5"/>
  <c r="A446" i="5"/>
  <c r="A445" i="5"/>
  <c r="F444" i="5"/>
  <c r="E444" i="5"/>
  <c r="D444" i="5"/>
  <c r="B444" i="5"/>
  <c r="A444" i="5"/>
  <c r="C444" i="5" s="1"/>
  <c r="B443" i="5"/>
  <c r="A443" i="5"/>
  <c r="B442" i="5"/>
  <c r="A442" i="5"/>
  <c r="C442" i="5" s="1"/>
  <c r="A441" i="5"/>
  <c r="F441" i="5" s="1"/>
  <c r="F440" i="5"/>
  <c r="E440" i="5"/>
  <c r="D440" i="5"/>
  <c r="B440" i="5"/>
  <c r="A440" i="5"/>
  <c r="C440" i="5" s="1"/>
  <c r="D439" i="5"/>
  <c r="A439" i="5"/>
  <c r="B439" i="5" s="1"/>
  <c r="F438" i="5"/>
  <c r="E438" i="5"/>
  <c r="A438" i="5"/>
  <c r="B437" i="5"/>
  <c r="A437" i="5"/>
  <c r="F437" i="5" s="1"/>
  <c r="E436" i="5"/>
  <c r="A436" i="5"/>
  <c r="C436" i="5" s="1"/>
  <c r="E435" i="5"/>
  <c r="C435" i="5"/>
  <c r="B435" i="5"/>
  <c r="A435" i="5"/>
  <c r="D435" i="5" s="1"/>
  <c r="A434" i="5"/>
  <c r="A433" i="5"/>
  <c r="B432" i="5"/>
  <c r="A432" i="5"/>
  <c r="C431" i="5"/>
  <c r="A431" i="5"/>
  <c r="A430" i="5"/>
  <c r="F429" i="5"/>
  <c r="B429" i="5"/>
  <c r="A429" i="5"/>
  <c r="D429" i="5" s="1"/>
  <c r="A428" i="5"/>
  <c r="A427" i="5"/>
  <c r="F426" i="5"/>
  <c r="E426" i="5"/>
  <c r="D426" i="5"/>
  <c r="B426" i="5"/>
  <c r="A426" i="5"/>
  <c r="C426" i="5" s="1"/>
  <c r="F425" i="5"/>
  <c r="A425" i="5"/>
  <c r="F424" i="5"/>
  <c r="E424" i="5"/>
  <c r="D424" i="5"/>
  <c r="B424" i="5"/>
  <c r="A424" i="5"/>
  <c r="C424" i="5" s="1"/>
  <c r="D423" i="5"/>
  <c r="C423" i="5"/>
  <c r="B423" i="5"/>
  <c r="A423" i="5"/>
  <c r="F423" i="5" s="1"/>
  <c r="A422" i="5"/>
  <c r="A421" i="5"/>
  <c r="B420" i="5"/>
  <c r="A420" i="5"/>
  <c r="D420" i="5" s="1"/>
  <c r="A419" i="5"/>
  <c r="F418" i="5"/>
  <c r="B418" i="5"/>
  <c r="A418" i="5"/>
  <c r="E418" i="5" s="1"/>
  <c r="A417" i="5"/>
  <c r="F417" i="5" s="1"/>
  <c r="A416" i="5"/>
  <c r="F415" i="5"/>
  <c r="E415" i="5"/>
  <c r="A415" i="5"/>
  <c r="B415" i="5" s="1"/>
  <c r="F414" i="5"/>
  <c r="E414" i="5"/>
  <c r="D414" i="5"/>
  <c r="A414" i="5"/>
  <c r="C414" i="5" s="1"/>
  <c r="A413" i="5"/>
  <c r="F413" i="5" s="1"/>
  <c r="E412" i="5"/>
  <c r="A412" i="5"/>
  <c r="D412" i="5" s="1"/>
  <c r="A411" i="5"/>
  <c r="F411" i="5" s="1"/>
  <c r="A410" i="5"/>
  <c r="D410" i="5" s="1"/>
  <c r="F409" i="5"/>
  <c r="D409" i="5"/>
  <c r="A409" i="5"/>
  <c r="E409" i="5" s="1"/>
  <c r="A408" i="5"/>
  <c r="F407" i="5"/>
  <c r="C407" i="5"/>
  <c r="A407" i="5"/>
  <c r="D407" i="5" s="1"/>
  <c r="F406" i="5"/>
  <c r="A406" i="5"/>
  <c r="A405" i="5"/>
  <c r="F404" i="5"/>
  <c r="A404" i="5"/>
  <c r="A403" i="5"/>
  <c r="B403" i="5" s="1"/>
  <c r="F402" i="5"/>
  <c r="E402" i="5"/>
  <c r="D402" i="5"/>
  <c r="C402" i="5"/>
  <c r="A402" i="5"/>
  <c r="B402" i="5" s="1"/>
  <c r="A401" i="5"/>
  <c r="C400" i="5"/>
  <c r="A400" i="5"/>
  <c r="B400" i="5" s="1"/>
  <c r="F399" i="5"/>
  <c r="E399" i="5"/>
  <c r="D399" i="5"/>
  <c r="C399" i="5"/>
  <c r="A399" i="5"/>
  <c r="B399" i="5" s="1"/>
  <c r="A398" i="5"/>
  <c r="B398" i="5" s="1"/>
  <c r="A397" i="5"/>
  <c r="F396" i="5"/>
  <c r="A396" i="5"/>
  <c r="B396" i="5" s="1"/>
  <c r="A395" i="5"/>
  <c r="F394" i="5"/>
  <c r="D394" i="5"/>
  <c r="A394" i="5"/>
  <c r="B394" i="5" s="1"/>
  <c r="A393" i="5"/>
  <c r="B393" i="5" s="1"/>
  <c r="A392" i="5"/>
  <c r="B392" i="5" s="1"/>
  <c r="A391" i="5"/>
  <c r="B391" i="5" s="1"/>
  <c r="F390" i="5"/>
  <c r="E390" i="5"/>
  <c r="D390" i="5"/>
  <c r="C390" i="5"/>
  <c r="A390" i="5"/>
  <c r="B390" i="5" s="1"/>
  <c r="F389" i="5"/>
  <c r="E389" i="5"/>
  <c r="A389" i="5"/>
  <c r="B389" i="5" s="1"/>
  <c r="C388" i="5"/>
  <c r="A388" i="5"/>
  <c r="F387" i="5"/>
  <c r="E387" i="5"/>
  <c r="D387" i="5"/>
  <c r="C387" i="5"/>
  <c r="A387" i="5"/>
  <c r="B387" i="5" s="1"/>
  <c r="A386" i="5"/>
  <c r="B386" i="5" s="1"/>
  <c r="F385" i="5"/>
  <c r="D385" i="5"/>
  <c r="A385" i="5"/>
  <c r="B385" i="5" s="1"/>
  <c r="A384" i="5"/>
  <c r="A383" i="5"/>
  <c r="A382" i="5"/>
  <c r="B382" i="5" s="1"/>
  <c r="A381" i="5"/>
  <c r="B381" i="5" s="1"/>
  <c r="E380" i="5"/>
  <c r="A380" i="5"/>
  <c r="B380" i="5" s="1"/>
  <c r="C379" i="5"/>
  <c r="A379" i="5"/>
  <c r="B379" i="5" s="1"/>
  <c r="E378" i="5"/>
  <c r="D378" i="5"/>
  <c r="C378" i="5"/>
  <c r="A378" i="5"/>
  <c r="F377" i="5"/>
  <c r="E377" i="5"/>
  <c r="A377" i="5"/>
  <c r="B377" i="5" s="1"/>
  <c r="F376" i="5"/>
  <c r="D376" i="5"/>
  <c r="A376" i="5"/>
  <c r="B376" i="5" s="1"/>
  <c r="E375" i="5"/>
  <c r="D375" i="5"/>
  <c r="A375" i="5"/>
  <c r="A374" i="5"/>
  <c r="B374" i="5" s="1"/>
  <c r="A373" i="5"/>
  <c r="F372" i="5"/>
  <c r="A372" i="5"/>
  <c r="B372" i="5" s="1"/>
  <c r="A371" i="5"/>
  <c r="A370" i="5"/>
  <c r="A369" i="5"/>
  <c r="B369" i="5" s="1"/>
  <c r="A368" i="5"/>
  <c r="B368" i="5" s="1"/>
  <c r="A367" i="5"/>
  <c r="A366" i="5"/>
  <c r="B366" i="5" s="1"/>
  <c r="A365" i="5"/>
  <c r="B365" i="5" s="1"/>
  <c r="F364" i="5"/>
  <c r="D364" i="5"/>
  <c r="C364" i="5"/>
  <c r="A364" i="5"/>
  <c r="B364" i="5" s="1"/>
  <c r="F363" i="5"/>
  <c r="A363" i="5"/>
  <c r="B363" i="5" s="1"/>
  <c r="A362" i="5"/>
  <c r="B362" i="5" s="1"/>
  <c r="F361" i="5"/>
  <c r="A361" i="5"/>
  <c r="B361" i="5" s="1"/>
  <c r="A360" i="5"/>
  <c r="B360" i="5" s="1"/>
  <c r="A359" i="5"/>
  <c r="D359" i="5" s="1"/>
  <c r="A358" i="5"/>
  <c r="B358" i="5" s="1"/>
  <c r="A357" i="5"/>
  <c r="E356" i="5"/>
  <c r="A356" i="5"/>
  <c r="B356" i="5" s="1"/>
  <c r="A355" i="5"/>
  <c r="B355" i="5" s="1"/>
  <c r="F354" i="5"/>
  <c r="C354" i="5"/>
  <c r="A354" i="5"/>
  <c r="B354" i="5" s="1"/>
  <c r="A353" i="5"/>
  <c r="B353" i="5" s="1"/>
  <c r="F352" i="5"/>
  <c r="D352" i="5"/>
  <c r="C352" i="5"/>
  <c r="A352" i="5"/>
  <c r="B352" i="5" s="1"/>
  <c r="F351" i="5"/>
  <c r="E351" i="5"/>
  <c r="C351" i="5"/>
  <c r="A351" i="5"/>
  <c r="B351" i="5" s="1"/>
  <c r="A350" i="5"/>
  <c r="A349" i="5"/>
  <c r="A348" i="5"/>
  <c r="B348" i="5" s="1"/>
  <c r="A347" i="5"/>
  <c r="E347" i="5" s="1"/>
  <c r="F346" i="5"/>
  <c r="D346" i="5"/>
  <c r="A346" i="5"/>
  <c r="B346" i="5" s="1"/>
  <c r="A345" i="5"/>
  <c r="C345" i="5" s="1"/>
  <c r="A344" i="5"/>
  <c r="E344" i="5" s="1"/>
  <c r="C343" i="5"/>
  <c r="A343" i="5"/>
  <c r="B343" i="5" s="1"/>
  <c r="A342" i="5"/>
  <c r="E342" i="5" s="1"/>
  <c r="F341" i="5"/>
  <c r="A341" i="5"/>
  <c r="B341" i="5" s="1"/>
  <c r="C340" i="5"/>
  <c r="A340" i="5"/>
  <c r="F339" i="5"/>
  <c r="E339" i="5"/>
  <c r="D339" i="5"/>
  <c r="A339" i="5"/>
  <c r="A338" i="5"/>
  <c r="A337" i="5"/>
  <c r="A336" i="5"/>
  <c r="B336" i="5" s="1"/>
  <c r="E335" i="5"/>
  <c r="A335" i="5"/>
  <c r="E334" i="5"/>
  <c r="D334" i="5"/>
  <c r="A334" i="5"/>
  <c r="B334" i="5" s="1"/>
  <c r="A333" i="5"/>
  <c r="C333" i="5" s="1"/>
  <c r="E332" i="5"/>
  <c r="A332" i="5"/>
  <c r="C332" i="5" s="1"/>
  <c r="A331" i="5"/>
  <c r="E330" i="5"/>
  <c r="C330" i="5"/>
  <c r="A330" i="5"/>
  <c r="B330" i="5" s="1"/>
  <c r="A329" i="5"/>
  <c r="A328" i="5"/>
  <c r="B328" i="5" s="1"/>
  <c r="F327" i="5"/>
  <c r="E327" i="5"/>
  <c r="D327" i="5"/>
  <c r="A327" i="5"/>
  <c r="B327" i="5" s="1"/>
  <c r="A326" i="5"/>
  <c r="A325" i="5"/>
  <c r="F324" i="5"/>
  <c r="A324" i="5"/>
  <c r="B324" i="5" s="1"/>
  <c r="A323" i="5"/>
  <c r="E323" i="5" s="1"/>
  <c r="E322" i="5"/>
  <c r="D322" i="5"/>
  <c r="A322" i="5"/>
  <c r="C321" i="5"/>
  <c r="A321" i="5"/>
  <c r="A320" i="5"/>
  <c r="C320" i="5" s="1"/>
  <c r="C319" i="5"/>
  <c r="A319" i="5"/>
  <c r="B319" i="5" s="1"/>
  <c r="E318" i="5"/>
  <c r="C318" i="5"/>
  <c r="A318" i="5"/>
  <c r="F317" i="5"/>
  <c r="E317" i="5"/>
  <c r="A317" i="5"/>
  <c r="B317" i="5" s="1"/>
  <c r="F316" i="5"/>
  <c r="C316" i="5"/>
  <c r="A316" i="5"/>
  <c r="B316" i="5" s="1"/>
  <c r="A315" i="5"/>
  <c r="D315" i="5" s="1"/>
  <c r="A314" i="5"/>
  <c r="A313" i="5"/>
  <c r="A312" i="5"/>
  <c r="B312" i="5" s="1"/>
  <c r="A311" i="5"/>
  <c r="E311" i="5" s="1"/>
  <c r="A310" i="5"/>
  <c r="C309" i="5"/>
  <c r="A309" i="5"/>
  <c r="A308" i="5"/>
  <c r="E308" i="5" s="1"/>
  <c r="C307" i="5"/>
  <c r="A307" i="5"/>
  <c r="B307" i="5" s="1"/>
  <c r="F306" i="5"/>
  <c r="E306" i="5"/>
  <c r="A306" i="5"/>
  <c r="B306" i="5" s="1"/>
  <c r="F305" i="5"/>
  <c r="A305" i="5"/>
  <c r="B305" i="5" s="1"/>
  <c r="A304" i="5"/>
  <c r="B304" i="5" s="1"/>
  <c r="F303" i="5"/>
  <c r="E303" i="5"/>
  <c r="D303" i="5"/>
  <c r="A303" i="5"/>
  <c r="B303" i="5" s="1"/>
  <c r="A302" i="5"/>
  <c r="A301" i="5"/>
  <c r="A300" i="5"/>
  <c r="A299" i="5"/>
  <c r="F298" i="5"/>
  <c r="E298" i="5"/>
  <c r="D298" i="5"/>
  <c r="A298" i="5"/>
  <c r="B298" i="5" s="1"/>
  <c r="A297" i="5"/>
  <c r="E296" i="5"/>
  <c r="A296" i="5"/>
  <c r="C296" i="5" s="1"/>
  <c r="A295" i="5"/>
  <c r="B295" i="5" s="1"/>
  <c r="F294" i="5"/>
  <c r="E294" i="5"/>
  <c r="C294" i="5"/>
  <c r="A294" i="5"/>
  <c r="B294" i="5" s="1"/>
  <c r="A293" i="5"/>
  <c r="A292" i="5"/>
  <c r="F291" i="5"/>
  <c r="E291" i="5"/>
  <c r="A291" i="5"/>
  <c r="B291" i="5" s="1"/>
  <c r="A290" i="5"/>
  <c r="A289" i="5"/>
  <c r="A288" i="5"/>
  <c r="E287" i="5"/>
  <c r="A287" i="5"/>
  <c r="D287" i="5" s="1"/>
  <c r="A286" i="5"/>
  <c r="B286" i="5" s="1"/>
  <c r="A285" i="5"/>
  <c r="A284" i="5"/>
  <c r="C283" i="5"/>
  <c r="A283" i="5"/>
  <c r="B283" i="5" s="1"/>
  <c r="F282" i="5"/>
  <c r="E282" i="5"/>
  <c r="A282" i="5"/>
  <c r="B282" i="5" s="1"/>
  <c r="A281" i="5"/>
  <c r="B281" i="5" s="1"/>
  <c r="F280" i="5"/>
  <c r="D280" i="5"/>
  <c r="C280" i="5"/>
  <c r="A280" i="5"/>
  <c r="B280" i="5" s="1"/>
  <c r="F279" i="5"/>
  <c r="E279" i="5"/>
  <c r="D279" i="5"/>
  <c r="A279" i="5"/>
  <c r="B279" i="5" s="1"/>
  <c r="D278" i="5"/>
  <c r="A278" i="5"/>
  <c r="A277" i="5"/>
  <c r="F277" i="5" s="1"/>
  <c r="A276" i="5"/>
  <c r="F276" i="5" s="1"/>
  <c r="D275" i="5"/>
  <c r="A275" i="5"/>
  <c r="F274" i="5"/>
  <c r="A274" i="5"/>
  <c r="E273" i="5"/>
  <c r="C273" i="5"/>
  <c r="A273" i="5"/>
  <c r="A272" i="5"/>
  <c r="C272" i="5" s="1"/>
  <c r="C271" i="5"/>
  <c r="A271" i="5"/>
  <c r="B271" i="5" s="1"/>
  <c r="E270" i="5"/>
  <c r="A270" i="5"/>
  <c r="F270" i="5" s="1"/>
  <c r="A269" i="5"/>
  <c r="F268" i="5"/>
  <c r="D268" i="5"/>
  <c r="A268" i="5"/>
  <c r="B268" i="5" s="1"/>
  <c r="F267" i="5"/>
  <c r="E267" i="5"/>
  <c r="C267" i="5"/>
  <c r="A267" i="5"/>
  <c r="B267" i="5" s="1"/>
  <c r="A266" i="5"/>
  <c r="D266" i="5" s="1"/>
  <c r="C265" i="5"/>
  <c r="A265" i="5"/>
  <c r="A264" i="5"/>
  <c r="E263" i="5"/>
  <c r="D263" i="5"/>
  <c r="A263" i="5"/>
  <c r="F262" i="5"/>
  <c r="E262" i="5"/>
  <c r="D262" i="5"/>
  <c r="C262" i="5"/>
  <c r="A262" i="5"/>
  <c r="B262" i="5" s="1"/>
  <c r="A261" i="5"/>
  <c r="E260" i="5"/>
  <c r="A260" i="5"/>
  <c r="D260" i="5" s="1"/>
  <c r="C259" i="5"/>
  <c r="A259" i="5"/>
  <c r="B259" i="5" s="1"/>
  <c r="A258" i="5"/>
  <c r="E257" i="5"/>
  <c r="A257" i="5"/>
  <c r="B257" i="5" s="1"/>
  <c r="A256" i="5"/>
  <c r="F255" i="5"/>
  <c r="E255" i="5"/>
  <c r="A255" i="5"/>
  <c r="B255" i="5" s="1"/>
  <c r="A254" i="5"/>
  <c r="F253" i="5"/>
  <c r="D253" i="5"/>
  <c r="A253" i="5"/>
  <c r="C253" i="5" s="1"/>
  <c r="A252" i="5"/>
  <c r="A251" i="5"/>
  <c r="E251" i="5" s="1"/>
  <c r="F250" i="5"/>
  <c r="E250" i="5"/>
  <c r="D250" i="5"/>
  <c r="C250" i="5"/>
  <c r="A250" i="5"/>
  <c r="B250" i="5" s="1"/>
  <c r="E249" i="5"/>
  <c r="A249" i="5"/>
  <c r="A248" i="5"/>
  <c r="E248" i="5" s="1"/>
  <c r="C247" i="5"/>
  <c r="A247" i="5"/>
  <c r="B247" i="5" s="1"/>
  <c r="A246" i="5"/>
  <c r="A245" i="5"/>
  <c r="B245" i="5" s="1"/>
  <c r="F244" i="5"/>
  <c r="C244" i="5"/>
  <c r="A244" i="5"/>
  <c r="B244" i="5" s="1"/>
  <c r="D243" i="5"/>
  <c r="A243" i="5"/>
  <c r="A242" i="5"/>
  <c r="A241" i="5"/>
  <c r="F241" i="5" s="1"/>
  <c r="F240" i="5"/>
  <c r="A240" i="5"/>
  <c r="E239" i="5"/>
  <c r="D239" i="5"/>
  <c r="A239" i="5"/>
  <c r="E238" i="5"/>
  <c r="D238" i="5"/>
  <c r="A238" i="5"/>
  <c r="A237" i="5"/>
  <c r="D236" i="5"/>
  <c r="C236" i="5"/>
  <c r="A236" i="5"/>
  <c r="C235" i="5"/>
  <c r="A235" i="5"/>
  <c r="B235" i="5" s="1"/>
  <c r="C234" i="5"/>
  <c r="A234" i="5"/>
  <c r="F233" i="5"/>
  <c r="E233" i="5"/>
  <c r="A233" i="5"/>
  <c r="B233" i="5" s="1"/>
  <c r="F232" i="5"/>
  <c r="D232" i="5"/>
  <c r="A232" i="5"/>
  <c r="A231" i="5"/>
  <c r="A230" i="5"/>
  <c r="D229" i="5"/>
  <c r="C229" i="5"/>
  <c r="A229" i="5"/>
  <c r="F228" i="5"/>
  <c r="A228" i="5"/>
  <c r="E227" i="5"/>
  <c r="D227" i="5"/>
  <c r="A227" i="5"/>
  <c r="A226" i="5"/>
  <c r="E225" i="5"/>
  <c r="A225" i="5"/>
  <c r="E224" i="5"/>
  <c r="C224" i="5"/>
  <c r="A224" i="5"/>
  <c r="D224" i="5" s="1"/>
  <c r="A223" i="5"/>
  <c r="B223" i="5" s="1"/>
  <c r="A222" i="5"/>
  <c r="E221" i="5"/>
  <c r="A221" i="5"/>
  <c r="F221" i="5" s="1"/>
  <c r="A220" i="5"/>
  <c r="E220" i="5" s="1"/>
  <c r="F219" i="5"/>
  <c r="D219" i="5"/>
  <c r="A219" i="5"/>
  <c r="C218" i="5"/>
  <c r="A218" i="5"/>
  <c r="F217" i="5"/>
  <c r="E217" i="5"/>
  <c r="D217" i="5"/>
  <c r="A217" i="5"/>
  <c r="B217" i="5" s="1"/>
  <c r="A216" i="5"/>
  <c r="C216" i="5" s="1"/>
  <c r="F215" i="5"/>
  <c r="C215" i="5"/>
  <c r="B215" i="5"/>
  <c r="A215" i="5"/>
  <c r="D214" i="5"/>
  <c r="A214" i="5"/>
  <c r="A213" i="5"/>
  <c r="B213" i="5" s="1"/>
  <c r="A212" i="5"/>
  <c r="A211" i="5"/>
  <c r="A210" i="5"/>
  <c r="F210" i="5" s="1"/>
  <c r="C209" i="5"/>
  <c r="A209" i="5"/>
  <c r="F209" i="5" s="1"/>
  <c r="A208" i="5"/>
  <c r="B207" i="5"/>
  <c r="A207" i="5"/>
  <c r="A206" i="5"/>
  <c r="B206" i="5" s="1"/>
  <c r="B205" i="5"/>
  <c r="A205" i="5"/>
  <c r="F205" i="5" s="1"/>
  <c r="F204" i="5"/>
  <c r="E204" i="5"/>
  <c r="A204" i="5"/>
  <c r="D203" i="5"/>
  <c r="C203" i="5"/>
  <c r="A203" i="5"/>
  <c r="B203" i="5" s="1"/>
  <c r="A202" i="5"/>
  <c r="C202" i="5" s="1"/>
  <c r="A201" i="5"/>
  <c r="F200" i="5"/>
  <c r="A200" i="5"/>
  <c r="A199" i="5"/>
  <c r="F198" i="5"/>
  <c r="A198" i="5"/>
  <c r="D198" i="5" s="1"/>
  <c r="F197" i="5"/>
  <c r="E197" i="5"/>
  <c r="A197" i="5"/>
  <c r="A196" i="5"/>
  <c r="E195" i="5"/>
  <c r="A195" i="5"/>
  <c r="A194" i="5"/>
  <c r="E193" i="5"/>
  <c r="D193" i="5"/>
  <c r="A193" i="5"/>
  <c r="B193" i="5" s="1"/>
  <c r="F192" i="5"/>
  <c r="E192" i="5"/>
  <c r="D192" i="5"/>
  <c r="C192" i="5"/>
  <c r="A192" i="5"/>
  <c r="B192" i="5" s="1"/>
  <c r="E191" i="5"/>
  <c r="B191" i="5"/>
  <c r="A191" i="5"/>
  <c r="F191" i="5" s="1"/>
  <c r="A190" i="5"/>
  <c r="C190" i="5" s="1"/>
  <c r="A189" i="5"/>
  <c r="A188" i="5"/>
  <c r="D188" i="5" s="1"/>
  <c r="A187" i="5"/>
  <c r="A186" i="5"/>
  <c r="A185" i="5"/>
  <c r="A184" i="5"/>
  <c r="A183" i="5"/>
  <c r="F182" i="5"/>
  <c r="E182" i="5"/>
  <c r="D182" i="5"/>
  <c r="A182" i="5"/>
  <c r="B182" i="5" s="1"/>
  <c r="A181" i="5"/>
  <c r="F180" i="5"/>
  <c r="E180" i="5"/>
  <c r="D180" i="5"/>
  <c r="C180" i="5"/>
  <c r="A180" i="5"/>
  <c r="B180" i="5" s="1"/>
  <c r="B179" i="5"/>
  <c r="A179" i="5"/>
  <c r="F179" i="5" s="1"/>
  <c r="F178" i="5"/>
  <c r="E178" i="5"/>
  <c r="C178" i="5"/>
  <c r="A178" i="5"/>
  <c r="B178" i="5" s="1"/>
  <c r="A177" i="5"/>
  <c r="D177" i="5" s="1"/>
  <c r="A176" i="5"/>
  <c r="A175" i="5"/>
  <c r="A174" i="5"/>
  <c r="F174" i="5" s="1"/>
  <c r="B173" i="5"/>
  <c r="A173" i="5"/>
  <c r="E173" i="5" s="1"/>
  <c r="D172" i="5"/>
  <c r="C172" i="5"/>
  <c r="A172" i="5"/>
  <c r="A171" i="5"/>
  <c r="E171" i="5" s="1"/>
  <c r="F170" i="5"/>
  <c r="D170" i="5"/>
  <c r="A170" i="5"/>
  <c r="A169" i="5"/>
  <c r="E168" i="5"/>
  <c r="A168" i="5"/>
  <c r="F167" i="5"/>
  <c r="E167" i="5"/>
  <c r="B167" i="5"/>
  <c r="A167" i="5"/>
  <c r="A166" i="5"/>
  <c r="F166" i="5" s="1"/>
  <c r="A165" i="5"/>
  <c r="A164" i="5"/>
  <c r="B163" i="5"/>
  <c r="A163" i="5"/>
  <c r="A162" i="5"/>
  <c r="F162" i="5" s="1"/>
  <c r="E161" i="5"/>
  <c r="A161" i="5"/>
  <c r="B161" i="5" s="1"/>
  <c r="E160" i="5"/>
  <c r="D160" i="5"/>
  <c r="A160" i="5"/>
  <c r="F160" i="5" s="1"/>
  <c r="C159" i="5"/>
  <c r="B159" i="5"/>
  <c r="A159" i="5"/>
  <c r="F159" i="5" s="1"/>
  <c r="F158" i="5"/>
  <c r="E158" i="5"/>
  <c r="D158" i="5"/>
  <c r="C158" i="5"/>
  <c r="B158" i="5"/>
  <c r="A158" i="5"/>
  <c r="C157" i="5"/>
  <c r="B157" i="5"/>
  <c r="A157" i="5"/>
  <c r="F156" i="5"/>
  <c r="E156" i="5"/>
  <c r="D156" i="5"/>
  <c r="C156" i="5"/>
  <c r="B156" i="5"/>
  <c r="A156" i="5"/>
  <c r="A155" i="5"/>
  <c r="F154" i="5"/>
  <c r="E154" i="5"/>
  <c r="B154" i="5"/>
  <c r="A154" i="5"/>
  <c r="D154" i="5" s="1"/>
  <c r="E153" i="5"/>
  <c r="C153" i="5"/>
  <c r="B153" i="5"/>
  <c r="A153" i="5"/>
  <c r="F153" i="5" s="1"/>
  <c r="C152" i="5"/>
  <c r="B152" i="5"/>
  <c r="A152" i="5"/>
  <c r="F152" i="5" s="1"/>
  <c r="C151" i="5"/>
  <c r="B151" i="5"/>
  <c r="A151" i="5"/>
  <c r="F151" i="5" s="1"/>
  <c r="F150" i="5"/>
  <c r="C150" i="5"/>
  <c r="A150" i="5"/>
  <c r="C149" i="5"/>
  <c r="B149" i="5"/>
  <c r="A149" i="5"/>
  <c r="F149" i="5" s="1"/>
  <c r="E148" i="5"/>
  <c r="D148" i="5"/>
  <c r="A148" i="5"/>
  <c r="E147" i="5"/>
  <c r="C147" i="5"/>
  <c r="A147" i="5"/>
  <c r="F147" i="5" s="1"/>
  <c r="F146" i="5"/>
  <c r="E146" i="5"/>
  <c r="D146" i="5"/>
  <c r="C146" i="5"/>
  <c r="B146" i="5"/>
  <c r="A146" i="5"/>
  <c r="C145" i="5"/>
  <c r="A145" i="5"/>
  <c r="A144" i="5"/>
  <c r="F144" i="5" s="1"/>
  <c r="E143" i="5"/>
  <c r="A143" i="5"/>
  <c r="F142" i="5"/>
  <c r="E142" i="5"/>
  <c r="D142" i="5"/>
  <c r="C142" i="5"/>
  <c r="B142" i="5"/>
  <c r="A142" i="5"/>
  <c r="E141" i="5"/>
  <c r="C141" i="5"/>
  <c r="B141" i="5"/>
  <c r="A141" i="5"/>
  <c r="F141" i="5" s="1"/>
  <c r="E140" i="5"/>
  <c r="C140" i="5"/>
  <c r="B140" i="5"/>
  <c r="A140" i="5"/>
  <c r="F140" i="5" s="1"/>
  <c r="E139" i="5"/>
  <c r="C139" i="5"/>
  <c r="A139" i="5"/>
  <c r="F139" i="5" s="1"/>
  <c r="C138" i="5"/>
  <c r="B138" i="5"/>
  <c r="A138" i="5"/>
  <c r="F138" i="5" s="1"/>
  <c r="C137" i="5"/>
  <c r="B137" i="5"/>
  <c r="A137" i="5"/>
  <c r="F137" i="5" s="1"/>
  <c r="F136" i="5"/>
  <c r="E136" i="5"/>
  <c r="A136" i="5"/>
  <c r="C135" i="5"/>
  <c r="B135" i="5"/>
  <c r="A135" i="5"/>
  <c r="F135" i="5" s="1"/>
  <c r="F134" i="5"/>
  <c r="E134" i="5"/>
  <c r="D134" i="5"/>
  <c r="C134" i="5"/>
  <c r="B134" i="5"/>
  <c r="A134" i="5"/>
  <c r="A133" i="5"/>
  <c r="F132" i="5"/>
  <c r="E132" i="5"/>
  <c r="B132" i="5"/>
  <c r="A132" i="5"/>
  <c r="D132" i="5" s="1"/>
  <c r="A131" i="5"/>
  <c r="A130" i="5"/>
  <c r="F130" i="5" s="1"/>
  <c r="A129" i="5"/>
  <c r="E128" i="5"/>
  <c r="B128" i="5"/>
  <c r="A128" i="5"/>
  <c r="A127" i="5"/>
  <c r="A126" i="5"/>
  <c r="F126" i="5" s="1"/>
  <c r="A125" i="5"/>
  <c r="D124" i="5"/>
  <c r="C124" i="5"/>
  <c r="A124" i="5"/>
  <c r="E124" i="5" s="1"/>
  <c r="E123" i="5"/>
  <c r="A123" i="5"/>
  <c r="B123" i="5" s="1"/>
  <c r="F122" i="5"/>
  <c r="E122" i="5"/>
  <c r="D122" i="5"/>
  <c r="C122" i="5"/>
  <c r="A122" i="5"/>
  <c r="B122" i="5" s="1"/>
  <c r="E121" i="5"/>
  <c r="C121" i="5"/>
  <c r="A121" i="5"/>
  <c r="B121" i="5" s="1"/>
  <c r="A120" i="5"/>
  <c r="F120" i="5" s="1"/>
  <c r="A119" i="5"/>
  <c r="E119" i="5" s="1"/>
  <c r="F118" i="5"/>
  <c r="E118" i="5"/>
  <c r="D118" i="5"/>
  <c r="C118" i="5"/>
  <c r="A118" i="5"/>
  <c r="B118" i="5" s="1"/>
  <c r="A117" i="5"/>
  <c r="F116" i="5"/>
  <c r="D116" i="5"/>
  <c r="A116" i="5"/>
  <c r="E116" i="5" s="1"/>
  <c r="A115" i="5"/>
  <c r="F114" i="5"/>
  <c r="E114" i="5"/>
  <c r="A114" i="5"/>
  <c r="D114" i="5" s="1"/>
  <c r="A113" i="5"/>
  <c r="F112" i="5"/>
  <c r="C112" i="5"/>
  <c r="B112" i="5"/>
  <c r="A112" i="5"/>
  <c r="E112" i="5" s="1"/>
  <c r="E111" i="5"/>
  <c r="B111" i="5"/>
  <c r="A111" i="5"/>
  <c r="C110" i="5"/>
  <c r="B110" i="5"/>
  <c r="A110" i="5"/>
  <c r="D110" i="5" s="1"/>
  <c r="C109" i="5"/>
  <c r="B109" i="5"/>
  <c r="A109" i="5"/>
  <c r="E109" i="5" s="1"/>
  <c r="F108" i="5"/>
  <c r="A108" i="5"/>
  <c r="B108" i="5" s="1"/>
  <c r="E107" i="5"/>
  <c r="C107" i="5"/>
  <c r="B107" i="5"/>
  <c r="A107" i="5"/>
  <c r="F106" i="5"/>
  <c r="E106" i="5"/>
  <c r="D106" i="5"/>
  <c r="C106" i="5"/>
  <c r="B106" i="5"/>
  <c r="A106" i="5"/>
  <c r="A105" i="5"/>
  <c r="E104" i="5"/>
  <c r="D104" i="5"/>
  <c r="A104" i="5"/>
  <c r="C104" i="5" s="1"/>
  <c r="A103" i="5"/>
  <c r="F102" i="5"/>
  <c r="E102" i="5"/>
  <c r="A102" i="5"/>
  <c r="D102" i="5" s="1"/>
  <c r="A101" i="5"/>
  <c r="F100" i="5"/>
  <c r="C100" i="5"/>
  <c r="B100" i="5"/>
  <c r="A100" i="5"/>
  <c r="E100" i="5" s="1"/>
  <c r="E99" i="5"/>
  <c r="B99" i="5"/>
  <c r="A99" i="5"/>
  <c r="A98" i="5"/>
  <c r="F98" i="5" s="1"/>
  <c r="C97" i="5"/>
  <c r="B97" i="5"/>
  <c r="A97" i="5"/>
  <c r="E97" i="5" s="1"/>
  <c r="A96" i="5"/>
  <c r="F96" i="5" s="1"/>
  <c r="E95" i="5"/>
  <c r="C95" i="5"/>
  <c r="A95" i="5"/>
  <c r="B95" i="5" s="1"/>
  <c r="F94" i="5"/>
  <c r="A94" i="5"/>
  <c r="E94" i="5" s="1"/>
  <c r="A93" i="5"/>
  <c r="F92" i="5"/>
  <c r="E92" i="5"/>
  <c r="D92" i="5"/>
  <c r="B92" i="5"/>
  <c r="A92" i="5"/>
  <c r="C92" i="5" s="1"/>
  <c r="A91" i="5"/>
  <c r="F90" i="5"/>
  <c r="E90" i="5"/>
  <c r="D90" i="5"/>
  <c r="C90" i="5"/>
  <c r="A90" i="5"/>
  <c r="B90" i="5" s="1"/>
  <c r="A89" i="5"/>
  <c r="E88" i="5"/>
  <c r="D88" i="5"/>
  <c r="A88" i="5"/>
  <c r="F88" i="5" s="1"/>
  <c r="E87" i="5"/>
  <c r="A87" i="5"/>
  <c r="B87" i="5" s="1"/>
  <c r="A86" i="5"/>
  <c r="F86" i="5" s="1"/>
  <c r="A85" i="5"/>
  <c r="E85" i="5" s="1"/>
  <c r="A84" i="5"/>
  <c r="F84" i="5" s="1"/>
  <c r="B83" i="5"/>
  <c r="A83" i="5"/>
  <c r="E83" i="5" s="1"/>
  <c r="A82" i="5"/>
  <c r="E82" i="5" s="1"/>
  <c r="A81" i="5"/>
  <c r="A80" i="5"/>
  <c r="C80" i="5" s="1"/>
  <c r="A79" i="5"/>
  <c r="E78" i="5"/>
  <c r="D78" i="5"/>
  <c r="C78" i="5"/>
  <c r="B78" i="5"/>
  <c r="A78" i="5"/>
  <c r="F78" i="5" s="1"/>
  <c r="A77" i="5"/>
  <c r="C76" i="5"/>
  <c r="B76" i="5"/>
  <c r="A76" i="5"/>
  <c r="F76" i="5" s="1"/>
  <c r="B75" i="5"/>
  <c r="A75" i="5"/>
  <c r="E75" i="5" s="1"/>
  <c r="A74" i="5"/>
  <c r="F74" i="5" s="1"/>
  <c r="E73" i="5"/>
  <c r="C73" i="5"/>
  <c r="A73" i="5"/>
  <c r="B73" i="5" s="1"/>
  <c r="A72" i="5"/>
  <c r="F72" i="5" s="1"/>
  <c r="E71" i="5"/>
  <c r="C71" i="5"/>
  <c r="B71" i="5"/>
  <c r="A71" i="5"/>
  <c r="F70" i="5"/>
  <c r="A70" i="5"/>
  <c r="E70" i="5" s="1"/>
  <c r="A69" i="5"/>
  <c r="F68" i="5"/>
  <c r="A68" i="5"/>
  <c r="C68" i="5" s="1"/>
  <c r="A67" i="5"/>
  <c r="F66" i="5"/>
  <c r="C66" i="5"/>
  <c r="B66" i="5"/>
  <c r="A66" i="5"/>
  <c r="E66" i="5" s="1"/>
  <c r="A65" i="5"/>
  <c r="A64" i="5"/>
  <c r="F64" i="5" s="1"/>
  <c r="E63" i="5"/>
  <c r="B63" i="5"/>
  <c r="A63" i="5"/>
  <c r="A62" i="5"/>
  <c r="F62" i="5" s="1"/>
  <c r="E61" i="5"/>
  <c r="C61" i="5"/>
  <c r="B61" i="5"/>
  <c r="A61" i="5"/>
  <c r="A60" i="5"/>
  <c r="F60" i="5" s="1"/>
  <c r="A59" i="5"/>
  <c r="B59" i="5" s="1"/>
  <c r="F58" i="5"/>
  <c r="A58" i="5"/>
  <c r="E58" i="5" s="1"/>
  <c r="A57" i="5"/>
  <c r="F56" i="5"/>
  <c r="E56" i="5"/>
  <c r="D56" i="5"/>
  <c r="A56" i="5"/>
  <c r="C56" i="5" s="1"/>
  <c r="A55" i="5"/>
  <c r="E54" i="5"/>
  <c r="D54" i="5"/>
  <c r="C54" i="5"/>
  <c r="B54" i="5"/>
  <c r="A54" i="5"/>
  <c r="F54" i="5" s="1"/>
  <c r="B53" i="5"/>
  <c r="A53" i="5"/>
  <c r="F53" i="5" s="1"/>
  <c r="F52" i="5"/>
  <c r="E52" i="5"/>
  <c r="D52" i="5"/>
  <c r="A52" i="5"/>
  <c r="B52" i="5" s="1"/>
  <c r="A51" i="5"/>
  <c r="F51" i="5" s="1"/>
  <c r="E50" i="5"/>
  <c r="D50" i="5"/>
  <c r="A50" i="5"/>
  <c r="F50" i="5" s="1"/>
  <c r="E49" i="5"/>
  <c r="D49" i="5"/>
  <c r="C49" i="5"/>
  <c r="B49" i="5"/>
  <c r="A49" i="5"/>
  <c r="F49" i="5" s="1"/>
  <c r="A48" i="5"/>
  <c r="F48" i="5" s="1"/>
  <c r="A47" i="5"/>
  <c r="F47" i="5" s="1"/>
  <c r="A46" i="5"/>
  <c r="F46" i="5" s="1"/>
  <c r="D45" i="5"/>
  <c r="C45" i="5"/>
  <c r="A45" i="5"/>
  <c r="F45" i="5" s="1"/>
  <c r="A44" i="5"/>
  <c r="F44" i="5" s="1"/>
  <c r="A43" i="5"/>
  <c r="B43" i="5" s="1"/>
  <c r="A42" i="5"/>
  <c r="F42" i="5" s="1"/>
  <c r="D41" i="5"/>
  <c r="C41" i="5"/>
  <c r="A41" i="5"/>
  <c r="B41" i="5" s="1"/>
  <c r="A40" i="5"/>
  <c r="F40" i="5" s="1"/>
  <c r="A39" i="5"/>
  <c r="B39" i="5" s="1"/>
  <c r="A38" i="5"/>
  <c r="F38" i="5" s="1"/>
  <c r="D37" i="5"/>
  <c r="C37" i="5"/>
  <c r="A37" i="5"/>
  <c r="B37" i="5" s="1"/>
  <c r="A36" i="5"/>
  <c r="F36" i="5" s="1"/>
  <c r="A35" i="5"/>
  <c r="B35" i="5" s="1"/>
  <c r="A34" i="5"/>
  <c r="F34" i="5" s="1"/>
  <c r="D33" i="5"/>
  <c r="C33" i="5"/>
  <c r="A33" i="5"/>
  <c r="B33" i="5" s="1"/>
  <c r="A32" i="5"/>
  <c r="F32" i="5" s="1"/>
  <c r="A31" i="5"/>
  <c r="B31" i="5" s="1"/>
  <c r="A30" i="5"/>
  <c r="F30" i="5" s="1"/>
  <c r="D29" i="5"/>
  <c r="C29" i="5"/>
  <c r="A29" i="5"/>
  <c r="B29" i="5" s="1"/>
  <c r="A28" i="5"/>
  <c r="F28" i="5" s="1"/>
  <c r="A27" i="5"/>
  <c r="B27" i="5" s="1"/>
  <c r="A26" i="5"/>
  <c r="F26" i="5" s="1"/>
  <c r="D25" i="5"/>
  <c r="C25" i="5"/>
  <c r="A25" i="5"/>
  <c r="B25" i="5" s="1"/>
  <c r="A24" i="5"/>
  <c r="F24" i="5" s="1"/>
  <c r="A23" i="5"/>
  <c r="B23" i="5" s="1"/>
  <c r="A22" i="5"/>
  <c r="F22" i="5" s="1"/>
  <c r="D21" i="5"/>
  <c r="C21" i="5"/>
  <c r="A21" i="5"/>
  <c r="B21" i="5" s="1"/>
  <c r="A20" i="5"/>
  <c r="F20" i="5" s="1"/>
  <c r="A19" i="5"/>
  <c r="B19" i="5" s="1"/>
  <c r="A18" i="5"/>
  <c r="F18" i="5" s="1"/>
  <c r="D17" i="5"/>
  <c r="C17" i="5"/>
  <c r="A17" i="5"/>
  <c r="B17" i="5" s="1"/>
  <c r="A16" i="5"/>
  <c r="F16" i="5" s="1"/>
  <c r="A15" i="5"/>
  <c r="B15" i="5" s="1"/>
  <c r="A14" i="5"/>
  <c r="F14" i="5" s="1"/>
  <c r="D13" i="5"/>
  <c r="C13" i="5"/>
  <c r="A13" i="5"/>
  <c r="B13" i="5" s="1"/>
  <c r="A12" i="5"/>
  <c r="F12" i="5" s="1"/>
  <c r="A11" i="5"/>
  <c r="B11" i="5" s="1"/>
  <c r="A10" i="5"/>
  <c r="F10" i="5" s="1"/>
  <c r="D9" i="5"/>
  <c r="C9" i="5"/>
  <c r="A9" i="5"/>
  <c r="B9" i="5" s="1"/>
  <c r="A8" i="5"/>
  <c r="F8" i="5" s="1"/>
  <c r="A7" i="5"/>
  <c r="B7" i="5" s="1"/>
  <c r="A6" i="5"/>
  <c r="F6" i="5" s="1"/>
  <c r="F1" i="5"/>
  <c r="E1" i="5"/>
  <c r="C1" i="5"/>
  <c r="B1" i="5"/>
  <c r="A1" i="5"/>
  <c r="B979" i="4"/>
  <c r="A2" i="4"/>
  <c r="A3" i="4" s="1"/>
  <c r="B1" i="4"/>
  <c r="A1" i="4"/>
  <c r="B43" i="3"/>
  <c r="B42" i="3"/>
  <c r="B41" i="3"/>
  <c r="B40" i="3"/>
  <c r="B39" i="3"/>
  <c r="B38" i="3"/>
  <c r="C23" i="3"/>
  <c r="C19" i="3"/>
  <c r="C18" i="3"/>
  <c r="C5" i="3"/>
  <c r="AJ1000" i="2"/>
  <c r="AI1000" i="2"/>
  <c r="AH1000" i="2"/>
  <c r="AG1000" i="2"/>
  <c r="AF1000" i="2"/>
  <c r="AE1000" i="2"/>
  <c r="AD1000" i="2"/>
  <c r="AB1000" i="2"/>
  <c r="Y1000" i="2"/>
  <c r="U1000" i="2"/>
  <c r="W1000" i="2" s="1"/>
  <c r="T1000" i="2"/>
  <c r="V1000" i="2" s="1"/>
  <c r="P1000" i="2"/>
  <c r="AI999" i="2"/>
  <c r="AH999" i="2"/>
  <c r="AG999" i="2"/>
  <c r="AF999" i="2"/>
  <c r="AE999" i="2"/>
  <c r="AD999" i="2"/>
  <c r="T999" i="2"/>
  <c r="P999" i="2"/>
  <c r="AI998" i="2"/>
  <c r="AH998" i="2"/>
  <c r="AG998" i="2"/>
  <c r="AE998" i="2"/>
  <c r="AD998" i="2"/>
  <c r="AB998" i="2"/>
  <c r="Z998" i="2"/>
  <c r="AA998" i="2" s="1"/>
  <c r="T998" i="2"/>
  <c r="P998" i="2"/>
  <c r="AJ997" i="2"/>
  <c r="AI997" i="2"/>
  <c r="AH997" i="2"/>
  <c r="AG997" i="2"/>
  <c r="AE997" i="2"/>
  <c r="AD997" i="2"/>
  <c r="AB997" i="2"/>
  <c r="Y997" i="2"/>
  <c r="W997" i="2"/>
  <c r="V997" i="2"/>
  <c r="U997" i="2"/>
  <c r="T997" i="2"/>
  <c r="P997" i="2"/>
  <c r="AK996" i="2"/>
  <c r="AJ996" i="2"/>
  <c r="AI996" i="2"/>
  <c r="AH996" i="2"/>
  <c r="AG996" i="2"/>
  <c r="AE996" i="2"/>
  <c r="AD996" i="2"/>
  <c r="AB996" i="2"/>
  <c r="Y996" i="2"/>
  <c r="X996" i="2"/>
  <c r="V996" i="2"/>
  <c r="U996" i="2"/>
  <c r="W996" i="2" s="1"/>
  <c r="T996" i="2"/>
  <c r="P996" i="2"/>
  <c r="AI995" i="2"/>
  <c r="AH995" i="2"/>
  <c r="AG995" i="2"/>
  <c r="AE995" i="2"/>
  <c r="AD995" i="2"/>
  <c r="T995" i="2"/>
  <c r="P995" i="2"/>
  <c r="AI994" i="2"/>
  <c r="AH994" i="2"/>
  <c r="AG994" i="2"/>
  <c r="AE994" i="2"/>
  <c r="AD994" i="2"/>
  <c r="T994" i="2"/>
  <c r="P994" i="2"/>
  <c r="AI993" i="2"/>
  <c r="AH993" i="2"/>
  <c r="AG993" i="2"/>
  <c r="AE993" i="2"/>
  <c r="AD993" i="2"/>
  <c r="T993" i="2"/>
  <c r="P993" i="2"/>
  <c r="AI992" i="2"/>
  <c r="AH992" i="2"/>
  <c r="AG992" i="2"/>
  <c r="AE992" i="2"/>
  <c r="AD992" i="2"/>
  <c r="T992" i="2"/>
  <c r="P992" i="2"/>
  <c r="AI991" i="2"/>
  <c r="AH991" i="2"/>
  <c r="AG991" i="2"/>
  <c r="AE991" i="2"/>
  <c r="AD991" i="2"/>
  <c r="AB991" i="2"/>
  <c r="Z991" i="2"/>
  <c r="AA991" i="2" s="1"/>
  <c r="T991" i="2"/>
  <c r="P991" i="2"/>
  <c r="AK990" i="2"/>
  <c r="AI990" i="2"/>
  <c r="AH990" i="2"/>
  <c r="AG990" i="2"/>
  <c r="AE990" i="2"/>
  <c r="AD990" i="2"/>
  <c r="T990" i="2"/>
  <c r="P990" i="2"/>
  <c r="AK989" i="2"/>
  <c r="AJ989" i="2"/>
  <c r="AI989" i="2"/>
  <c r="AH989" i="2"/>
  <c r="AG989" i="2"/>
  <c r="AF989" i="2"/>
  <c r="AE989" i="2"/>
  <c r="AD989" i="2"/>
  <c r="AB989" i="2"/>
  <c r="Z989" i="2"/>
  <c r="Y989" i="2"/>
  <c r="X989" i="2"/>
  <c r="V989" i="2"/>
  <c r="U989" i="2"/>
  <c r="W989" i="2" s="1"/>
  <c r="T989" i="2"/>
  <c r="P989" i="2"/>
  <c r="AK988" i="2"/>
  <c r="AJ988" i="2"/>
  <c r="AI988" i="2"/>
  <c r="AH988" i="2"/>
  <c r="AG988" i="2"/>
  <c r="AF988" i="2"/>
  <c r="AE988" i="2"/>
  <c r="AD988" i="2"/>
  <c r="AB988" i="2"/>
  <c r="X988" i="2"/>
  <c r="W988" i="2"/>
  <c r="V988" i="2"/>
  <c r="U988" i="2"/>
  <c r="T988" i="2"/>
  <c r="Z988" i="2" s="1"/>
  <c r="P988" i="2"/>
  <c r="AK987" i="2"/>
  <c r="AJ987" i="2"/>
  <c r="AI987" i="2"/>
  <c r="AH987" i="2"/>
  <c r="AG987" i="2"/>
  <c r="AF987" i="2"/>
  <c r="AE987" i="2"/>
  <c r="AD987" i="2"/>
  <c r="AB987" i="2"/>
  <c r="Z987" i="2"/>
  <c r="Y987" i="2"/>
  <c r="X987" i="2"/>
  <c r="W987" i="2"/>
  <c r="U987" i="2"/>
  <c r="T987" i="2"/>
  <c r="V987" i="2" s="1"/>
  <c r="P987" i="2"/>
  <c r="AI986" i="2"/>
  <c r="AH986" i="2"/>
  <c r="AG986" i="2"/>
  <c r="AE986" i="2"/>
  <c r="AD986" i="2"/>
  <c r="T986" i="2"/>
  <c r="AJ986" i="2" s="1"/>
  <c r="P986" i="2"/>
  <c r="AI985" i="2"/>
  <c r="AH985" i="2"/>
  <c r="AG985" i="2"/>
  <c r="AE985" i="2"/>
  <c r="AD985" i="2"/>
  <c r="AB985" i="2"/>
  <c r="Z985" i="2"/>
  <c r="Y985" i="2"/>
  <c r="T985" i="2"/>
  <c r="AF985" i="2" s="1"/>
  <c r="P985" i="2"/>
  <c r="AK984" i="2"/>
  <c r="AJ984" i="2"/>
  <c r="AI984" i="2"/>
  <c r="AH984" i="2"/>
  <c r="AG984" i="2"/>
  <c r="AE984" i="2"/>
  <c r="AD984" i="2"/>
  <c r="AB984" i="2"/>
  <c r="Z984" i="2"/>
  <c r="X984" i="2"/>
  <c r="W984" i="2"/>
  <c r="V984" i="2"/>
  <c r="U984" i="2"/>
  <c r="T984" i="2"/>
  <c r="AF984" i="2" s="1"/>
  <c r="P984" i="2"/>
  <c r="AJ983" i="2"/>
  <c r="AI983" i="2"/>
  <c r="AH983" i="2"/>
  <c r="AG983" i="2"/>
  <c r="AE983" i="2"/>
  <c r="AD983" i="2"/>
  <c r="T983" i="2"/>
  <c r="P983" i="2"/>
  <c r="AI982" i="2"/>
  <c r="AH982" i="2"/>
  <c r="AG982" i="2"/>
  <c r="AE982" i="2"/>
  <c r="AD982" i="2"/>
  <c r="AB982" i="2"/>
  <c r="Z982" i="2"/>
  <c r="AA982" i="2" s="1"/>
  <c r="T982" i="2"/>
  <c r="AF982" i="2" s="1"/>
  <c r="P982" i="2"/>
  <c r="AK981" i="2"/>
  <c r="AI981" i="2"/>
  <c r="AH981" i="2"/>
  <c r="AG981" i="2"/>
  <c r="AE981" i="2"/>
  <c r="AD981" i="2"/>
  <c r="V981" i="2"/>
  <c r="U981" i="2"/>
  <c r="W981" i="2" s="1"/>
  <c r="T981" i="2"/>
  <c r="P981" i="2"/>
  <c r="AI980" i="2"/>
  <c r="AH980" i="2"/>
  <c r="AG980" i="2"/>
  <c r="AE980" i="2"/>
  <c r="AD980" i="2"/>
  <c r="Z980" i="2"/>
  <c r="AA980" i="2" s="1"/>
  <c r="T980" i="2"/>
  <c r="P980" i="2"/>
  <c r="AI979" i="2"/>
  <c r="AH979" i="2"/>
  <c r="AG979" i="2"/>
  <c r="AF979" i="2"/>
  <c r="AE979" i="2"/>
  <c r="AD979" i="2"/>
  <c r="AB979" i="2"/>
  <c r="Z979" i="2"/>
  <c r="AA979" i="2" s="1"/>
  <c r="X979" i="2"/>
  <c r="T979" i="2"/>
  <c r="Y979" i="2" s="1"/>
  <c r="P979" i="2"/>
  <c r="AI978" i="2"/>
  <c r="AH978" i="2"/>
  <c r="AG978" i="2"/>
  <c r="AF978" i="2"/>
  <c r="AE978" i="2"/>
  <c r="AD978" i="2"/>
  <c r="T978" i="2"/>
  <c r="P978" i="2"/>
  <c r="AK977" i="2"/>
  <c r="AJ977" i="2"/>
  <c r="AI977" i="2"/>
  <c r="AH977" i="2"/>
  <c r="AG977" i="2"/>
  <c r="AF977" i="2"/>
  <c r="AE977" i="2"/>
  <c r="AD977" i="2"/>
  <c r="AB977" i="2"/>
  <c r="Z977" i="2"/>
  <c r="Y977" i="2"/>
  <c r="X977" i="2"/>
  <c r="W977" i="2"/>
  <c r="V977" i="2"/>
  <c r="U977" i="2"/>
  <c r="T977" i="2"/>
  <c r="P977" i="2"/>
  <c r="AK976" i="2"/>
  <c r="AJ976" i="2"/>
  <c r="AI976" i="2"/>
  <c r="AH976" i="2"/>
  <c r="AG976" i="2"/>
  <c r="AF976" i="2"/>
  <c r="AE976" i="2"/>
  <c r="AD976" i="2"/>
  <c r="AB976" i="2"/>
  <c r="Z976" i="2"/>
  <c r="X976" i="2"/>
  <c r="V976" i="2"/>
  <c r="U976" i="2"/>
  <c r="W976" i="2" s="1"/>
  <c r="T976" i="2"/>
  <c r="Y976" i="2" s="1"/>
  <c r="P976" i="2"/>
  <c r="AI975" i="2"/>
  <c r="AH975" i="2"/>
  <c r="AG975" i="2"/>
  <c r="AE975" i="2"/>
  <c r="AD975" i="2"/>
  <c r="T975" i="2"/>
  <c r="P975" i="2"/>
  <c r="AI974" i="2"/>
  <c r="AH974" i="2"/>
  <c r="AG974" i="2"/>
  <c r="AE974" i="2"/>
  <c r="AD974" i="2"/>
  <c r="AB974" i="2"/>
  <c r="Y974" i="2"/>
  <c r="T974" i="2"/>
  <c r="AF974" i="2" s="1"/>
  <c r="P974" i="2"/>
  <c r="AI973" i="2"/>
  <c r="AH973" i="2"/>
  <c r="AG973" i="2"/>
  <c r="AF973" i="2"/>
  <c r="AE973" i="2"/>
  <c r="AD973" i="2"/>
  <c r="Y973" i="2"/>
  <c r="V973" i="2"/>
  <c r="T973" i="2"/>
  <c r="P973" i="2"/>
  <c r="AK972" i="2"/>
  <c r="AJ972" i="2"/>
  <c r="AI972" i="2"/>
  <c r="AH972" i="2"/>
  <c r="AG972" i="2"/>
  <c r="AE972" i="2"/>
  <c r="AD972" i="2"/>
  <c r="AB972" i="2"/>
  <c r="Z972" i="2"/>
  <c r="AA972" i="2" s="1"/>
  <c r="X972" i="2"/>
  <c r="V972" i="2"/>
  <c r="U972" i="2"/>
  <c r="W972" i="2" s="1"/>
  <c r="T972" i="2"/>
  <c r="AF972" i="2" s="1"/>
  <c r="P972" i="2"/>
  <c r="AK971" i="2"/>
  <c r="AI971" i="2"/>
  <c r="AH971" i="2"/>
  <c r="AG971" i="2"/>
  <c r="AE971" i="2"/>
  <c r="AD971" i="2"/>
  <c r="AB971" i="2"/>
  <c r="X971" i="2"/>
  <c r="W971" i="2"/>
  <c r="V971" i="2"/>
  <c r="U971" i="2"/>
  <c r="T971" i="2"/>
  <c r="P971" i="2"/>
  <c r="AK970" i="2"/>
  <c r="AI970" i="2"/>
  <c r="AH970" i="2"/>
  <c r="AG970" i="2"/>
  <c r="AF970" i="2"/>
  <c r="AE970" i="2"/>
  <c r="AD970" i="2"/>
  <c r="Z970" i="2"/>
  <c r="T970" i="2"/>
  <c r="P970" i="2"/>
  <c r="AJ969" i="2"/>
  <c r="AI969" i="2"/>
  <c r="AH969" i="2"/>
  <c r="AG969" i="2"/>
  <c r="AE969" i="2"/>
  <c r="AD969" i="2"/>
  <c r="Z969" i="2"/>
  <c r="AA969" i="2" s="1"/>
  <c r="T969" i="2"/>
  <c r="P969" i="2"/>
  <c r="AI968" i="2"/>
  <c r="AH968" i="2"/>
  <c r="AG968" i="2"/>
  <c r="AE968" i="2"/>
  <c r="AD968" i="2"/>
  <c r="AB968" i="2"/>
  <c r="Z968" i="2"/>
  <c r="AA968" i="2" s="1"/>
  <c r="Y968" i="2"/>
  <c r="V968" i="2"/>
  <c r="U968" i="2"/>
  <c r="W968" i="2" s="1"/>
  <c r="T968" i="2"/>
  <c r="P968" i="2"/>
  <c r="AJ967" i="2"/>
  <c r="AI967" i="2"/>
  <c r="AH967" i="2"/>
  <c r="AG967" i="2"/>
  <c r="AF967" i="2"/>
  <c r="AE967" i="2"/>
  <c r="AD967" i="2"/>
  <c r="X967" i="2"/>
  <c r="V967" i="2"/>
  <c r="T967" i="2"/>
  <c r="Y967" i="2" s="1"/>
  <c r="P967" i="2"/>
  <c r="AK966" i="2"/>
  <c r="AJ966" i="2"/>
  <c r="AI966" i="2"/>
  <c r="AH966" i="2"/>
  <c r="AG966" i="2"/>
  <c r="AF966" i="2"/>
  <c r="AE966" i="2"/>
  <c r="AD966" i="2"/>
  <c r="Z966" i="2"/>
  <c r="AA966" i="2" s="1"/>
  <c r="V966" i="2"/>
  <c r="U966" i="2"/>
  <c r="W966" i="2" s="1"/>
  <c r="T966" i="2"/>
  <c r="AB966" i="2" s="1"/>
  <c r="P966" i="2"/>
  <c r="AK965" i="2"/>
  <c r="AJ965" i="2"/>
  <c r="AI965" i="2"/>
  <c r="AH965" i="2"/>
  <c r="AG965" i="2"/>
  <c r="AF965" i="2"/>
  <c r="AE965" i="2"/>
  <c r="AD965" i="2"/>
  <c r="AB965" i="2"/>
  <c r="Z965" i="2"/>
  <c r="AA965" i="2" s="1"/>
  <c r="Y965" i="2"/>
  <c r="X965" i="2"/>
  <c r="V965" i="2"/>
  <c r="U965" i="2"/>
  <c r="W965" i="2" s="1"/>
  <c r="T965" i="2"/>
  <c r="P965" i="2"/>
  <c r="AK964" i="2"/>
  <c r="AJ964" i="2"/>
  <c r="AI964" i="2"/>
  <c r="AH964" i="2"/>
  <c r="AG964" i="2"/>
  <c r="AF964" i="2"/>
  <c r="AE964" i="2"/>
  <c r="AD964" i="2"/>
  <c r="AB964" i="2"/>
  <c r="Z964" i="2"/>
  <c r="X964" i="2"/>
  <c r="V964" i="2"/>
  <c r="U964" i="2"/>
  <c r="W964" i="2" s="1"/>
  <c r="T964" i="2"/>
  <c r="Y964" i="2" s="1"/>
  <c r="P964" i="2"/>
  <c r="AI963" i="2"/>
  <c r="AH963" i="2"/>
  <c r="AG963" i="2"/>
  <c r="AE963" i="2"/>
  <c r="AD963" i="2"/>
  <c r="AB963" i="2"/>
  <c r="Z963" i="2"/>
  <c r="Y963" i="2"/>
  <c r="T963" i="2"/>
  <c r="V963" i="2" s="1"/>
  <c r="P963" i="2"/>
  <c r="AK962" i="2"/>
  <c r="AI962" i="2"/>
  <c r="AH962" i="2"/>
  <c r="AG962" i="2"/>
  <c r="AF962" i="2"/>
  <c r="AE962" i="2"/>
  <c r="AD962" i="2"/>
  <c r="Y962" i="2"/>
  <c r="T962" i="2"/>
  <c r="P962" i="2"/>
  <c r="AI961" i="2"/>
  <c r="AH961" i="2"/>
  <c r="AG961" i="2"/>
  <c r="AE961" i="2"/>
  <c r="AD961" i="2"/>
  <c r="T961" i="2"/>
  <c r="P961" i="2"/>
  <c r="AK960" i="2"/>
  <c r="AJ960" i="2"/>
  <c r="AI960" i="2"/>
  <c r="AH960" i="2"/>
  <c r="AG960" i="2"/>
  <c r="AE960" i="2"/>
  <c r="AD960" i="2"/>
  <c r="AB960" i="2"/>
  <c r="Z960" i="2"/>
  <c r="AA960" i="2" s="1"/>
  <c r="X960" i="2"/>
  <c r="W960" i="2"/>
  <c r="V960" i="2"/>
  <c r="U960" i="2"/>
  <c r="T960" i="2"/>
  <c r="AF960" i="2" s="1"/>
  <c r="P960" i="2"/>
  <c r="AK959" i="2"/>
  <c r="AI959" i="2"/>
  <c r="AH959" i="2"/>
  <c r="AG959" i="2"/>
  <c r="AE959" i="2"/>
  <c r="AD959" i="2"/>
  <c r="AB959" i="2"/>
  <c r="X959" i="2"/>
  <c r="V959" i="2"/>
  <c r="U959" i="2"/>
  <c r="W959" i="2" s="1"/>
  <c r="T959" i="2"/>
  <c r="P959" i="2"/>
  <c r="AI958" i="2"/>
  <c r="AH958" i="2"/>
  <c r="AG958" i="2"/>
  <c r="AE958" i="2"/>
  <c r="AD958" i="2"/>
  <c r="T958" i="2"/>
  <c r="P958" i="2"/>
  <c r="AI957" i="2"/>
  <c r="AH957" i="2"/>
  <c r="AG957" i="2"/>
  <c r="AE957" i="2"/>
  <c r="AD957" i="2"/>
  <c r="Z957" i="2"/>
  <c r="AA957" i="2" s="1"/>
  <c r="X957" i="2"/>
  <c r="W957" i="2"/>
  <c r="V957" i="2"/>
  <c r="U957" i="2"/>
  <c r="T957" i="2"/>
  <c r="P957" i="2"/>
  <c r="AI956" i="2"/>
  <c r="AH956" i="2"/>
  <c r="AG956" i="2"/>
  <c r="AE956" i="2"/>
  <c r="AD956" i="2"/>
  <c r="T956" i="2"/>
  <c r="P956" i="2"/>
  <c r="AI955" i="2"/>
  <c r="AH955" i="2"/>
  <c r="AG955" i="2"/>
  <c r="AE955" i="2"/>
  <c r="AD955" i="2"/>
  <c r="U955" i="2"/>
  <c r="W955" i="2" s="1"/>
  <c r="T955" i="2"/>
  <c r="P955" i="2"/>
  <c r="AJ954" i="2"/>
  <c r="AI954" i="2"/>
  <c r="AH954" i="2"/>
  <c r="AG954" i="2"/>
  <c r="AF954" i="2"/>
  <c r="AE954" i="2"/>
  <c r="AD954" i="2"/>
  <c r="AB954" i="2"/>
  <c r="U954" i="2"/>
  <c r="W954" i="2" s="1"/>
  <c r="T954" i="2"/>
  <c r="P954" i="2"/>
  <c r="AK953" i="2"/>
  <c r="AJ953" i="2"/>
  <c r="AI953" i="2"/>
  <c r="AH953" i="2"/>
  <c r="AG953" i="2"/>
  <c r="AF953" i="2"/>
  <c r="AE953" i="2"/>
  <c r="AD953" i="2"/>
  <c r="AB953" i="2"/>
  <c r="Z953" i="2"/>
  <c r="Y953" i="2"/>
  <c r="X953" i="2"/>
  <c r="V953" i="2"/>
  <c r="U953" i="2"/>
  <c r="W953" i="2" s="1"/>
  <c r="T953" i="2"/>
  <c r="P953" i="2"/>
  <c r="AK952" i="2"/>
  <c r="AJ952" i="2"/>
  <c r="AI952" i="2"/>
  <c r="AH952" i="2"/>
  <c r="AG952" i="2"/>
  <c r="AF952" i="2"/>
  <c r="AE952" i="2"/>
  <c r="AD952" i="2"/>
  <c r="AB952" i="2"/>
  <c r="Z952" i="2"/>
  <c r="X952" i="2"/>
  <c r="W952" i="2"/>
  <c r="V952" i="2"/>
  <c r="U952" i="2"/>
  <c r="T952" i="2"/>
  <c r="Y952" i="2" s="1"/>
  <c r="P952" i="2"/>
  <c r="AK951" i="2"/>
  <c r="AI951" i="2"/>
  <c r="AH951" i="2"/>
  <c r="AG951" i="2"/>
  <c r="AF951" i="2"/>
  <c r="AE951" i="2"/>
  <c r="AD951" i="2"/>
  <c r="Y951" i="2"/>
  <c r="T951" i="2"/>
  <c r="V951" i="2" s="1"/>
  <c r="P951" i="2"/>
  <c r="AI950" i="2"/>
  <c r="AH950" i="2"/>
  <c r="AG950" i="2"/>
  <c r="AE950" i="2"/>
  <c r="AD950" i="2"/>
  <c r="T950" i="2"/>
  <c r="P950" i="2"/>
  <c r="AI949" i="2"/>
  <c r="AH949" i="2"/>
  <c r="AG949" i="2"/>
  <c r="AE949" i="2"/>
  <c r="AD949" i="2"/>
  <c r="AB949" i="2"/>
  <c r="Z949" i="2"/>
  <c r="Y949" i="2"/>
  <c r="T949" i="2"/>
  <c r="AF949" i="2" s="1"/>
  <c r="P949" i="2"/>
  <c r="AK948" i="2"/>
  <c r="AJ948" i="2"/>
  <c r="AI948" i="2"/>
  <c r="AH948" i="2"/>
  <c r="AG948" i="2"/>
  <c r="AE948" i="2"/>
  <c r="AD948" i="2"/>
  <c r="AB948" i="2"/>
  <c r="Z948" i="2"/>
  <c r="X948" i="2"/>
  <c r="W948" i="2"/>
  <c r="V948" i="2"/>
  <c r="U948" i="2"/>
  <c r="T948" i="2"/>
  <c r="AF948" i="2" s="1"/>
  <c r="P948" i="2"/>
  <c r="AI947" i="2"/>
  <c r="AH947" i="2"/>
  <c r="AG947" i="2"/>
  <c r="AE947" i="2"/>
  <c r="AD947" i="2"/>
  <c r="T947" i="2"/>
  <c r="P947" i="2"/>
  <c r="AI946" i="2"/>
  <c r="AH946" i="2"/>
  <c r="AG946" i="2"/>
  <c r="AE946" i="2"/>
  <c r="AD946" i="2"/>
  <c r="AB946" i="2"/>
  <c r="Z946" i="2"/>
  <c r="AA946" i="2" s="1"/>
  <c r="T946" i="2"/>
  <c r="AF946" i="2" s="1"/>
  <c r="P946" i="2"/>
  <c r="AK945" i="2"/>
  <c r="AI945" i="2"/>
  <c r="AH945" i="2"/>
  <c r="AG945" i="2"/>
  <c r="AE945" i="2"/>
  <c r="AD945" i="2"/>
  <c r="Z945" i="2"/>
  <c r="AA945" i="2" s="1"/>
  <c r="X945" i="2"/>
  <c r="V945" i="2"/>
  <c r="U945" i="2"/>
  <c r="W945" i="2" s="1"/>
  <c r="T945" i="2"/>
  <c r="P945" i="2"/>
  <c r="AI944" i="2"/>
  <c r="AH944" i="2"/>
  <c r="AG944" i="2"/>
  <c r="AE944" i="2"/>
  <c r="AD944" i="2"/>
  <c r="Z944" i="2"/>
  <c r="AA944" i="2" s="1"/>
  <c r="U944" i="2"/>
  <c r="W944" i="2" s="1"/>
  <c r="T944" i="2"/>
  <c r="P944" i="2"/>
  <c r="AI943" i="2"/>
  <c r="AH943" i="2"/>
  <c r="AG943" i="2"/>
  <c r="AF943" i="2"/>
  <c r="AE943" i="2"/>
  <c r="AD943" i="2"/>
  <c r="AB943" i="2"/>
  <c r="Z943" i="2"/>
  <c r="AA943" i="2" s="1"/>
  <c r="X943" i="2"/>
  <c r="T943" i="2"/>
  <c r="Y943" i="2" s="1"/>
  <c r="P943" i="2"/>
  <c r="AI942" i="2"/>
  <c r="AH942" i="2"/>
  <c r="AG942" i="2"/>
  <c r="AF942" i="2"/>
  <c r="AE942" i="2"/>
  <c r="AD942" i="2"/>
  <c r="T942" i="2"/>
  <c r="P942" i="2"/>
  <c r="AK941" i="2"/>
  <c r="AJ941" i="2"/>
  <c r="AI941" i="2"/>
  <c r="AH941" i="2"/>
  <c r="AG941" i="2"/>
  <c r="AF941" i="2"/>
  <c r="AE941" i="2"/>
  <c r="AD941" i="2"/>
  <c r="AB941" i="2"/>
  <c r="Z941" i="2"/>
  <c r="Y941" i="2"/>
  <c r="X941" i="2"/>
  <c r="W941" i="2"/>
  <c r="V941" i="2"/>
  <c r="U941" i="2"/>
  <c r="T941" i="2"/>
  <c r="P941" i="2"/>
  <c r="AK940" i="2"/>
  <c r="AJ940" i="2"/>
  <c r="AI940" i="2"/>
  <c r="AH940" i="2"/>
  <c r="AG940" i="2"/>
  <c r="AF940" i="2"/>
  <c r="AE940" i="2"/>
  <c r="AD940" i="2"/>
  <c r="AB940" i="2"/>
  <c r="Z940" i="2"/>
  <c r="Y940" i="2"/>
  <c r="X940" i="2"/>
  <c r="W940" i="2"/>
  <c r="V940" i="2"/>
  <c r="U940" i="2"/>
  <c r="T940" i="2"/>
  <c r="P940" i="2"/>
  <c r="AK939" i="2"/>
  <c r="AJ939" i="2"/>
  <c r="AI939" i="2"/>
  <c r="AH939" i="2"/>
  <c r="AG939" i="2"/>
  <c r="AF939" i="2"/>
  <c r="AE939" i="2"/>
  <c r="AD939" i="2"/>
  <c r="Y939" i="2"/>
  <c r="X939" i="2"/>
  <c r="U939" i="2"/>
  <c r="W939" i="2" s="1"/>
  <c r="T939" i="2"/>
  <c r="V939" i="2" s="1"/>
  <c r="P939" i="2"/>
  <c r="AI938" i="2"/>
  <c r="AH938" i="2"/>
  <c r="AG938" i="2"/>
  <c r="AE938" i="2"/>
  <c r="AD938" i="2"/>
  <c r="AB938" i="2"/>
  <c r="T938" i="2"/>
  <c r="AF938" i="2" s="1"/>
  <c r="P938" i="2"/>
  <c r="AI937" i="2"/>
  <c r="AH937" i="2"/>
  <c r="AG937" i="2"/>
  <c r="AF937" i="2"/>
  <c r="AE937" i="2"/>
  <c r="AD937" i="2"/>
  <c r="T937" i="2"/>
  <c r="P937" i="2"/>
  <c r="AK936" i="2"/>
  <c r="AJ936" i="2"/>
  <c r="AI936" i="2"/>
  <c r="AH936" i="2"/>
  <c r="AG936" i="2"/>
  <c r="AE936" i="2"/>
  <c r="AD936" i="2"/>
  <c r="AB936" i="2"/>
  <c r="Z936" i="2"/>
  <c r="Y936" i="2"/>
  <c r="X936" i="2"/>
  <c r="W936" i="2"/>
  <c r="V936" i="2"/>
  <c r="U936" i="2"/>
  <c r="T936" i="2"/>
  <c r="AF936" i="2" s="1"/>
  <c r="P936" i="2"/>
  <c r="AK935" i="2"/>
  <c r="AI935" i="2"/>
  <c r="AH935" i="2"/>
  <c r="AG935" i="2"/>
  <c r="AE935" i="2"/>
  <c r="AD935" i="2"/>
  <c r="AB935" i="2"/>
  <c r="U935" i="2"/>
  <c r="W935" i="2" s="1"/>
  <c r="T935" i="2"/>
  <c r="P935" i="2"/>
  <c r="AJ934" i="2"/>
  <c r="AI934" i="2"/>
  <c r="AH934" i="2"/>
  <c r="AG934" i="2"/>
  <c r="AE934" i="2"/>
  <c r="AD934" i="2"/>
  <c r="Z934" i="2"/>
  <c r="V934" i="2"/>
  <c r="T934" i="2"/>
  <c r="P934" i="2"/>
  <c r="AK933" i="2"/>
  <c r="AI933" i="2"/>
  <c r="AH933" i="2"/>
  <c r="AG933" i="2"/>
  <c r="AE933" i="2"/>
  <c r="AD933" i="2"/>
  <c r="X933" i="2"/>
  <c r="V933" i="2"/>
  <c r="U933" i="2"/>
  <c r="W933" i="2" s="1"/>
  <c r="T933" i="2"/>
  <c r="Z933" i="2" s="1"/>
  <c r="AA933" i="2" s="1"/>
  <c r="P933" i="2"/>
  <c r="AI932" i="2"/>
  <c r="AH932" i="2"/>
  <c r="AG932" i="2"/>
  <c r="AE932" i="2"/>
  <c r="AD932" i="2"/>
  <c r="AB932" i="2"/>
  <c r="Z932" i="2"/>
  <c r="AA932" i="2" s="1"/>
  <c r="T932" i="2"/>
  <c r="P932" i="2"/>
  <c r="AI931" i="2"/>
  <c r="AH931" i="2"/>
  <c r="AG931" i="2"/>
  <c r="AF931" i="2"/>
  <c r="AE931" i="2"/>
  <c r="AD931" i="2"/>
  <c r="X931" i="2"/>
  <c r="U931" i="2"/>
  <c r="W931" i="2" s="1"/>
  <c r="T931" i="2"/>
  <c r="Y931" i="2" s="1"/>
  <c r="P931" i="2"/>
  <c r="AK930" i="2"/>
  <c r="AJ930" i="2"/>
  <c r="AI930" i="2"/>
  <c r="AH930" i="2"/>
  <c r="AG930" i="2"/>
  <c r="AF930" i="2"/>
  <c r="AE930" i="2"/>
  <c r="AD930" i="2"/>
  <c r="AB930" i="2"/>
  <c r="Z930" i="2"/>
  <c r="AA930" i="2" s="1"/>
  <c r="W930" i="2"/>
  <c r="V930" i="2"/>
  <c r="U930" i="2"/>
  <c r="T930" i="2"/>
  <c r="P930" i="2"/>
  <c r="AK929" i="2"/>
  <c r="AJ929" i="2"/>
  <c r="AI929" i="2"/>
  <c r="AH929" i="2"/>
  <c r="AG929" i="2"/>
  <c r="AF929" i="2"/>
  <c r="AE929" i="2"/>
  <c r="AD929" i="2"/>
  <c r="AB929" i="2"/>
  <c r="Z929" i="2"/>
  <c r="Y929" i="2"/>
  <c r="X929" i="2"/>
  <c r="W929" i="2"/>
  <c r="V929" i="2"/>
  <c r="U929" i="2"/>
  <c r="T929" i="2"/>
  <c r="P929" i="2"/>
  <c r="AK928" i="2"/>
  <c r="AJ928" i="2"/>
  <c r="AI928" i="2"/>
  <c r="AH928" i="2"/>
  <c r="AG928" i="2"/>
  <c r="AF928" i="2"/>
  <c r="AE928" i="2"/>
  <c r="AD928" i="2"/>
  <c r="AB928" i="2"/>
  <c r="Z928" i="2"/>
  <c r="Y928" i="2"/>
  <c r="X928" i="2"/>
  <c r="W928" i="2"/>
  <c r="V928" i="2"/>
  <c r="U928" i="2"/>
  <c r="T928" i="2"/>
  <c r="P928" i="2"/>
  <c r="AK927" i="2"/>
  <c r="AJ927" i="2"/>
  <c r="AI927" i="2"/>
  <c r="AH927" i="2"/>
  <c r="AG927" i="2"/>
  <c r="AF927" i="2"/>
  <c r="AE927" i="2"/>
  <c r="AD927" i="2"/>
  <c r="AB927" i="2"/>
  <c r="Z927" i="2"/>
  <c r="Y927" i="2"/>
  <c r="X927" i="2"/>
  <c r="W927" i="2"/>
  <c r="V927" i="2"/>
  <c r="U927" i="2"/>
  <c r="T927" i="2"/>
  <c r="P927" i="2"/>
  <c r="AK926" i="2"/>
  <c r="AJ926" i="2"/>
  <c r="AI926" i="2"/>
  <c r="AH926" i="2"/>
  <c r="AG926" i="2"/>
  <c r="AF926" i="2"/>
  <c r="AE926" i="2"/>
  <c r="AD926" i="2"/>
  <c r="Y926" i="2"/>
  <c r="X926" i="2"/>
  <c r="U926" i="2"/>
  <c r="W926" i="2" s="1"/>
  <c r="T926" i="2"/>
  <c r="V926" i="2" s="1"/>
  <c r="P926" i="2"/>
  <c r="AK925" i="2"/>
  <c r="AJ925" i="2"/>
  <c r="AI925" i="2"/>
  <c r="AH925" i="2"/>
  <c r="AG925" i="2"/>
  <c r="AF925" i="2"/>
  <c r="AE925" i="2"/>
  <c r="AD925" i="2"/>
  <c r="AB925" i="2"/>
  <c r="X925" i="2"/>
  <c r="V925" i="2"/>
  <c r="T925" i="2"/>
  <c r="Z925" i="2" s="1"/>
  <c r="P925" i="2"/>
  <c r="AJ924" i="2"/>
  <c r="AI924" i="2"/>
  <c r="AH924" i="2"/>
  <c r="AG924" i="2"/>
  <c r="AE924" i="2"/>
  <c r="AD924" i="2"/>
  <c r="AB924" i="2"/>
  <c r="Y924" i="2"/>
  <c r="V924" i="2"/>
  <c r="U924" i="2"/>
  <c r="W924" i="2" s="1"/>
  <c r="T924" i="2"/>
  <c r="AF924" i="2" s="1"/>
  <c r="P924" i="2"/>
  <c r="AK923" i="2"/>
  <c r="AJ923" i="2"/>
  <c r="AI923" i="2"/>
  <c r="AH923" i="2"/>
  <c r="AG923" i="2"/>
  <c r="AE923" i="2"/>
  <c r="AD923" i="2"/>
  <c r="AB923" i="2"/>
  <c r="Z923" i="2"/>
  <c r="AA923" i="2" s="1"/>
  <c r="Y923" i="2"/>
  <c r="X923" i="2"/>
  <c r="V923" i="2"/>
  <c r="U923" i="2"/>
  <c r="W923" i="2" s="1"/>
  <c r="T923" i="2"/>
  <c r="AF923" i="2" s="1"/>
  <c r="P923" i="2"/>
  <c r="AJ922" i="2"/>
  <c r="AI922" i="2"/>
  <c r="AH922" i="2"/>
  <c r="AG922" i="2"/>
  <c r="AE922" i="2"/>
  <c r="AD922" i="2"/>
  <c r="W922" i="2"/>
  <c r="V922" i="2"/>
  <c r="U922" i="2"/>
  <c r="T922" i="2"/>
  <c r="AK922" i="2" s="1"/>
  <c r="P922" i="2"/>
  <c r="AI921" i="2"/>
  <c r="AH921" i="2"/>
  <c r="AG921" i="2"/>
  <c r="AE921" i="2"/>
  <c r="AD921" i="2"/>
  <c r="T921" i="2"/>
  <c r="P921" i="2"/>
  <c r="AK920" i="2"/>
  <c r="AI920" i="2"/>
  <c r="AH920" i="2"/>
  <c r="AG920" i="2"/>
  <c r="AE920" i="2"/>
  <c r="AD920" i="2"/>
  <c r="T920" i="2"/>
  <c r="P920" i="2"/>
  <c r="AI919" i="2"/>
  <c r="AH919" i="2"/>
  <c r="AG919" i="2"/>
  <c r="AE919" i="2"/>
  <c r="AD919" i="2"/>
  <c r="AB919" i="2"/>
  <c r="Z919" i="2"/>
  <c r="AA919" i="2" s="1"/>
  <c r="U919" i="2"/>
  <c r="W919" i="2" s="1"/>
  <c r="T919" i="2"/>
  <c r="AJ919" i="2" s="1"/>
  <c r="P919" i="2"/>
  <c r="AI918" i="2"/>
  <c r="AH918" i="2"/>
  <c r="AG918" i="2"/>
  <c r="AE918" i="2"/>
  <c r="AD918" i="2"/>
  <c r="U918" i="2"/>
  <c r="W918" i="2" s="1"/>
  <c r="T918" i="2"/>
  <c r="P918" i="2"/>
  <c r="AK917" i="2"/>
  <c r="AJ917" i="2"/>
  <c r="AI917" i="2"/>
  <c r="AH917" i="2"/>
  <c r="AG917" i="2"/>
  <c r="AF917" i="2"/>
  <c r="AE917" i="2"/>
  <c r="AD917" i="2"/>
  <c r="AB917" i="2"/>
  <c r="Z917" i="2"/>
  <c r="AA917" i="2" s="1"/>
  <c r="Y917" i="2"/>
  <c r="X917" i="2"/>
  <c r="V917" i="2"/>
  <c r="U917" i="2"/>
  <c r="W917" i="2" s="1"/>
  <c r="T917" i="2"/>
  <c r="P917" i="2"/>
  <c r="AK916" i="2"/>
  <c r="AJ916" i="2"/>
  <c r="AI916" i="2"/>
  <c r="AH916" i="2"/>
  <c r="AG916" i="2"/>
  <c r="AF916" i="2"/>
  <c r="AE916" i="2"/>
  <c r="AD916" i="2"/>
  <c r="AB916" i="2"/>
  <c r="Z916" i="2"/>
  <c r="Y916" i="2"/>
  <c r="X916" i="2"/>
  <c r="W916" i="2"/>
  <c r="V916" i="2"/>
  <c r="U916" i="2"/>
  <c r="T916" i="2"/>
  <c r="P916" i="2"/>
  <c r="AJ915" i="2"/>
  <c r="AI915" i="2"/>
  <c r="AH915" i="2"/>
  <c r="AG915" i="2"/>
  <c r="AF915" i="2"/>
  <c r="AE915" i="2"/>
  <c r="AD915" i="2"/>
  <c r="T915" i="2"/>
  <c r="P915" i="2"/>
  <c r="AK914" i="2"/>
  <c r="AI914" i="2"/>
  <c r="AH914" i="2"/>
  <c r="AG914" i="2"/>
  <c r="AE914" i="2"/>
  <c r="AD914" i="2"/>
  <c r="Z914" i="2"/>
  <c r="Y914" i="2"/>
  <c r="X914" i="2"/>
  <c r="T914" i="2"/>
  <c r="AJ914" i="2" s="1"/>
  <c r="P914" i="2"/>
  <c r="AI913" i="2"/>
  <c r="AH913" i="2"/>
  <c r="AG913" i="2"/>
  <c r="AE913" i="2"/>
  <c r="AD913" i="2"/>
  <c r="Y913" i="2"/>
  <c r="U913" i="2"/>
  <c r="W913" i="2" s="1"/>
  <c r="T913" i="2"/>
  <c r="P913" i="2"/>
  <c r="AI912" i="2"/>
  <c r="AH912" i="2"/>
  <c r="AG912" i="2"/>
  <c r="AE912" i="2"/>
  <c r="AD912" i="2"/>
  <c r="T912" i="2"/>
  <c r="P912" i="2"/>
  <c r="AK911" i="2"/>
  <c r="AJ911" i="2"/>
  <c r="AI911" i="2"/>
  <c r="AH911" i="2"/>
  <c r="AG911" i="2"/>
  <c r="AE911" i="2"/>
  <c r="AD911" i="2"/>
  <c r="AB911" i="2"/>
  <c r="Y911" i="2"/>
  <c r="X911" i="2"/>
  <c r="V911" i="2"/>
  <c r="U911" i="2"/>
  <c r="W911" i="2" s="1"/>
  <c r="T911" i="2"/>
  <c r="AF911" i="2" s="1"/>
  <c r="P911" i="2"/>
  <c r="AK910" i="2"/>
  <c r="AJ910" i="2"/>
  <c r="AI910" i="2"/>
  <c r="AH910" i="2"/>
  <c r="AG910" i="2"/>
  <c r="AF910" i="2"/>
  <c r="AE910" i="2"/>
  <c r="AD910" i="2"/>
  <c r="AB910" i="2"/>
  <c r="X910" i="2"/>
  <c r="V910" i="2"/>
  <c r="T910" i="2"/>
  <c r="Z910" i="2" s="1"/>
  <c r="P910" i="2"/>
  <c r="AK909" i="2"/>
  <c r="AJ909" i="2"/>
  <c r="AI909" i="2"/>
  <c r="AH909" i="2"/>
  <c r="AG909" i="2"/>
  <c r="AF909" i="2"/>
  <c r="AE909" i="2"/>
  <c r="AD909" i="2"/>
  <c r="Z909" i="2"/>
  <c r="Y909" i="2"/>
  <c r="X909" i="2"/>
  <c r="V909" i="2"/>
  <c r="T909" i="2"/>
  <c r="U909" i="2" s="1"/>
  <c r="W909" i="2" s="1"/>
  <c r="P909" i="2"/>
  <c r="AK908" i="2"/>
  <c r="AI908" i="2"/>
  <c r="AH908" i="2"/>
  <c r="AG908" i="2"/>
  <c r="AF908" i="2"/>
  <c r="AE908" i="2"/>
  <c r="AD908" i="2"/>
  <c r="X908" i="2"/>
  <c r="U908" i="2"/>
  <c r="W908" i="2" s="1"/>
  <c r="T908" i="2"/>
  <c r="P908" i="2"/>
  <c r="AI907" i="2"/>
  <c r="AH907" i="2"/>
  <c r="AG907" i="2"/>
  <c r="AF907" i="2"/>
  <c r="AE907" i="2"/>
  <c r="AD907" i="2"/>
  <c r="AB907" i="2"/>
  <c r="Z907" i="2"/>
  <c r="AA907" i="2" s="1"/>
  <c r="Y907" i="2"/>
  <c r="U907" i="2"/>
  <c r="W907" i="2" s="1"/>
  <c r="T907" i="2"/>
  <c r="AK907" i="2" s="1"/>
  <c r="P907" i="2"/>
  <c r="AJ906" i="2"/>
  <c r="AI906" i="2"/>
  <c r="AH906" i="2"/>
  <c r="AG906" i="2"/>
  <c r="AE906" i="2"/>
  <c r="AD906" i="2"/>
  <c r="V906" i="2"/>
  <c r="U906" i="2"/>
  <c r="W906" i="2" s="1"/>
  <c r="T906" i="2"/>
  <c r="P906" i="2"/>
  <c r="AK905" i="2"/>
  <c r="AJ905" i="2"/>
  <c r="AI905" i="2"/>
  <c r="AH905" i="2"/>
  <c r="AG905" i="2"/>
  <c r="AF905" i="2"/>
  <c r="AE905" i="2"/>
  <c r="AD905" i="2"/>
  <c r="AB905" i="2"/>
  <c r="Z905" i="2"/>
  <c r="Y905" i="2"/>
  <c r="X905" i="2"/>
  <c r="V905" i="2"/>
  <c r="U905" i="2"/>
  <c r="W905" i="2" s="1"/>
  <c r="T905" i="2"/>
  <c r="P905" i="2"/>
  <c r="AK904" i="2"/>
  <c r="AJ904" i="2"/>
  <c r="AI904" i="2"/>
  <c r="AH904" i="2"/>
  <c r="AG904" i="2"/>
  <c r="AF904" i="2"/>
  <c r="AE904" i="2"/>
  <c r="AD904" i="2"/>
  <c r="AB904" i="2"/>
  <c r="Z904" i="2"/>
  <c r="Y904" i="2"/>
  <c r="X904" i="2"/>
  <c r="W904" i="2"/>
  <c r="V904" i="2"/>
  <c r="U904" i="2"/>
  <c r="T904" i="2"/>
  <c r="P904" i="2"/>
  <c r="AJ903" i="2"/>
  <c r="AI903" i="2"/>
  <c r="AH903" i="2"/>
  <c r="AG903" i="2"/>
  <c r="AF903" i="2"/>
  <c r="AE903" i="2"/>
  <c r="AD903" i="2"/>
  <c r="Y903" i="2"/>
  <c r="T903" i="2"/>
  <c r="P903" i="2"/>
  <c r="AI902" i="2"/>
  <c r="AH902" i="2"/>
  <c r="AG902" i="2"/>
  <c r="AE902" i="2"/>
  <c r="AD902" i="2"/>
  <c r="Z902" i="2"/>
  <c r="AA902" i="2" s="1"/>
  <c r="T902" i="2"/>
  <c r="AK902" i="2" s="1"/>
  <c r="P902" i="2"/>
  <c r="AI901" i="2"/>
  <c r="AH901" i="2"/>
  <c r="AG901" i="2"/>
  <c r="AF901" i="2"/>
  <c r="AE901" i="2"/>
  <c r="AD901" i="2"/>
  <c r="Y901" i="2"/>
  <c r="T901" i="2"/>
  <c r="P901" i="2"/>
  <c r="AI900" i="2"/>
  <c r="AH900" i="2"/>
  <c r="AG900" i="2"/>
  <c r="AE900" i="2"/>
  <c r="AD900" i="2"/>
  <c r="AB900" i="2"/>
  <c r="T900" i="2"/>
  <c r="P900" i="2"/>
  <c r="AK899" i="2"/>
  <c r="AJ899" i="2"/>
  <c r="AI899" i="2"/>
  <c r="AH899" i="2"/>
  <c r="AG899" i="2"/>
  <c r="AE899" i="2"/>
  <c r="AD899" i="2"/>
  <c r="AB899" i="2"/>
  <c r="Y899" i="2"/>
  <c r="X899" i="2"/>
  <c r="V899" i="2"/>
  <c r="U899" i="2"/>
  <c r="W899" i="2" s="1"/>
  <c r="T899" i="2"/>
  <c r="AF899" i="2" s="1"/>
  <c r="P899" i="2"/>
  <c r="AK898" i="2"/>
  <c r="AJ898" i="2"/>
  <c r="AI898" i="2"/>
  <c r="AH898" i="2"/>
  <c r="AG898" i="2"/>
  <c r="AF898" i="2"/>
  <c r="AE898" i="2"/>
  <c r="AD898" i="2"/>
  <c r="AB898" i="2"/>
  <c r="X898" i="2"/>
  <c r="V898" i="2"/>
  <c r="T898" i="2"/>
  <c r="Z898" i="2" s="1"/>
  <c r="P898" i="2"/>
  <c r="AK897" i="2"/>
  <c r="AJ897" i="2"/>
  <c r="AI897" i="2"/>
  <c r="AH897" i="2"/>
  <c r="AG897" i="2"/>
  <c r="AF897" i="2"/>
  <c r="AE897" i="2"/>
  <c r="AD897" i="2"/>
  <c r="Z897" i="2"/>
  <c r="Y897" i="2"/>
  <c r="X897" i="2"/>
  <c r="T897" i="2"/>
  <c r="V897" i="2" s="1"/>
  <c r="P897" i="2"/>
  <c r="AK896" i="2"/>
  <c r="AI896" i="2"/>
  <c r="AH896" i="2"/>
  <c r="AG896" i="2"/>
  <c r="AF896" i="2"/>
  <c r="AE896" i="2"/>
  <c r="AD896" i="2"/>
  <c r="Z896" i="2"/>
  <c r="Y896" i="2"/>
  <c r="X896" i="2"/>
  <c r="T896" i="2"/>
  <c r="P896" i="2"/>
  <c r="AI895" i="2"/>
  <c r="AH895" i="2"/>
  <c r="AG895" i="2"/>
  <c r="AF895" i="2"/>
  <c r="AE895" i="2"/>
  <c r="AD895" i="2"/>
  <c r="AB895" i="2"/>
  <c r="T895" i="2"/>
  <c r="P895" i="2"/>
  <c r="AI894" i="2"/>
  <c r="AH894" i="2"/>
  <c r="AG894" i="2"/>
  <c r="AE894" i="2"/>
  <c r="AD894" i="2"/>
  <c r="U894" i="2"/>
  <c r="W894" i="2" s="1"/>
  <c r="T894" i="2"/>
  <c r="P894" i="2"/>
  <c r="AK893" i="2"/>
  <c r="AJ893" i="2"/>
  <c r="AI893" i="2"/>
  <c r="AH893" i="2"/>
  <c r="AG893" i="2"/>
  <c r="AF893" i="2"/>
  <c r="AE893" i="2"/>
  <c r="AD893" i="2"/>
  <c r="AB893" i="2"/>
  <c r="Z893" i="2"/>
  <c r="AA893" i="2" s="1"/>
  <c r="Y893" i="2"/>
  <c r="X893" i="2"/>
  <c r="V893" i="2"/>
  <c r="U893" i="2"/>
  <c r="W893" i="2" s="1"/>
  <c r="T893" i="2"/>
  <c r="P893" i="2"/>
  <c r="AK892" i="2"/>
  <c r="AJ892" i="2"/>
  <c r="AI892" i="2"/>
  <c r="AH892" i="2"/>
  <c r="AG892" i="2"/>
  <c r="AF892" i="2"/>
  <c r="AE892" i="2"/>
  <c r="AD892" i="2"/>
  <c r="AB892" i="2"/>
  <c r="Z892" i="2"/>
  <c r="Y892" i="2"/>
  <c r="X892" i="2"/>
  <c r="W892" i="2"/>
  <c r="V892" i="2"/>
  <c r="U892" i="2"/>
  <c r="T892" i="2"/>
  <c r="P892" i="2"/>
  <c r="AK891" i="2"/>
  <c r="AJ891" i="2"/>
  <c r="AI891" i="2"/>
  <c r="AH891" i="2"/>
  <c r="AG891" i="2"/>
  <c r="AE891" i="2"/>
  <c r="AD891" i="2"/>
  <c r="Y891" i="2"/>
  <c r="T891" i="2"/>
  <c r="P891" i="2"/>
  <c r="AK890" i="2"/>
  <c r="AI890" i="2"/>
  <c r="AH890" i="2"/>
  <c r="AG890" i="2"/>
  <c r="AE890" i="2"/>
  <c r="AD890" i="2"/>
  <c r="T890" i="2"/>
  <c r="P890" i="2"/>
  <c r="AI889" i="2"/>
  <c r="AH889" i="2"/>
  <c r="AG889" i="2"/>
  <c r="AE889" i="2"/>
  <c r="AD889" i="2"/>
  <c r="U889" i="2"/>
  <c r="W889" i="2" s="1"/>
  <c r="T889" i="2"/>
  <c r="P889" i="2"/>
  <c r="AI888" i="2"/>
  <c r="AH888" i="2"/>
  <c r="AG888" i="2"/>
  <c r="AE888" i="2"/>
  <c r="AD888" i="2"/>
  <c r="V888" i="2"/>
  <c r="U888" i="2"/>
  <c r="W888" i="2" s="1"/>
  <c r="T888" i="2"/>
  <c r="P888" i="2"/>
  <c r="AK887" i="2"/>
  <c r="AJ887" i="2"/>
  <c r="AI887" i="2"/>
  <c r="AH887" i="2"/>
  <c r="AG887" i="2"/>
  <c r="AE887" i="2"/>
  <c r="AD887" i="2"/>
  <c r="AB887" i="2"/>
  <c r="Y887" i="2"/>
  <c r="X887" i="2"/>
  <c r="V887" i="2"/>
  <c r="U887" i="2"/>
  <c r="W887" i="2" s="1"/>
  <c r="T887" i="2"/>
  <c r="AF887" i="2" s="1"/>
  <c r="P887" i="2"/>
  <c r="AI886" i="2"/>
  <c r="AH886" i="2"/>
  <c r="AG886" i="2"/>
  <c r="AF886" i="2"/>
  <c r="AE886" i="2"/>
  <c r="AD886" i="2"/>
  <c r="T886" i="2"/>
  <c r="AJ886" i="2" s="1"/>
  <c r="P886" i="2"/>
  <c r="AK885" i="2"/>
  <c r="AJ885" i="2"/>
  <c r="AI885" i="2"/>
  <c r="AH885" i="2"/>
  <c r="AG885" i="2"/>
  <c r="AF885" i="2"/>
  <c r="AE885" i="2"/>
  <c r="AD885" i="2"/>
  <c r="Z885" i="2"/>
  <c r="Y885" i="2"/>
  <c r="X885" i="2"/>
  <c r="T885" i="2"/>
  <c r="V885" i="2" s="1"/>
  <c r="P885" i="2"/>
  <c r="AI884" i="2"/>
  <c r="AH884" i="2"/>
  <c r="AG884" i="2"/>
  <c r="AE884" i="2"/>
  <c r="AD884" i="2"/>
  <c r="Z884" i="2"/>
  <c r="AA884" i="2" s="1"/>
  <c r="Y884" i="2"/>
  <c r="X884" i="2"/>
  <c r="V884" i="2"/>
  <c r="T884" i="2"/>
  <c r="AF884" i="2" s="1"/>
  <c r="P884" i="2"/>
  <c r="AI883" i="2"/>
  <c r="AH883" i="2"/>
  <c r="AG883" i="2"/>
  <c r="AF883" i="2"/>
  <c r="AE883" i="2"/>
  <c r="AD883" i="2"/>
  <c r="AB883" i="2"/>
  <c r="Z883" i="2"/>
  <c r="AA883" i="2" s="1"/>
  <c r="Y883" i="2"/>
  <c r="V883" i="2"/>
  <c r="U883" i="2"/>
  <c r="W883" i="2" s="1"/>
  <c r="T883" i="2"/>
  <c r="P883" i="2"/>
  <c r="AI882" i="2"/>
  <c r="AH882" i="2"/>
  <c r="AG882" i="2"/>
  <c r="AE882" i="2"/>
  <c r="AD882" i="2"/>
  <c r="T882" i="2"/>
  <c r="P882" i="2"/>
  <c r="AK881" i="2"/>
  <c r="AJ881" i="2"/>
  <c r="AI881" i="2"/>
  <c r="AH881" i="2"/>
  <c r="AG881" i="2"/>
  <c r="AF881" i="2"/>
  <c r="AE881" i="2"/>
  <c r="AD881" i="2"/>
  <c r="AB881" i="2"/>
  <c r="Z881" i="2"/>
  <c r="AA881" i="2" s="1"/>
  <c r="Y881" i="2"/>
  <c r="X881" i="2"/>
  <c r="W881" i="2"/>
  <c r="V881" i="2"/>
  <c r="U881" i="2"/>
  <c r="T881" i="2"/>
  <c r="P881" i="2"/>
  <c r="AK880" i="2"/>
  <c r="AJ880" i="2"/>
  <c r="AI880" i="2"/>
  <c r="AH880" i="2"/>
  <c r="AG880" i="2"/>
  <c r="AF880" i="2"/>
  <c r="AE880" i="2"/>
  <c r="AD880" i="2"/>
  <c r="AB880" i="2"/>
  <c r="Z880" i="2"/>
  <c r="Y880" i="2"/>
  <c r="X880" i="2"/>
  <c r="V880" i="2"/>
  <c r="U880" i="2"/>
  <c r="W880" i="2" s="1"/>
  <c r="T880" i="2"/>
  <c r="P880" i="2"/>
  <c r="AK879" i="2"/>
  <c r="AJ879" i="2"/>
  <c r="AI879" i="2"/>
  <c r="AH879" i="2"/>
  <c r="AG879" i="2"/>
  <c r="AF879" i="2"/>
  <c r="AE879" i="2"/>
  <c r="AD879" i="2"/>
  <c r="AB879" i="2"/>
  <c r="Z879" i="2"/>
  <c r="X879" i="2"/>
  <c r="U879" i="2"/>
  <c r="W879" i="2" s="1"/>
  <c r="T879" i="2"/>
  <c r="V879" i="2" s="1"/>
  <c r="P879" i="2"/>
  <c r="AI878" i="2"/>
  <c r="AH878" i="2"/>
  <c r="AG878" i="2"/>
  <c r="AE878" i="2"/>
  <c r="AD878" i="2"/>
  <c r="T878" i="2"/>
  <c r="P878" i="2"/>
  <c r="AI877" i="2"/>
  <c r="AH877" i="2"/>
  <c r="AG877" i="2"/>
  <c r="AE877" i="2"/>
  <c r="AD877" i="2"/>
  <c r="AB877" i="2"/>
  <c r="Z877" i="2"/>
  <c r="AA877" i="2" s="1"/>
  <c r="Y877" i="2"/>
  <c r="T877" i="2"/>
  <c r="AF877" i="2" s="1"/>
  <c r="P877" i="2"/>
  <c r="AI876" i="2"/>
  <c r="AH876" i="2"/>
  <c r="AG876" i="2"/>
  <c r="AE876" i="2"/>
  <c r="AD876" i="2"/>
  <c r="T876" i="2"/>
  <c r="P876" i="2"/>
  <c r="AK875" i="2"/>
  <c r="AI875" i="2"/>
  <c r="AH875" i="2"/>
  <c r="AG875" i="2"/>
  <c r="AE875" i="2"/>
  <c r="AD875" i="2"/>
  <c r="AB875" i="2"/>
  <c r="Y875" i="2"/>
  <c r="X875" i="2"/>
  <c r="T875" i="2"/>
  <c r="Z875" i="2" s="1"/>
  <c r="AA875" i="2" s="1"/>
  <c r="P875" i="2"/>
  <c r="AI874" i="2"/>
  <c r="AH874" i="2"/>
  <c r="AG874" i="2"/>
  <c r="AF874" i="2"/>
  <c r="AE874" i="2"/>
  <c r="AD874" i="2"/>
  <c r="T874" i="2"/>
  <c r="U874" i="2" s="1"/>
  <c r="W874" i="2" s="1"/>
  <c r="P874" i="2"/>
  <c r="AK873" i="2"/>
  <c r="AI873" i="2"/>
  <c r="AH873" i="2"/>
  <c r="AG873" i="2"/>
  <c r="AE873" i="2"/>
  <c r="AD873" i="2"/>
  <c r="Z873" i="2"/>
  <c r="AA873" i="2" s="1"/>
  <c r="Y873" i="2"/>
  <c r="X873" i="2"/>
  <c r="T873" i="2"/>
  <c r="AB873" i="2" s="1"/>
  <c r="P873" i="2"/>
  <c r="AI872" i="2"/>
  <c r="AH872" i="2"/>
  <c r="AG872" i="2"/>
  <c r="AF872" i="2"/>
  <c r="AE872" i="2"/>
  <c r="AD872" i="2"/>
  <c r="T872" i="2"/>
  <c r="AJ872" i="2" s="1"/>
  <c r="P872" i="2"/>
  <c r="AK871" i="2"/>
  <c r="AI871" i="2"/>
  <c r="AH871" i="2"/>
  <c r="AG871" i="2"/>
  <c r="AE871" i="2"/>
  <c r="AD871" i="2"/>
  <c r="AB871" i="2"/>
  <c r="Z871" i="2"/>
  <c r="AA871" i="2" s="1"/>
  <c r="Y871" i="2"/>
  <c r="X871" i="2"/>
  <c r="T871" i="2"/>
  <c r="AJ871" i="2" s="1"/>
  <c r="P871" i="2"/>
  <c r="AI870" i="2"/>
  <c r="AH870" i="2"/>
  <c r="AG870" i="2"/>
  <c r="AE870" i="2"/>
  <c r="AD870" i="2"/>
  <c r="T870" i="2"/>
  <c r="P870" i="2"/>
  <c r="AI869" i="2"/>
  <c r="AH869" i="2"/>
  <c r="AG869" i="2"/>
  <c r="AE869" i="2"/>
  <c r="AD869" i="2"/>
  <c r="AB869" i="2"/>
  <c r="Z869" i="2"/>
  <c r="AA869" i="2" s="1"/>
  <c r="T869" i="2"/>
  <c r="Y869" i="2" s="1"/>
  <c r="P869" i="2"/>
  <c r="AK868" i="2"/>
  <c r="AJ868" i="2"/>
  <c r="AI868" i="2"/>
  <c r="AH868" i="2"/>
  <c r="AG868" i="2"/>
  <c r="AF868" i="2"/>
  <c r="AE868" i="2"/>
  <c r="AD868" i="2"/>
  <c r="Z868" i="2"/>
  <c r="AA868" i="2" s="1"/>
  <c r="Y868" i="2"/>
  <c r="X868" i="2"/>
  <c r="V868" i="2"/>
  <c r="U868" i="2"/>
  <c r="W868" i="2" s="1"/>
  <c r="T868" i="2"/>
  <c r="AB868" i="2" s="1"/>
  <c r="P868" i="2"/>
  <c r="AI867" i="2"/>
  <c r="AH867" i="2"/>
  <c r="AG867" i="2"/>
  <c r="AF867" i="2"/>
  <c r="AE867" i="2"/>
  <c r="AD867" i="2"/>
  <c r="AB867" i="2"/>
  <c r="V867" i="2"/>
  <c r="T867" i="2"/>
  <c r="Z867" i="2" s="1"/>
  <c r="P867" i="2"/>
  <c r="AK866" i="2"/>
  <c r="AJ866" i="2"/>
  <c r="AI866" i="2"/>
  <c r="AH866" i="2"/>
  <c r="AG866" i="2"/>
  <c r="AF866" i="2"/>
  <c r="AE866" i="2"/>
  <c r="AD866" i="2"/>
  <c r="Z866" i="2"/>
  <c r="AA866" i="2" s="1"/>
  <c r="Y866" i="2"/>
  <c r="X866" i="2"/>
  <c r="T866" i="2"/>
  <c r="V866" i="2" s="1"/>
  <c r="P866" i="2"/>
  <c r="AI865" i="2"/>
  <c r="AH865" i="2"/>
  <c r="AG865" i="2"/>
  <c r="AE865" i="2"/>
  <c r="AD865" i="2"/>
  <c r="T865" i="2"/>
  <c r="P865" i="2"/>
  <c r="AJ864" i="2"/>
  <c r="AI864" i="2"/>
  <c r="AH864" i="2"/>
  <c r="AG864" i="2"/>
  <c r="AF864" i="2"/>
  <c r="AE864" i="2"/>
  <c r="AD864" i="2"/>
  <c r="AB864" i="2"/>
  <c r="Z864" i="2"/>
  <c r="AA864" i="2" s="1"/>
  <c r="Y864" i="2"/>
  <c r="V864" i="2"/>
  <c r="U864" i="2"/>
  <c r="W864" i="2" s="1"/>
  <c r="T864" i="2"/>
  <c r="AK864" i="2" s="1"/>
  <c r="P864" i="2"/>
  <c r="AI863" i="2"/>
  <c r="AH863" i="2"/>
  <c r="AG863" i="2"/>
  <c r="AE863" i="2"/>
  <c r="AD863" i="2"/>
  <c r="T863" i="2"/>
  <c r="P863" i="2"/>
  <c r="AJ862" i="2"/>
  <c r="AI862" i="2"/>
  <c r="AH862" i="2"/>
  <c r="AG862" i="2"/>
  <c r="AF862" i="2"/>
  <c r="AE862" i="2"/>
  <c r="AD862" i="2"/>
  <c r="AB862" i="2"/>
  <c r="U862" i="2"/>
  <c r="W862" i="2" s="1"/>
  <c r="T862" i="2"/>
  <c r="Z862" i="2" s="1"/>
  <c r="AA862" i="2" s="1"/>
  <c r="P862" i="2"/>
  <c r="AK861" i="2"/>
  <c r="AJ861" i="2"/>
  <c r="AI861" i="2"/>
  <c r="AH861" i="2"/>
  <c r="AG861" i="2"/>
  <c r="AE861" i="2"/>
  <c r="AD861" i="2"/>
  <c r="AB861" i="2"/>
  <c r="Z861" i="2"/>
  <c r="Y861" i="2"/>
  <c r="X861" i="2"/>
  <c r="V861" i="2"/>
  <c r="T861" i="2"/>
  <c r="U861" i="2" s="1"/>
  <c r="W861" i="2" s="1"/>
  <c r="P861" i="2"/>
  <c r="AI860" i="2"/>
  <c r="AH860" i="2"/>
  <c r="AG860" i="2"/>
  <c r="AF860" i="2"/>
  <c r="AE860" i="2"/>
  <c r="AD860" i="2"/>
  <c r="T860" i="2"/>
  <c r="AB860" i="2" s="1"/>
  <c r="P860" i="2"/>
  <c r="AK859" i="2"/>
  <c r="AI859" i="2"/>
  <c r="AH859" i="2"/>
  <c r="AG859" i="2"/>
  <c r="AE859" i="2"/>
  <c r="AD859" i="2"/>
  <c r="Z859" i="2"/>
  <c r="AA859" i="2" s="1"/>
  <c r="Y859" i="2"/>
  <c r="X859" i="2"/>
  <c r="T859" i="2"/>
  <c r="AJ859" i="2" s="1"/>
  <c r="P859" i="2"/>
  <c r="AI858" i="2"/>
  <c r="AH858" i="2"/>
  <c r="AG858" i="2"/>
  <c r="AF858" i="2"/>
  <c r="AE858" i="2"/>
  <c r="AD858" i="2"/>
  <c r="T858" i="2"/>
  <c r="P858" i="2"/>
  <c r="AI857" i="2"/>
  <c r="AH857" i="2"/>
  <c r="AG857" i="2"/>
  <c r="AE857" i="2"/>
  <c r="AD857" i="2"/>
  <c r="AB857" i="2"/>
  <c r="Z857" i="2"/>
  <c r="AA857" i="2" s="1"/>
  <c r="T857" i="2"/>
  <c r="Y857" i="2" s="1"/>
  <c r="P857" i="2"/>
  <c r="AK856" i="2"/>
  <c r="AJ856" i="2"/>
  <c r="AI856" i="2"/>
  <c r="AH856" i="2"/>
  <c r="AG856" i="2"/>
  <c r="AE856" i="2"/>
  <c r="AD856" i="2"/>
  <c r="Y856" i="2"/>
  <c r="X856" i="2"/>
  <c r="V856" i="2"/>
  <c r="U856" i="2"/>
  <c r="W856" i="2" s="1"/>
  <c r="T856" i="2"/>
  <c r="AF856" i="2" s="1"/>
  <c r="P856" i="2"/>
  <c r="AK855" i="2"/>
  <c r="AI855" i="2"/>
  <c r="AH855" i="2"/>
  <c r="AG855" i="2"/>
  <c r="AF855" i="2"/>
  <c r="AE855" i="2"/>
  <c r="AD855" i="2"/>
  <c r="AB855" i="2"/>
  <c r="X855" i="2"/>
  <c r="V855" i="2"/>
  <c r="T855" i="2"/>
  <c r="Z855" i="2" s="1"/>
  <c r="P855" i="2"/>
  <c r="AK854" i="2"/>
  <c r="AJ854" i="2"/>
  <c r="AI854" i="2"/>
  <c r="AH854" i="2"/>
  <c r="AG854" i="2"/>
  <c r="AF854" i="2"/>
  <c r="AE854" i="2"/>
  <c r="AD854" i="2"/>
  <c r="Z854" i="2"/>
  <c r="AA854" i="2" s="1"/>
  <c r="Y854" i="2"/>
  <c r="X854" i="2"/>
  <c r="V854" i="2"/>
  <c r="T854" i="2"/>
  <c r="U854" i="2" s="1"/>
  <c r="W854" i="2" s="1"/>
  <c r="P854" i="2"/>
  <c r="AI853" i="2"/>
  <c r="AH853" i="2"/>
  <c r="AG853" i="2"/>
  <c r="AE853" i="2"/>
  <c r="AD853" i="2"/>
  <c r="T853" i="2"/>
  <c r="P853" i="2"/>
  <c r="AI852" i="2"/>
  <c r="AH852" i="2"/>
  <c r="AG852" i="2"/>
  <c r="AF852" i="2"/>
  <c r="AE852" i="2"/>
  <c r="AD852" i="2"/>
  <c r="AB852" i="2"/>
  <c r="Z852" i="2"/>
  <c r="AA852" i="2" s="1"/>
  <c r="Y852" i="2"/>
  <c r="U852" i="2"/>
  <c r="W852" i="2" s="1"/>
  <c r="T852" i="2"/>
  <c r="AK852" i="2" s="1"/>
  <c r="P852" i="2"/>
  <c r="AI851" i="2"/>
  <c r="AH851" i="2"/>
  <c r="AG851" i="2"/>
  <c r="AE851" i="2"/>
  <c r="AD851" i="2"/>
  <c r="T851" i="2"/>
  <c r="P851" i="2"/>
  <c r="AJ850" i="2"/>
  <c r="AI850" i="2"/>
  <c r="AH850" i="2"/>
  <c r="AG850" i="2"/>
  <c r="AF850" i="2"/>
  <c r="AE850" i="2"/>
  <c r="AD850" i="2"/>
  <c r="AB850" i="2"/>
  <c r="V850" i="2"/>
  <c r="U850" i="2"/>
  <c r="W850" i="2" s="1"/>
  <c r="T850" i="2"/>
  <c r="Z850" i="2" s="1"/>
  <c r="AA850" i="2" s="1"/>
  <c r="P850" i="2"/>
  <c r="AK849" i="2"/>
  <c r="AJ849" i="2"/>
  <c r="AI849" i="2"/>
  <c r="AH849" i="2"/>
  <c r="AG849" i="2"/>
  <c r="AE849" i="2"/>
  <c r="AD849" i="2"/>
  <c r="AB849" i="2"/>
  <c r="Z849" i="2"/>
  <c r="Y849" i="2"/>
  <c r="X849" i="2"/>
  <c r="W849" i="2"/>
  <c r="V849" i="2"/>
  <c r="T849" i="2"/>
  <c r="U849" i="2" s="1"/>
  <c r="P849" i="2"/>
  <c r="AI848" i="2"/>
  <c r="AH848" i="2"/>
  <c r="AG848" i="2"/>
  <c r="AF848" i="2"/>
  <c r="AE848" i="2"/>
  <c r="AD848" i="2"/>
  <c r="T848" i="2"/>
  <c r="AB848" i="2" s="1"/>
  <c r="P848" i="2"/>
  <c r="AK847" i="2"/>
  <c r="AI847" i="2"/>
  <c r="AH847" i="2"/>
  <c r="AG847" i="2"/>
  <c r="AE847" i="2"/>
  <c r="AD847" i="2"/>
  <c r="Z847" i="2"/>
  <c r="AA847" i="2" s="1"/>
  <c r="Y847" i="2"/>
  <c r="X847" i="2"/>
  <c r="T847" i="2"/>
  <c r="AJ847" i="2" s="1"/>
  <c r="P847" i="2"/>
  <c r="AI846" i="2"/>
  <c r="AH846" i="2"/>
  <c r="AG846" i="2"/>
  <c r="AF846" i="2"/>
  <c r="AE846" i="2"/>
  <c r="AD846" i="2"/>
  <c r="U846" i="2"/>
  <c r="W846" i="2" s="1"/>
  <c r="T846" i="2"/>
  <c r="P846" i="2"/>
  <c r="AI845" i="2"/>
  <c r="AH845" i="2"/>
  <c r="AG845" i="2"/>
  <c r="AE845" i="2"/>
  <c r="AD845" i="2"/>
  <c r="AB845" i="2"/>
  <c r="Z845" i="2"/>
  <c r="AA845" i="2" s="1"/>
  <c r="T845" i="2"/>
  <c r="Y845" i="2" s="1"/>
  <c r="P845" i="2"/>
  <c r="AK844" i="2"/>
  <c r="AJ844" i="2"/>
  <c r="AI844" i="2"/>
  <c r="AH844" i="2"/>
  <c r="AG844" i="2"/>
  <c r="AE844" i="2"/>
  <c r="AD844" i="2"/>
  <c r="X844" i="2"/>
  <c r="W844" i="2"/>
  <c r="V844" i="2"/>
  <c r="U844" i="2"/>
  <c r="T844" i="2"/>
  <c r="AF844" i="2" s="1"/>
  <c r="P844" i="2"/>
  <c r="AK843" i="2"/>
  <c r="AI843" i="2"/>
  <c r="AH843" i="2"/>
  <c r="AG843" i="2"/>
  <c r="AF843" i="2"/>
  <c r="AE843" i="2"/>
  <c r="AD843" i="2"/>
  <c r="AB843" i="2"/>
  <c r="X843" i="2"/>
  <c r="V843" i="2"/>
  <c r="T843" i="2"/>
  <c r="Z843" i="2" s="1"/>
  <c r="P843" i="2"/>
  <c r="AK842" i="2"/>
  <c r="AJ842" i="2"/>
  <c r="AI842" i="2"/>
  <c r="AH842" i="2"/>
  <c r="AG842" i="2"/>
  <c r="AF842" i="2"/>
  <c r="AE842" i="2"/>
  <c r="AD842" i="2"/>
  <c r="Z842" i="2"/>
  <c r="Y842" i="2"/>
  <c r="X842" i="2"/>
  <c r="T842" i="2"/>
  <c r="V842" i="2" s="1"/>
  <c r="P842" i="2"/>
  <c r="AI841" i="2"/>
  <c r="AH841" i="2"/>
  <c r="AG841" i="2"/>
  <c r="AE841" i="2"/>
  <c r="AD841" i="2"/>
  <c r="T841" i="2"/>
  <c r="P841" i="2"/>
  <c r="AI840" i="2"/>
  <c r="AH840" i="2"/>
  <c r="AG840" i="2"/>
  <c r="AF840" i="2"/>
  <c r="AE840" i="2"/>
  <c r="AD840" i="2"/>
  <c r="AB840" i="2"/>
  <c r="Z840" i="2"/>
  <c r="AA840" i="2" s="1"/>
  <c r="Y840" i="2"/>
  <c r="U840" i="2"/>
  <c r="W840" i="2" s="1"/>
  <c r="T840" i="2"/>
  <c r="AK840" i="2" s="1"/>
  <c r="P840" i="2"/>
  <c r="AI839" i="2"/>
  <c r="AH839" i="2"/>
  <c r="AG839" i="2"/>
  <c r="AE839" i="2"/>
  <c r="AD839" i="2"/>
  <c r="T839" i="2"/>
  <c r="P839" i="2"/>
  <c r="AJ838" i="2"/>
  <c r="AI838" i="2"/>
  <c r="AH838" i="2"/>
  <c r="AG838" i="2"/>
  <c r="AE838" i="2"/>
  <c r="AD838" i="2"/>
  <c r="AB838" i="2"/>
  <c r="U838" i="2"/>
  <c r="W838" i="2" s="1"/>
  <c r="T838" i="2"/>
  <c r="Z838" i="2" s="1"/>
  <c r="AA838" i="2" s="1"/>
  <c r="P838" i="2"/>
  <c r="AK837" i="2"/>
  <c r="AJ837" i="2"/>
  <c r="AI837" i="2"/>
  <c r="AH837" i="2"/>
  <c r="AG837" i="2"/>
  <c r="AE837" i="2"/>
  <c r="AD837" i="2"/>
  <c r="AB837" i="2"/>
  <c r="Y837" i="2"/>
  <c r="X837" i="2"/>
  <c r="W837" i="2"/>
  <c r="V837" i="2"/>
  <c r="U837" i="2"/>
  <c r="T837" i="2"/>
  <c r="AF837" i="2" s="1"/>
  <c r="P837" i="2"/>
  <c r="AI836" i="2"/>
  <c r="AH836" i="2"/>
  <c r="AG836" i="2"/>
  <c r="AF836" i="2"/>
  <c r="AE836" i="2"/>
  <c r="AD836" i="2"/>
  <c r="T836" i="2"/>
  <c r="AB836" i="2" s="1"/>
  <c r="P836" i="2"/>
  <c r="AK835" i="2"/>
  <c r="AI835" i="2"/>
  <c r="AH835" i="2"/>
  <c r="AG835" i="2"/>
  <c r="AE835" i="2"/>
  <c r="AD835" i="2"/>
  <c r="Z835" i="2"/>
  <c r="AA835" i="2" s="1"/>
  <c r="Y835" i="2"/>
  <c r="X835" i="2"/>
  <c r="T835" i="2"/>
  <c r="AJ835" i="2" s="1"/>
  <c r="P835" i="2"/>
  <c r="AI834" i="2"/>
  <c r="AH834" i="2"/>
  <c r="AG834" i="2"/>
  <c r="AF834" i="2"/>
  <c r="AE834" i="2"/>
  <c r="AD834" i="2"/>
  <c r="T834" i="2"/>
  <c r="P834" i="2"/>
  <c r="AI833" i="2"/>
  <c r="AH833" i="2"/>
  <c r="AG833" i="2"/>
  <c r="AE833" i="2"/>
  <c r="AD833" i="2"/>
  <c r="AB833" i="2"/>
  <c r="Z833" i="2"/>
  <c r="AA833" i="2" s="1"/>
  <c r="V833" i="2"/>
  <c r="T833" i="2"/>
  <c r="Y833" i="2" s="1"/>
  <c r="P833" i="2"/>
  <c r="AK832" i="2"/>
  <c r="AJ832" i="2"/>
  <c r="AI832" i="2"/>
  <c r="AH832" i="2"/>
  <c r="AG832" i="2"/>
  <c r="AE832" i="2"/>
  <c r="AD832" i="2"/>
  <c r="X832" i="2"/>
  <c r="V832" i="2"/>
  <c r="U832" i="2"/>
  <c r="W832" i="2" s="1"/>
  <c r="T832" i="2"/>
  <c r="AF832" i="2" s="1"/>
  <c r="P832" i="2"/>
  <c r="AK831" i="2"/>
  <c r="AI831" i="2"/>
  <c r="AH831" i="2"/>
  <c r="AG831" i="2"/>
  <c r="AF831" i="2"/>
  <c r="AE831" i="2"/>
  <c r="AD831" i="2"/>
  <c r="AB831" i="2"/>
  <c r="Y831" i="2"/>
  <c r="X831" i="2"/>
  <c r="V831" i="2"/>
  <c r="T831" i="2"/>
  <c r="Z831" i="2" s="1"/>
  <c r="P831" i="2"/>
  <c r="AK830" i="2"/>
  <c r="AJ830" i="2"/>
  <c r="AI830" i="2"/>
  <c r="AH830" i="2"/>
  <c r="AG830" i="2"/>
  <c r="AF830" i="2"/>
  <c r="AE830" i="2"/>
  <c r="AD830" i="2"/>
  <c r="Z830" i="2"/>
  <c r="Y830" i="2"/>
  <c r="X830" i="2"/>
  <c r="T830" i="2"/>
  <c r="V830" i="2" s="1"/>
  <c r="P830" i="2"/>
  <c r="AI829" i="2"/>
  <c r="AH829" i="2"/>
  <c r="AG829" i="2"/>
  <c r="AE829" i="2"/>
  <c r="AD829" i="2"/>
  <c r="T829" i="2"/>
  <c r="P829" i="2"/>
  <c r="AI828" i="2"/>
  <c r="AH828" i="2"/>
  <c r="AG828" i="2"/>
  <c r="AF828" i="2"/>
  <c r="AE828" i="2"/>
  <c r="AD828" i="2"/>
  <c r="AB828" i="2"/>
  <c r="Z828" i="2"/>
  <c r="AA828" i="2" s="1"/>
  <c r="Y828" i="2"/>
  <c r="U828" i="2"/>
  <c r="W828" i="2" s="1"/>
  <c r="T828" i="2"/>
  <c r="AK828" i="2" s="1"/>
  <c r="P828" i="2"/>
  <c r="AI827" i="2"/>
  <c r="AH827" i="2"/>
  <c r="AG827" i="2"/>
  <c r="AE827" i="2"/>
  <c r="AD827" i="2"/>
  <c r="U827" i="2"/>
  <c r="W827" i="2" s="1"/>
  <c r="T827" i="2"/>
  <c r="P827" i="2"/>
  <c r="AJ826" i="2"/>
  <c r="AI826" i="2"/>
  <c r="AH826" i="2"/>
  <c r="AG826" i="2"/>
  <c r="AE826" i="2"/>
  <c r="AD826" i="2"/>
  <c r="AB826" i="2"/>
  <c r="Y826" i="2"/>
  <c r="V826" i="2"/>
  <c r="U826" i="2"/>
  <c r="W826" i="2" s="1"/>
  <c r="T826" i="2"/>
  <c r="Z826" i="2" s="1"/>
  <c r="P826" i="2"/>
  <c r="AK825" i="2"/>
  <c r="AJ825" i="2"/>
  <c r="AI825" i="2"/>
  <c r="AH825" i="2"/>
  <c r="AG825" i="2"/>
  <c r="AE825" i="2"/>
  <c r="AD825" i="2"/>
  <c r="AB825" i="2"/>
  <c r="Y825" i="2"/>
  <c r="X825" i="2"/>
  <c r="V825" i="2"/>
  <c r="T825" i="2"/>
  <c r="U825" i="2" s="1"/>
  <c r="W825" i="2" s="1"/>
  <c r="P825" i="2"/>
  <c r="AI824" i="2"/>
  <c r="AH824" i="2"/>
  <c r="AG824" i="2"/>
  <c r="AF824" i="2"/>
  <c r="AE824" i="2"/>
  <c r="AD824" i="2"/>
  <c r="T824" i="2"/>
  <c r="P824" i="2"/>
  <c r="AK823" i="2"/>
  <c r="AI823" i="2"/>
  <c r="AH823" i="2"/>
  <c r="AG823" i="2"/>
  <c r="AE823" i="2"/>
  <c r="AD823" i="2"/>
  <c r="Z823" i="2"/>
  <c r="AA823" i="2" s="1"/>
  <c r="Y823" i="2"/>
  <c r="X823" i="2"/>
  <c r="T823" i="2"/>
  <c r="AJ823" i="2" s="1"/>
  <c r="P823" i="2"/>
  <c r="AI822" i="2"/>
  <c r="AH822" i="2"/>
  <c r="AG822" i="2"/>
  <c r="AF822" i="2"/>
  <c r="AE822" i="2"/>
  <c r="AD822" i="2"/>
  <c r="V822" i="2"/>
  <c r="U822" i="2"/>
  <c r="W822" i="2" s="1"/>
  <c r="T822" i="2"/>
  <c r="P822" i="2"/>
  <c r="AI821" i="2"/>
  <c r="AH821" i="2"/>
  <c r="AG821" i="2"/>
  <c r="AE821" i="2"/>
  <c r="AD821" i="2"/>
  <c r="AB821" i="2"/>
  <c r="Z821" i="2"/>
  <c r="AA821" i="2" s="1"/>
  <c r="T821" i="2"/>
  <c r="Y821" i="2" s="1"/>
  <c r="P821" i="2"/>
  <c r="AK820" i="2"/>
  <c r="AJ820" i="2"/>
  <c r="AI820" i="2"/>
  <c r="AH820" i="2"/>
  <c r="AG820" i="2"/>
  <c r="AF820" i="2"/>
  <c r="AE820" i="2"/>
  <c r="AD820" i="2"/>
  <c r="X820" i="2"/>
  <c r="W820" i="2"/>
  <c r="V820" i="2"/>
  <c r="U820" i="2"/>
  <c r="T820" i="2"/>
  <c r="AB820" i="2" s="1"/>
  <c r="P820" i="2"/>
  <c r="AK819" i="2"/>
  <c r="AI819" i="2"/>
  <c r="AH819" i="2"/>
  <c r="AG819" i="2"/>
  <c r="AF819" i="2"/>
  <c r="AE819" i="2"/>
  <c r="AD819" i="2"/>
  <c r="AB819" i="2"/>
  <c r="Z819" i="2"/>
  <c r="Y819" i="2"/>
  <c r="X819" i="2"/>
  <c r="V819" i="2"/>
  <c r="U819" i="2"/>
  <c r="W819" i="2" s="1"/>
  <c r="T819" i="2"/>
  <c r="AJ819" i="2" s="1"/>
  <c r="P819" i="2"/>
  <c r="AK818" i="2"/>
  <c r="AJ818" i="2"/>
  <c r="AI818" i="2"/>
  <c r="AH818" i="2"/>
  <c r="AG818" i="2"/>
  <c r="AF818" i="2"/>
  <c r="AE818" i="2"/>
  <c r="AD818" i="2"/>
  <c r="Z818" i="2"/>
  <c r="Y818" i="2"/>
  <c r="X818" i="2"/>
  <c r="T818" i="2"/>
  <c r="V818" i="2" s="1"/>
  <c r="P818" i="2"/>
  <c r="AK817" i="2"/>
  <c r="AI817" i="2"/>
  <c r="AH817" i="2"/>
  <c r="AG817" i="2"/>
  <c r="AE817" i="2"/>
  <c r="AD817" i="2"/>
  <c r="X817" i="2"/>
  <c r="U817" i="2"/>
  <c r="W817" i="2" s="1"/>
  <c r="T817" i="2"/>
  <c r="P817" i="2"/>
  <c r="AI816" i="2"/>
  <c r="AH816" i="2"/>
  <c r="AG816" i="2"/>
  <c r="AF816" i="2"/>
  <c r="AE816" i="2"/>
  <c r="AD816" i="2"/>
  <c r="AB816" i="2"/>
  <c r="Z816" i="2"/>
  <c r="AA816" i="2" s="1"/>
  <c r="Y816" i="2"/>
  <c r="U816" i="2"/>
  <c r="W816" i="2" s="1"/>
  <c r="T816" i="2"/>
  <c r="AK816" i="2" s="1"/>
  <c r="P816" i="2"/>
  <c r="AI815" i="2"/>
  <c r="AH815" i="2"/>
  <c r="AG815" i="2"/>
  <c r="AE815" i="2"/>
  <c r="AD815" i="2"/>
  <c r="V815" i="2"/>
  <c r="T815" i="2"/>
  <c r="P815" i="2"/>
  <c r="AJ814" i="2"/>
  <c r="AI814" i="2"/>
  <c r="AH814" i="2"/>
  <c r="AG814" i="2"/>
  <c r="AE814" i="2"/>
  <c r="AD814" i="2"/>
  <c r="AB814" i="2"/>
  <c r="U814" i="2"/>
  <c r="W814" i="2" s="1"/>
  <c r="T814" i="2"/>
  <c r="Z814" i="2" s="1"/>
  <c r="AA814" i="2" s="1"/>
  <c r="P814" i="2"/>
  <c r="AK813" i="2"/>
  <c r="AJ813" i="2"/>
  <c r="AI813" i="2"/>
  <c r="AH813" i="2"/>
  <c r="AG813" i="2"/>
  <c r="AE813" i="2"/>
  <c r="AD813" i="2"/>
  <c r="AB813" i="2"/>
  <c r="Y813" i="2"/>
  <c r="X813" i="2"/>
  <c r="W813" i="2"/>
  <c r="V813" i="2"/>
  <c r="T813" i="2"/>
  <c r="U813" i="2" s="1"/>
  <c r="P813" i="2"/>
  <c r="AI812" i="2"/>
  <c r="AH812" i="2"/>
  <c r="AG812" i="2"/>
  <c r="AE812" i="2"/>
  <c r="AD812" i="2"/>
  <c r="Y812" i="2"/>
  <c r="T812" i="2"/>
  <c r="AJ812" i="2" s="1"/>
  <c r="P812" i="2"/>
  <c r="AI811" i="2"/>
  <c r="AH811" i="2"/>
  <c r="AG811" i="2"/>
  <c r="AE811" i="2"/>
  <c r="AD811" i="2"/>
  <c r="Z811" i="2"/>
  <c r="AA811" i="2" s="1"/>
  <c r="Y811" i="2"/>
  <c r="X811" i="2"/>
  <c r="T811" i="2"/>
  <c r="AK811" i="2" s="1"/>
  <c r="P811" i="2"/>
  <c r="AI810" i="2"/>
  <c r="AH810" i="2"/>
  <c r="AG810" i="2"/>
  <c r="AF810" i="2"/>
  <c r="AE810" i="2"/>
  <c r="AD810" i="2"/>
  <c r="T810" i="2"/>
  <c r="P810" i="2"/>
  <c r="AK809" i="2"/>
  <c r="AI809" i="2"/>
  <c r="AH809" i="2"/>
  <c r="AG809" i="2"/>
  <c r="AE809" i="2"/>
  <c r="AD809" i="2"/>
  <c r="T809" i="2"/>
  <c r="P809" i="2"/>
  <c r="AI808" i="2"/>
  <c r="AH808" i="2"/>
  <c r="AG808" i="2"/>
  <c r="AE808" i="2"/>
  <c r="AD808" i="2"/>
  <c r="AB808" i="2"/>
  <c r="U808" i="2"/>
  <c r="W808" i="2" s="1"/>
  <c r="T808" i="2"/>
  <c r="Z808" i="2" s="1"/>
  <c r="AA808" i="2" s="1"/>
  <c r="P808" i="2"/>
  <c r="AK807" i="2"/>
  <c r="AJ807" i="2"/>
  <c r="AI807" i="2"/>
  <c r="AH807" i="2"/>
  <c r="AG807" i="2"/>
  <c r="AF807" i="2"/>
  <c r="AE807" i="2"/>
  <c r="AD807" i="2"/>
  <c r="AB807" i="2"/>
  <c r="Z807" i="2"/>
  <c r="AA807" i="2" s="1"/>
  <c r="Y807" i="2"/>
  <c r="X807" i="2"/>
  <c r="W807" i="2"/>
  <c r="V807" i="2"/>
  <c r="U807" i="2"/>
  <c r="T807" i="2"/>
  <c r="P807" i="2"/>
  <c r="AI806" i="2"/>
  <c r="AH806" i="2"/>
  <c r="AG806" i="2"/>
  <c r="AF806" i="2"/>
  <c r="AE806" i="2"/>
  <c r="AD806" i="2"/>
  <c r="T806" i="2"/>
  <c r="AB806" i="2" s="1"/>
  <c r="P806" i="2"/>
  <c r="AK805" i="2"/>
  <c r="AJ805" i="2"/>
  <c r="AI805" i="2"/>
  <c r="AH805" i="2"/>
  <c r="AG805" i="2"/>
  <c r="AF805" i="2"/>
  <c r="AE805" i="2"/>
  <c r="AD805" i="2"/>
  <c r="AB805" i="2"/>
  <c r="Z805" i="2"/>
  <c r="AA805" i="2" s="1"/>
  <c r="Y805" i="2"/>
  <c r="X805" i="2"/>
  <c r="W805" i="2"/>
  <c r="U805" i="2"/>
  <c r="T805" i="2"/>
  <c r="V805" i="2" s="1"/>
  <c r="P805" i="2"/>
  <c r="AI804" i="2"/>
  <c r="AH804" i="2"/>
  <c r="AG804" i="2"/>
  <c r="AE804" i="2"/>
  <c r="AD804" i="2"/>
  <c r="T804" i="2"/>
  <c r="P804" i="2"/>
  <c r="AI803" i="2"/>
  <c r="AH803" i="2"/>
  <c r="AG803" i="2"/>
  <c r="AE803" i="2"/>
  <c r="AD803" i="2"/>
  <c r="AB803" i="2"/>
  <c r="Z803" i="2"/>
  <c r="AA803" i="2" s="1"/>
  <c r="T803" i="2"/>
  <c r="Y803" i="2" s="1"/>
  <c r="P803" i="2"/>
  <c r="AK802" i="2"/>
  <c r="AJ802" i="2"/>
  <c r="AI802" i="2"/>
  <c r="AH802" i="2"/>
  <c r="AG802" i="2"/>
  <c r="AE802" i="2"/>
  <c r="AD802" i="2"/>
  <c r="X802" i="2"/>
  <c r="V802" i="2"/>
  <c r="U802" i="2"/>
  <c r="W802" i="2" s="1"/>
  <c r="T802" i="2"/>
  <c r="AF802" i="2" s="1"/>
  <c r="P802" i="2"/>
  <c r="AI801" i="2"/>
  <c r="AH801" i="2"/>
  <c r="AG801" i="2"/>
  <c r="AF801" i="2"/>
  <c r="AE801" i="2"/>
  <c r="AD801" i="2"/>
  <c r="AB801" i="2"/>
  <c r="V801" i="2"/>
  <c r="U801" i="2"/>
  <c r="W801" i="2" s="1"/>
  <c r="T801" i="2"/>
  <c r="Z801" i="2" s="1"/>
  <c r="P801" i="2"/>
  <c r="AK800" i="2"/>
  <c r="AJ800" i="2"/>
  <c r="AI800" i="2"/>
  <c r="AH800" i="2"/>
  <c r="AG800" i="2"/>
  <c r="AE800" i="2"/>
  <c r="AD800" i="2"/>
  <c r="AB800" i="2"/>
  <c r="Z800" i="2"/>
  <c r="AA800" i="2" s="1"/>
  <c r="Y800" i="2"/>
  <c r="X800" i="2"/>
  <c r="V800" i="2"/>
  <c r="T800" i="2"/>
  <c r="U800" i="2" s="1"/>
  <c r="W800" i="2" s="1"/>
  <c r="P800" i="2"/>
  <c r="AI799" i="2"/>
  <c r="AH799" i="2"/>
  <c r="AG799" i="2"/>
  <c r="AF799" i="2"/>
  <c r="AE799" i="2"/>
  <c r="AD799" i="2"/>
  <c r="T799" i="2"/>
  <c r="P799" i="2"/>
  <c r="AK798" i="2"/>
  <c r="AI798" i="2"/>
  <c r="AH798" i="2"/>
  <c r="AG798" i="2"/>
  <c r="AF798" i="2"/>
  <c r="AE798" i="2"/>
  <c r="AD798" i="2"/>
  <c r="AB798" i="2"/>
  <c r="Z798" i="2"/>
  <c r="AA798" i="2" s="1"/>
  <c r="Y798" i="2"/>
  <c r="X798" i="2"/>
  <c r="T798" i="2"/>
  <c r="AJ798" i="2" s="1"/>
  <c r="P798" i="2"/>
  <c r="AI797" i="2"/>
  <c r="AH797" i="2"/>
  <c r="AG797" i="2"/>
  <c r="AE797" i="2"/>
  <c r="AD797" i="2"/>
  <c r="T797" i="2"/>
  <c r="P797" i="2"/>
  <c r="AI796" i="2"/>
  <c r="AH796" i="2"/>
  <c r="AG796" i="2"/>
  <c r="AE796" i="2"/>
  <c r="AD796" i="2"/>
  <c r="AB796" i="2"/>
  <c r="Z796" i="2"/>
  <c r="AA796" i="2" s="1"/>
  <c r="U796" i="2"/>
  <c r="W796" i="2" s="1"/>
  <c r="T796" i="2"/>
  <c r="Y796" i="2" s="1"/>
  <c r="P796" i="2"/>
  <c r="AK795" i="2"/>
  <c r="AJ795" i="2"/>
  <c r="AI795" i="2"/>
  <c r="AH795" i="2"/>
  <c r="AG795" i="2"/>
  <c r="AF795" i="2"/>
  <c r="AE795" i="2"/>
  <c r="AD795" i="2"/>
  <c r="AB795" i="2"/>
  <c r="Z795" i="2"/>
  <c r="AA795" i="2" s="1"/>
  <c r="Y795" i="2"/>
  <c r="X795" i="2"/>
  <c r="W795" i="2"/>
  <c r="V795" i="2"/>
  <c r="U795" i="2"/>
  <c r="T795" i="2"/>
  <c r="P795" i="2"/>
  <c r="AI794" i="2"/>
  <c r="AH794" i="2"/>
  <c r="AG794" i="2"/>
  <c r="AF794" i="2"/>
  <c r="AE794" i="2"/>
  <c r="AD794" i="2"/>
  <c r="T794" i="2"/>
  <c r="AB794" i="2" s="1"/>
  <c r="P794" i="2"/>
  <c r="AK793" i="2"/>
  <c r="AJ793" i="2"/>
  <c r="AI793" i="2"/>
  <c r="AH793" i="2"/>
  <c r="AG793" i="2"/>
  <c r="AF793" i="2"/>
  <c r="AE793" i="2"/>
  <c r="AD793" i="2"/>
  <c r="AB793" i="2"/>
  <c r="Z793" i="2"/>
  <c r="AA793" i="2" s="1"/>
  <c r="Y793" i="2"/>
  <c r="X793" i="2"/>
  <c r="W793" i="2"/>
  <c r="U793" i="2"/>
  <c r="T793" i="2"/>
  <c r="V793" i="2" s="1"/>
  <c r="P793" i="2"/>
  <c r="AI792" i="2"/>
  <c r="AH792" i="2"/>
  <c r="AG792" i="2"/>
  <c r="AE792" i="2"/>
  <c r="AD792" i="2"/>
  <c r="T792" i="2"/>
  <c r="P792" i="2"/>
  <c r="AI791" i="2"/>
  <c r="AH791" i="2"/>
  <c r="AG791" i="2"/>
  <c r="AE791" i="2"/>
  <c r="AD791" i="2"/>
  <c r="AB791" i="2"/>
  <c r="Z791" i="2"/>
  <c r="AA791" i="2" s="1"/>
  <c r="T791" i="2"/>
  <c r="Y791" i="2" s="1"/>
  <c r="P791" i="2"/>
  <c r="AK790" i="2"/>
  <c r="AJ790" i="2"/>
  <c r="AI790" i="2"/>
  <c r="AH790" i="2"/>
  <c r="AG790" i="2"/>
  <c r="AE790" i="2"/>
  <c r="AD790" i="2"/>
  <c r="X790" i="2"/>
  <c r="V790" i="2"/>
  <c r="U790" i="2"/>
  <c r="W790" i="2" s="1"/>
  <c r="T790" i="2"/>
  <c r="AF790" i="2" s="1"/>
  <c r="P790" i="2"/>
  <c r="AI789" i="2"/>
  <c r="AH789" i="2"/>
  <c r="AG789" i="2"/>
  <c r="AF789" i="2"/>
  <c r="AE789" i="2"/>
  <c r="AD789" i="2"/>
  <c r="AB789" i="2"/>
  <c r="V789" i="2"/>
  <c r="U789" i="2"/>
  <c r="W789" i="2" s="1"/>
  <c r="T789" i="2"/>
  <c r="Z789" i="2" s="1"/>
  <c r="P789" i="2"/>
  <c r="AK788" i="2"/>
  <c r="AJ788" i="2"/>
  <c r="AI788" i="2"/>
  <c r="AH788" i="2"/>
  <c r="AG788" i="2"/>
  <c r="AE788" i="2"/>
  <c r="AD788" i="2"/>
  <c r="AB788" i="2"/>
  <c r="Z788" i="2"/>
  <c r="AA788" i="2" s="1"/>
  <c r="Y788" i="2"/>
  <c r="X788" i="2"/>
  <c r="V788" i="2"/>
  <c r="T788" i="2"/>
  <c r="U788" i="2" s="1"/>
  <c r="W788" i="2" s="1"/>
  <c r="P788" i="2"/>
  <c r="AI787" i="2"/>
  <c r="AH787" i="2"/>
  <c r="AG787" i="2"/>
  <c r="AF787" i="2"/>
  <c r="AE787" i="2"/>
  <c r="AD787" i="2"/>
  <c r="T787" i="2"/>
  <c r="P787" i="2"/>
  <c r="AK786" i="2"/>
  <c r="AI786" i="2"/>
  <c r="AH786" i="2"/>
  <c r="AG786" i="2"/>
  <c r="AF786" i="2"/>
  <c r="AE786" i="2"/>
  <c r="AD786" i="2"/>
  <c r="AB786" i="2"/>
  <c r="Z786" i="2"/>
  <c r="AA786" i="2" s="1"/>
  <c r="Y786" i="2"/>
  <c r="X786" i="2"/>
  <c r="T786" i="2"/>
  <c r="AJ786" i="2" s="1"/>
  <c r="P786" i="2"/>
  <c r="AI785" i="2"/>
  <c r="AH785" i="2"/>
  <c r="AG785" i="2"/>
  <c r="AE785" i="2"/>
  <c r="AD785" i="2"/>
  <c r="U785" i="2"/>
  <c r="W785" i="2" s="1"/>
  <c r="T785" i="2"/>
  <c r="P785" i="2"/>
  <c r="AI784" i="2"/>
  <c r="AH784" i="2"/>
  <c r="AG784" i="2"/>
  <c r="AE784" i="2"/>
  <c r="AD784" i="2"/>
  <c r="AB784" i="2"/>
  <c r="Z784" i="2"/>
  <c r="AA784" i="2" s="1"/>
  <c r="U784" i="2"/>
  <c r="W784" i="2" s="1"/>
  <c r="T784" i="2"/>
  <c r="Y784" i="2" s="1"/>
  <c r="P784" i="2"/>
  <c r="AK783" i="2"/>
  <c r="AJ783" i="2"/>
  <c r="AI783" i="2"/>
  <c r="AH783" i="2"/>
  <c r="AG783" i="2"/>
  <c r="AF783" i="2"/>
  <c r="AE783" i="2"/>
  <c r="AD783" i="2"/>
  <c r="AB783" i="2"/>
  <c r="Z783" i="2"/>
  <c r="AA783" i="2" s="1"/>
  <c r="Y783" i="2"/>
  <c r="X783" i="2"/>
  <c r="W783" i="2"/>
  <c r="V783" i="2"/>
  <c r="U783" i="2"/>
  <c r="T783" i="2"/>
  <c r="P783" i="2"/>
  <c r="AI782" i="2"/>
  <c r="AH782" i="2"/>
  <c r="AG782" i="2"/>
  <c r="AF782" i="2"/>
  <c r="AE782" i="2"/>
  <c r="AD782" i="2"/>
  <c r="T782" i="2"/>
  <c r="AB782" i="2" s="1"/>
  <c r="P782" i="2"/>
  <c r="AK781" i="2"/>
  <c r="AJ781" i="2"/>
  <c r="AI781" i="2"/>
  <c r="AH781" i="2"/>
  <c r="AG781" i="2"/>
  <c r="AF781" i="2"/>
  <c r="AE781" i="2"/>
  <c r="AD781" i="2"/>
  <c r="AB781" i="2"/>
  <c r="Z781" i="2"/>
  <c r="AA781" i="2" s="1"/>
  <c r="Y781" i="2"/>
  <c r="X781" i="2"/>
  <c r="W781" i="2"/>
  <c r="U781" i="2"/>
  <c r="T781" i="2"/>
  <c r="V781" i="2" s="1"/>
  <c r="P781" i="2"/>
  <c r="AI780" i="2"/>
  <c r="AH780" i="2"/>
  <c r="AG780" i="2"/>
  <c r="AE780" i="2"/>
  <c r="AD780" i="2"/>
  <c r="U780" i="2"/>
  <c r="W780" i="2" s="1"/>
  <c r="T780" i="2"/>
  <c r="P780" i="2"/>
  <c r="AI779" i="2"/>
  <c r="AH779" i="2"/>
  <c r="AG779" i="2"/>
  <c r="AE779" i="2"/>
  <c r="AD779" i="2"/>
  <c r="AB779" i="2"/>
  <c r="Z779" i="2"/>
  <c r="AA779" i="2" s="1"/>
  <c r="T779" i="2"/>
  <c r="Y779" i="2" s="1"/>
  <c r="P779" i="2"/>
  <c r="AK778" i="2"/>
  <c r="AJ778" i="2"/>
  <c r="AI778" i="2"/>
  <c r="AH778" i="2"/>
  <c r="AG778" i="2"/>
  <c r="AE778" i="2"/>
  <c r="AD778" i="2"/>
  <c r="X778" i="2"/>
  <c r="V778" i="2"/>
  <c r="U778" i="2"/>
  <c r="W778" i="2" s="1"/>
  <c r="T778" i="2"/>
  <c r="AF778" i="2" s="1"/>
  <c r="P778" i="2"/>
  <c r="AI777" i="2"/>
  <c r="AH777" i="2"/>
  <c r="AG777" i="2"/>
  <c r="AF777" i="2"/>
  <c r="AE777" i="2"/>
  <c r="AD777" i="2"/>
  <c r="AB777" i="2"/>
  <c r="V777" i="2"/>
  <c r="U777" i="2"/>
  <c r="W777" i="2" s="1"/>
  <c r="T777" i="2"/>
  <c r="Z777" i="2" s="1"/>
  <c r="P777" i="2"/>
  <c r="AK776" i="2"/>
  <c r="AJ776" i="2"/>
  <c r="AI776" i="2"/>
  <c r="AH776" i="2"/>
  <c r="AG776" i="2"/>
  <c r="AE776" i="2"/>
  <c r="AD776" i="2"/>
  <c r="AB776" i="2"/>
  <c r="Z776" i="2"/>
  <c r="AA776" i="2" s="1"/>
  <c r="Y776" i="2"/>
  <c r="X776" i="2"/>
  <c r="V776" i="2"/>
  <c r="T776" i="2"/>
  <c r="U776" i="2" s="1"/>
  <c r="W776" i="2" s="1"/>
  <c r="P776" i="2"/>
  <c r="AI775" i="2"/>
  <c r="AH775" i="2"/>
  <c r="AG775" i="2"/>
  <c r="AE775" i="2"/>
  <c r="AD775" i="2"/>
  <c r="U775" i="2"/>
  <c r="W775" i="2" s="1"/>
  <c r="T775" i="2"/>
  <c r="P775" i="2"/>
  <c r="AK774" i="2"/>
  <c r="AI774" i="2"/>
  <c r="AH774" i="2"/>
  <c r="AG774" i="2"/>
  <c r="AF774" i="2"/>
  <c r="AE774" i="2"/>
  <c r="AD774" i="2"/>
  <c r="AB774" i="2"/>
  <c r="Z774" i="2"/>
  <c r="AA774" i="2" s="1"/>
  <c r="Y774" i="2"/>
  <c r="X774" i="2"/>
  <c r="T774" i="2"/>
  <c r="AJ774" i="2" s="1"/>
  <c r="P774" i="2"/>
  <c r="AI773" i="2"/>
  <c r="AH773" i="2"/>
  <c r="AG773" i="2"/>
  <c r="AE773" i="2"/>
  <c r="AD773" i="2"/>
  <c r="U773" i="2"/>
  <c r="W773" i="2" s="1"/>
  <c r="T773" i="2"/>
  <c r="P773" i="2"/>
  <c r="AI772" i="2"/>
  <c r="AH772" i="2"/>
  <c r="AG772" i="2"/>
  <c r="AE772" i="2"/>
  <c r="AD772" i="2"/>
  <c r="AB772" i="2"/>
  <c r="Z772" i="2"/>
  <c r="U772" i="2"/>
  <c r="W772" i="2" s="1"/>
  <c r="T772" i="2"/>
  <c r="Y772" i="2" s="1"/>
  <c r="P772" i="2"/>
  <c r="AK771" i="2"/>
  <c r="AJ771" i="2"/>
  <c r="AI771" i="2"/>
  <c r="AH771" i="2"/>
  <c r="AG771" i="2"/>
  <c r="AF771" i="2"/>
  <c r="AE771" i="2"/>
  <c r="AD771" i="2"/>
  <c r="AB771" i="2"/>
  <c r="Z771" i="2"/>
  <c r="AA771" i="2" s="1"/>
  <c r="Y771" i="2"/>
  <c r="X771" i="2"/>
  <c r="W771" i="2"/>
  <c r="V771" i="2"/>
  <c r="U771" i="2"/>
  <c r="T771" i="2"/>
  <c r="P771" i="2"/>
  <c r="AI770" i="2"/>
  <c r="AH770" i="2"/>
  <c r="AG770" i="2"/>
  <c r="AE770" i="2"/>
  <c r="AD770" i="2"/>
  <c r="T770" i="2"/>
  <c r="P770" i="2"/>
  <c r="AK769" i="2"/>
  <c r="AJ769" i="2"/>
  <c r="AI769" i="2"/>
  <c r="AH769" i="2"/>
  <c r="AG769" i="2"/>
  <c r="AF769" i="2"/>
  <c r="AE769" i="2"/>
  <c r="AD769" i="2"/>
  <c r="AB769" i="2"/>
  <c r="Z769" i="2"/>
  <c r="AA769" i="2" s="1"/>
  <c r="Y769" i="2"/>
  <c r="X769" i="2"/>
  <c r="W769" i="2"/>
  <c r="V769" i="2"/>
  <c r="U769" i="2"/>
  <c r="T769" i="2"/>
  <c r="P769" i="2"/>
  <c r="AI768" i="2"/>
  <c r="AH768" i="2"/>
  <c r="AG768" i="2"/>
  <c r="AF768" i="2"/>
  <c r="AE768" i="2"/>
  <c r="AD768" i="2"/>
  <c r="Y768" i="2"/>
  <c r="U768" i="2"/>
  <c r="W768" i="2" s="1"/>
  <c r="T768" i="2"/>
  <c r="P768" i="2"/>
  <c r="AI767" i="2"/>
  <c r="AH767" i="2"/>
  <c r="AG767" i="2"/>
  <c r="AE767" i="2"/>
  <c r="AD767" i="2"/>
  <c r="AB767" i="2"/>
  <c r="Y767" i="2"/>
  <c r="T767" i="2"/>
  <c r="P767" i="2"/>
  <c r="AI766" i="2"/>
  <c r="AH766" i="2"/>
  <c r="AG766" i="2"/>
  <c r="AE766" i="2"/>
  <c r="AD766" i="2"/>
  <c r="T766" i="2"/>
  <c r="AJ766" i="2" s="1"/>
  <c r="P766" i="2"/>
  <c r="AI765" i="2"/>
  <c r="AH765" i="2"/>
  <c r="AG765" i="2"/>
  <c r="AF765" i="2"/>
  <c r="AE765" i="2"/>
  <c r="AD765" i="2"/>
  <c r="AB765" i="2"/>
  <c r="V765" i="2"/>
  <c r="U765" i="2"/>
  <c r="W765" i="2" s="1"/>
  <c r="T765" i="2"/>
  <c r="Z765" i="2" s="1"/>
  <c r="P765" i="2"/>
  <c r="AK764" i="2"/>
  <c r="AJ764" i="2"/>
  <c r="AI764" i="2"/>
  <c r="AH764" i="2"/>
  <c r="AG764" i="2"/>
  <c r="AE764" i="2"/>
  <c r="AD764" i="2"/>
  <c r="AB764" i="2"/>
  <c r="Z764" i="2"/>
  <c r="AA764" i="2" s="1"/>
  <c r="Y764" i="2"/>
  <c r="X764" i="2"/>
  <c r="V764" i="2"/>
  <c r="T764" i="2"/>
  <c r="U764" i="2" s="1"/>
  <c r="W764" i="2" s="1"/>
  <c r="P764" i="2"/>
  <c r="AI763" i="2"/>
  <c r="AH763" i="2"/>
  <c r="AG763" i="2"/>
  <c r="AE763" i="2"/>
  <c r="AD763" i="2"/>
  <c r="U763" i="2"/>
  <c r="W763" i="2" s="1"/>
  <c r="T763" i="2"/>
  <c r="P763" i="2"/>
  <c r="AK762" i="2"/>
  <c r="AI762" i="2"/>
  <c r="AH762" i="2"/>
  <c r="AG762" i="2"/>
  <c r="AF762" i="2"/>
  <c r="AE762" i="2"/>
  <c r="AD762" i="2"/>
  <c r="AB762" i="2"/>
  <c r="Z762" i="2"/>
  <c r="AA762" i="2" s="1"/>
  <c r="Y762" i="2"/>
  <c r="X762" i="2"/>
  <c r="T762" i="2"/>
  <c r="AJ762" i="2" s="1"/>
  <c r="P762" i="2"/>
  <c r="AI761" i="2"/>
  <c r="AH761" i="2"/>
  <c r="AG761" i="2"/>
  <c r="AF761" i="2"/>
  <c r="AE761" i="2"/>
  <c r="AD761" i="2"/>
  <c r="Z761" i="2"/>
  <c r="AA761" i="2" s="1"/>
  <c r="T761" i="2"/>
  <c r="P761" i="2"/>
  <c r="AI760" i="2"/>
  <c r="AH760" i="2"/>
  <c r="AG760" i="2"/>
  <c r="AE760" i="2"/>
  <c r="AD760" i="2"/>
  <c r="T760" i="2"/>
  <c r="P760" i="2"/>
  <c r="AK759" i="2"/>
  <c r="AJ759" i="2"/>
  <c r="AI759" i="2"/>
  <c r="AH759" i="2"/>
  <c r="AG759" i="2"/>
  <c r="AF759" i="2"/>
  <c r="AE759" i="2"/>
  <c r="AD759" i="2"/>
  <c r="AB759" i="2"/>
  <c r="Z759" i="2"/>
  <c r="AA759" i="2" s="1"/>
  <c r="Y759" i="2"/>
  <c r="X759" i="2"/>
  <c r="V759" i="2"/>
  <c r="U759" i="2"/>
  <c r="W759" i="2" s="1"/>
  <c r="T759" i="2"/>
  <c r="P759" i="2"/>
  <c r="AI758" i="2"/>
  <c r="AH758" i="2"/>
  <c r="AG758" i="2"/>
  <c r="AE758" i="2"/>
  <c r="AD758" i="2"/>
  <c r="T758" i="2"/>
  <c r="P758" i="2"/>
  <c r="AK757" i="2"/>
  <c r="AJ757" i="2"/>
  <c r="AI757" i="2"/>
  <c r="AH757" i="2"/>
  <c r="AG757" i="2"/>
  <c r="AF757" i="2"/>
  <c r="AE757" i="2"/>
  <c r="AD757" i="2"/>
  <c r="AB757" i="2"/>
  <c r="Z757" i="2"/>
  <c r="AA757" i="2" s="1"/>
  <c r="Y757" i="2"/>
  <c r="X757" i="2"/>
  <c r="W757" i="2"/>
  <c r="V757" i="2"/>
  <c r="U757" i="2"/>
  <c r="T757" i="2"/>
  <c r="P757" i="2"/>
  <c r="AK756" i="2"/>
  <c r="AI756" i="2"/>
  <c r="AH756" i="2"/>
  <c r="AG756" i="2"/>
  <c r="AE756" i="2"/>
  <c r="AD756" i="2"/>
  <c r="U756" i="2"/>
  <c r="W756" i="2" s="1"/>
  <c r="T756" i="2"/>
  <c r="P756" i="2"/>
  <c r="AI755" i="2"/>
  <c r="AH755" i="2"/>
  <c r="AG755" i="2"/>
  <c r="AE755" i="2"/>
  <c r="AD755" i="2"/>
  <c r="T755" i="2"/>
  <c r="P755" i="2"/>
  <c r="AJ754" i="2"/>
  <c r="AI754" i="2"/>
  <c r="AH754" i="2"/>
  <c r="AG754" i="2"/>
  <c r="AE754" i="2"/>
  <c r="AD754" i="2"/>
  <c r="Z754" i="2"/>
  <c r="AA754" i="2" s="1"/>
  <c r="Y754" i="2"/>
  <c r="X754" i="2"/>
  <c r="W754" i="2"/>
  <c r="U754" i="2"/>
  <c r="T754" i="2"/>
  <c r="P754" i="2"/>
  <c r="AI753" i="2"/>
  <c r="AH753" i="2"/>
  <c r="AG753" i="2"/>
  <c r="AF753" i="2"/>
  <c r="AE753" i="2"/>
  <c r="AD753" i="2"/>
  <c r="AB753" i="2"/>
  <c r="U753" i="2"/>
  <c r="W753" i="2" s="1"/>
  <c r="T753" i="2"/>
  <c r="P753" i="2"/>
  <c r="AK752" i="2"/>
  <c r="AJ752" i="2"/>
  <c r="AI752" i="2"/>
  <c r="AH752" i="2"/>
  <c r="AG752" i="2"/>
  <c r="AE752" i="2"/>
  <c r="AD752" i="2"/>
  <c r="AB752" i="2"/>
  <c r="Z752" i="2"/>
  <c r="AA752" i="2" s="1"/>
  <c r="Y752" i="2"/>
  <c r="X752" i="2"/>
  <c r="V752" i="2"/>
  <c r="T752" i="2"/>
  <c r="U752" i="2" s="1"/>
  <c r="W752" i="2" s="1"/>
  <c r="P752" i="2"/>
  <c r="AI751" i="2"/>
  <c r="AH751" i="2"/>
  <c r="AG751" i="2"/>
  <c r="AE751" i="2"/>
  <c r="AD751" i="2"/>
  <c r="T751" i="2"/>
  <c r="P751" i="2"/>
  <c r="AI750" i="2"/>
  <c r="AH750" i="2"/>
  <c r="AG750" i="2"/>
  <c r="AE750" i="2"/>
  <c r="AD750" i="2"/>
  <c r="Z750" i="2"/>
  <c r="AA750" i="2" s="1"/>
  <c r="Y750" i="2"/>
  <c r="T750" i="2"/>
  <c r="AF750" i="2" s="1"/>
  <c r="P750" i="2"/>
  <c r="AI749" i="2"/>
  <c r="AH749" i="2"/>
  <c r="AG749" i="2"/>
  <c r="AF749" i="2"/>
  <c r="AE749" i="2"/>
  <c r="AD749" i="2"/>
  <c r="Z749" i="2"/>
  <c r="AA749" i="2" s="1"/>
  <c r="T749" i="2"/>
  <c r="AB749" i="2" s="1"/>
  <c r="P749" i="2"/>
  <c r="AI748" i="2"/>
  <c r="AH748" i="2"/>
  <c r="AG748" i="2"/>
  <c r="AE748" i="2"/>
  <c r="AD748" i="2"/>
  <c r="T748" i="2"/>
  <c r="P748" i="2"/>
  <c r="AK747" i="2"/>
  <c r="AJ747" i="2"/>
  <c r="AI747" i="2"/>
  <c r="AH747" i="2"/>
  <c r="AG747" i="2"/>
  <c r="AF747" i="2"/>
  <c r="AE747" i="2"/>
  <c r="AD747" i="2"/>
  <c r="AB747" i="2"/>
  <c r="Z747" i="2"/>
  <c r="AA747" i="2" s="1"/>
  <c r="Y747" i="2"/>
  <c r="X747" i="2"/>
  <c r="W747" i="2"/>
  <c r="V747" i="2"/>
  <c r="U747" i="2"/>
  <c r="T747" i="2"/>
  <c r="P747" i="2"/>
  <c r="AI746" i="2"/>
  <c r="AH746" i="2"/>
  <c r="AG746" i="2"/>
  <c r="AE746" i="2"/>
  <c r="AD746" i="2"/>
  <c r="T746" i="2"/>
  <c r="P746" i="2"/>
  <c r="AK745" i="2"/>
  <c r="AJ745" i="2"/>
  <c r="AI745" i="2"/>
  <c r="AH745" i="2"/>
  <c r="AG745" i="2"/>
  <c r="AF745" i="2"/>
  <c r="AE745" i="2"/>
  <c r="AD745" i="2"/>
  <c r="AB745" i="2"/>
  <c r="Z745" i="2"/>
  <c r="AA745" i="2" s="1"/>
  <c r="Y745" i="2"/>
  <c r="X745" i="2"/>
  <c r="W745" i="2"/>
  <c r="V745" i="2"/>
  <c r="U745" i="2"/>
  <c r="T745" i="2"/>
  <c r="P745" i="2"/>
  <c r="AI744" i="2"/>
  <c r="AH744" i="2"/>
  <c r="AG744" i="2"/>
  <c r="AE744" i="2"/>
  <c r="AD744" i="2"/>
  <c r="U744" i="2"/>
  <c r="W744" i="2" s="1"/>
  <c r="T744" i="2"/>
  <c r="P744" i="2"/>
  <c r="AJ743" i="2"/>
  <c r="AI743" i="2"/>
  <c r="AH743" i="2"/>
  <c r="AG743" i="2"/>
  <c r="AE743" i="2"/>
  <c r="AD743" i="2"/>
  <c r="AB743" i="2"/>
  <c r="Z743" i="2"/>
  <c r="AA743" i="2" s="1"/>
  <c r="Y743" i="2"/>
  <c r="U743" i="2"/>
  <c r="W743" i="2" s="1"/>
  <c r="T743" i="2"/>
  <c r="AF743" i="2" s="1"/>
  <c r="P743" i="2"/>
  <c r="AJ742" i="2"/>
  <c r="AI742" i="2"/>
  <c r="AH742" i="2"/>
  <c r="AG742" i="2"/>
  <c r="AE742" i="2"/>
  <c r="AD742" i="2"/>
  <c r="V742" i="2"/>
  <c r="U742" i="2"/>
  <c r="W742" i="2" s="1"/>
  <c r="T742" i="2"/>
  <c r="AF742" i="2" s="1"/>
  <c r="P742" i="2"/>
  <c r="AJ741" i="2"/>
  <c r="AI741" i="2"/>
  <c r="AH741" i="2"/>
  <c r="AG741" i="2"/>
  <c r="AE741" i="2"/>
  <c r="AD741" i="2"/>
  <c r="U741" i="2"/>
  <c r="W741" i="2" s="1"/>
  <c r="T741" i="2"/>
  <c r="P741" i="2"/>
  <c r="AI740" i="2"/>
  <c r="AH740" i="2"/>
  <c r="AG740" i="2"/>
  <c r="AE740" i="2"/>
  <c r="AD740" i="2"/>
  <c r="AB740" i="2"/>
  <c r="Z740" i="2"/>
  <c r="AA740" i="2" s="1"/>
  <c r="X740" i="2"/>
  <c r="T740" i="2"/>
  <c r="P740" i="2"/>
  <c r="AJ739" i="2"/>
  <c r="AI739" i="2"/>
  <c r="AH739" i="2"/>
  <c r="AG739" i="2"/>
  <c r="AF739" i="2"/>
  <c r="AE739" i="2"/>
  <c r="AD739" i="2"/>
  <c r="U739" i="2"/>
  <c r="W739" i="2" s="1"/>
  <c r="T739" i="2"/>
  <c r="P739" i="2"/>
  <c r="AK738" i="2"/>
  <c r="AI738" i="2"/>
  <c r="AH738" i="2"/>
  <c r="AG738" i="2"/>
  <c r="AF738" i="2"/>
  <c r="AE738" i="2"/>
  <c r="AD738" i="2"/>
  <c r="AB738" i="2"/>
  <c r="Z738" i="2"/>
  <c r="AA738" i="2" s="1"/>
  <c r="Y738" i="2"/>
  <c r="X738" i="2"/>
  <c r="V738" i="2"/>
  <c r="T738" i="2"/>
  <c r="P738" i="2"/>
  <c r="AI737" i="2"/>
  <c r="AH737" i="2"/>
  <c r="AG737" i="2"/>
  <c r="AE737" i="2"/>
  <c r="AD737" i="2"/>
  <c r="Y737" i="2"/>
  <c r="T737" i="2"/>
  <c r="AB737" i="2" s="1"/>
  <c r="P737" i="2"/>
  <c r="AI736" i="2"/>
  <c r="AH736" i="2"/>
  <c r="AG736" i="2"/>
  <c r="AE736" i="2"/>
  <c r="AD736" i="2"/>
  <c r="V736" i="2"/>
  <c r="T736" i="2"/>
  <c r="P736" i="2"/>
  <c r="AI735" i="2"/>
  <c r="AH735" i="2"/>
  <c r="AG735" i="2"/>
  <c r="AF735" i="2"/>
  <c r="AE735" i="2"/>
  <c r="AD735" i="2"/>
  <c r="AB735" i="2"/>
  <c r="Y735" i="2"/>
  <c r="T735" i="2"/>
  <c r="Z735" i="2" s="1"/>
  <c r="AA735" i="2" s="1"/>
  <c r="P735" i="2"/>
  <c r="AK734" i="2"/>
  <c r="AJ734" i="2"/>
  <c r="AI734" i="2"/>
  <c r="AH734" i="2"/>
  <c r="AG734" i="2"/>
  <c r="AE734" i="2"/>
  <c r="AD734" i="2"/>
  <c r="X734" i="2"/>
  <c r="V734" i="2"/>
  <c r="T734" i="2"/>
  <c r="U734" i="2" s="1"/>
  <c r="W734" i="2" s="1"/>
  <c r="P734" i="2"/>
  <c r="AI733" i="2"/>
  <c r="AH733" i="2"/>
  <c r="AG733" i="2"/>
  <c r="AF733" i="2"/>
  <c r="AE733" i="2"/>
  <c r="AD733" i="2"/>
  <c r="U733" i="2"/>
  <c r="W733" i="2" s="1"/>
  <c r="T733" i="2"/>
  <c r="AB733" i="2" s="1"/>
  <c r="P733" i="2"/>
  <c r="AK732" i="2"/>
  <c r="AI732" i="2"/>
  <c r="AH732" i="2"/>
  <c r="AG732" i="2"/>
  <c r="AF732" i="2"/>
  <c r="AE732" i="2"/>
  <c r="AD732" i="2"/>
  <c r="AB732" i="2"/>
  <c r="Z732" i="2"/>
  <c r="AA732" i="2" s="1"/>
  <c r="Y732" i="2"/>
  <c r="X732" i="2"/>
  <c r="V732" i="2"/>
  <c r="U732" i="2"/>
  <c r="W732" i="2" s="1"/>
  <c r="T732" i="2"/>
  <c r="AJ732" i="2" s="1"/>
  <c r="P732" i="2"/>
  <c r="AI731" i="2"/>
  <c r="AH731" i="2"/>
  <c r="AG731" i="2"/>
  <c r="AF731" i="2"/>
  <c r="AE731" i="2"/>
  <c r="AD731" i="2"/>
  <c r="U731" i="2"/>
  <c r="W731" i="2" s="1"/>
  <c r="T731" i="2"/>
  <c r="P731" i="2"/>
  <c r="AK730" i="2"/>
  <c r="AI730" i="2"/>
  <c r="AH730" i="2"/>
  <c r="AG730" i="2"/>
  <c r="AF730" i="2"/>
  <c r="AE730" i="2"/>
  <c r="AD730" i="2"/>
  <c r="AB730" i="2"/>
  <c r="Z730" i="2"/>
  <c r="AA730" i="2" s="1"/>
  <c r="X730" i="2"/>
  <c r="V730" i="2"/>
  <c r="U730" i="2"/>
  <c r="W730" i="2" s="1"/>
  <c r="T730" i="2"/>
  <c r="Y730" i="2" s="1"/>
  <c r="P730" i="2"/>
  <c r="AK729" i="2"/>
  <c r="AJ729" i="2"/>
  <c r="AI729" i="2"/>
  <c r="AH729" i="2"/>
  <c r="AG729" i="2"/>
  <c r="AF729" i="2"/>
  <c r="AE729" i="2"/>
  <c r="AD729" i="2"/>
  <c r="AB729" i="2"/>
  <c r="Z729" i="2"/>
  <c r="Y729" i="2"/>
  <c r="X729" i="2"/>
  <c r="V729" i="2"/>
  <c r="U729" i="2"/>
  <c r="W729" i="2" s="1"/>
  <c r="T729" i="2"/>
  <c r="P729" i="2"/>
  <c r="AI728" i="2"/>
  <c r="AH728" i="2"/>
  <c r="AG728" i="2"/>
  <c r="AE728" i="2"/>
  <c r="AD728" i="2"/>
  <c r="AB728" i="2"/>
  <c r="Z728" i="2"/>
  <c r="T728" i="2"/>
  <c r="Y728" i="2" s="1"/>
  <c r="P728" i="2"/>
  <c r="AK727" i="2"/>
  <c r="AJ727" i="2"/>
  <c r="AI727" i="2"/>
  <c r="AH727" i="2"/>
  <c r="AG727" i="2"/>
  <c r="AE727" i="2"/>
  <c r="AD727" i="2"/>
  <c r="AB727" i="2"/>
  <c r="Z727" i="2"/>
  <c r="AA727" i="2" s="1"/>
  <c r="Y727" i="2"/>
  <c r="X727" i="2"/>
  <c r="W727" i="2"/>
  <c r="U727" i="2"/>
  <c r="T727" i="2"/>
  <c r="V727" i="2" s="1"/>
  <c r="P727" i="2"/>
  <c r="AI726" i="2"/>
  <c r="AH726" i="2"/>
  <c r="AG726" i="2"/>
  <c r="AF726" i="2"/>
  <c r="AE726" i="2"/>
  <c r="AD726" i="2"/>
  <c r="T726" i="2"/>
  <c r="P726" i="2"/>
  <c r="AJ725" i="2"/>
  <c r="AI725" i="2"/>
  <c r="AH725" i="2"/>
  <c r="AG725" i="2"/>
  <c r="AE725" i="2"/>
  <c r="AD725" i="2"/>
  <c r="AB725" i="2"/>
  <c r="Z725" i="2"/>
  <c r="AA725" i="2" s="1"/>
  <c r="Y725" i="2"/>
  <c r="T725" i="2"/>
  <c r="AK725" i="2" s="1"/>
  <c r="P725" i="2"/>
  <c r="AI724" i="2"/>
  <c r="AH724" i="2"/>
  <c r="AG724" i="2"/>
  <c r="AE724" i="2"/>
  <c r="AD724" i="2"/>
  <c r="V724" i="2"/>
  <c r="U724" i="2"/>
  <c r="W724" i="2" s="1"/>
  <c r="T724" i="2"/>
  <c r="P724" i="2"/>
  <c r="AI723" i="2"/>
  <c r="AH723" i="2"/>
  <c r="AG723" i="2"/>
  <c r="AF723" i="2"/>
  <c r="AE723" i="2"/>
  <c r="AD723" i="2"/>
  <c r="AB723" i="2"/>
  <c r="Y723" i="2"/>
  <c r="T723" i="2"/>
  <c r="Z723" i="2" s="1"/>
  <c r="AA723" i="2" s="1"/>
  <c r="P723" i="2"/>
  <c r="AK722" i="2"/>
  <c r="AJ722" i="2"/>
  <c r="AI722" i="2"/>
  <c r="AH722" i="2"/>
  <c r="AG722" i="2"/>
  <c r="AE722" i="2"/>
  <c r="AD722" i="2"/>
  <c r="X722" i="2"/>
  <c r="V722" i="2"/>
  <c r="T722" i="2"/>
  <c r="U722" i="2" s="1"/>
  <c r="W722" i="2" s="1"/>
  <c r="P722" i="2"/>
  <c r="AI721" i="2"/>
  <c r="AH721" i="2"/>
  <c r="AG721" i="2"/>
  <c r="AF721" i="2"/>
  <c r="AE721" i="2"/>
  <c r="AD721" i="2"/>
  <c r="U721" i="2"/>
  <c r="W721" i="2" s="1"/>
  <c r="T721" i="2"/>
  <c r="AB721" i="2" s="1"/>
  <c r="P721" i="2"/>
  <c r="AK720" i="2"/>
  <c r="AI720" i="2"/>
  <c r="AH720" i="2"/>
  <c r="AG720" i="2"/>
  <c r="AF720" i="2"/>
  <c r="AE720" i="2"/>
  <c r="AD720" i="2"/>
  <c r="AB720" i="2"/>
  <c r="Z720" i="2"/>
  <c r="AA720" i="2" s="1"/>
  <c r="Y720" i="2"/>
  <c r="X720" i="2"/>
  <c r="V720" i="2"/>
  <c r="T720" i="2"/>
  <c r="AJ720" i="2" s="1"/>
  <c r="P720" i="2"/>
  <c r="AI719" i="2"/>
  <c r="AH719" i="2"/>
  <c r="AG719" i="2"/>
  <c r="AF719" i="2"/>
  <c r="AE719" i="2"/>
  <c r="AD719" i="2"/>
  <c r="U719" i="2"/>
  <c r="W719" i="2" s="1"/>
  <c r="T719" i="2"/>
  <c r="P719" i="2"/>
  <c r="AK718" i="2"/>
  <c r="AI718" i="2"/>
  <c r="AH718" i="2"/>
  <c r="AG718" i="2"/>
  <c r="AF718" i="2"/>
  <c r="AE718" i="2"/>
  <c r="AD718" i="2"/>
  <c r="AB718" i="2"/>
  <c r="Z718" i="2"/>
  <c r="AA718" i="2" s="1"/>
  <c r="X718" i="2"/>
  <c r="V718" i="2"/>
  <c r="U718" i="2"/>
  <c r="W718" i="2" s="1"/>
  <c r="T718" i="2"/>
  <c r="Y718" i="2" s="1"/>
  <c r="P718" i="2"/>
  <c r="AK717" i="2"/>
  <c r="AJ717" i="2"/>
  <c r="AI717" i="2"/>
  <c r="AH717" i="2"/>
  <c r="AG717" i="2"/>
  <c r="AF717" i="2"/>
  <c r="AE717" i="2"/>
  <c r="AD717" i="2"/>
  <c r="AB717" i="2"/>
  <c r="Z717" i="2"/>
  <c r="Y717" i="2"/>
  <c r="X717" i="2"/>
  <c r="V717" i="2"/>
  <c r="U717" i="2"/>
  <c r="W717" i="2" s="1"/>
  <c r="T717" i="2"/>
  <c r="P717" i="2"/>
  <c r="AI716" i="2"/>
  <c r="AH716" i="2"/>
  <c r="AG716" i="2"/>
  <c r="AE716" i="2"/>
  <c r="AD716" i="2"/>
  <c r="AB716" i="2"/>
  <c r="Z716" i="2"/>
  <c r="T716" i="2"/>
  <c r="Y716" i="2" s="1"/>
  <c r="P716" i="2"/>
  <c r="AK715" i="2"/>
  <c r="AJ715" i="2"/>
  <c r="AI715" i="2"/>
  <c r="AH715" i="2"/>
  <c r="AG715" i="2"/>
  <c r="AE715" i="2"/>
  <c r="AD715" i="2"/>
  <c r="AB715" i="2"/>
  <c r="Z715" i="2"/>
  <c r="AA715" i="2" s="1"/>
  <c r="Y715" i="2"/>
  <c r="X715" i="2"/>
  <c r="W715" i="2"/>
  <c r="U715" i="2"/>
  <c r="T715" i="2"/>
  <c r="V715" i="2" s="1"/>
  <c r="P715" i="2"/>
  <c r="AI714" i="2"/>
  <c r="AH714" i="2"/>
  <c r="AG714" i="2"/>
  <c r="AF714" i="2"/>
  <c r="AE714" i="2"/>
  <c r="AD714" i="2"/>
  <c r="T714" i="2"/>
  <c r="P714" i="2"/>
  <c r="AJ713" i="2"/>
  <c r="AI713" i="2"/>
  <c r="AH713" i="2"/>
  <c r="AG713" i="2"/>
  <c r="AE713" i="2"/>
  <c r="AD713" i="2"/>
  <c r="AB713" i="2"/>
  <c r="Z713" i="2"/>
  <c r="AA713" i="2" s="1"/>
  <c r="Y713" i="2"/>
  <c r="T713" i="2"/>
  <c r="AK713" i="2" s="1"/>
  <c r="P713" i="2"/>
  <c r="AI712" i="2"/>
  <c r="AH712" i="2"/>
  <c r="AG712" i="2"/>
  <c r="AE712" i="2"/>
  <c r="AD712" i="2"/>
  <c r="V712" i="2"/>
  <c r="U712" i="2"/>
  <c r="W712" i="2" s="1"/>
  <c r="T712" i="2"/>
  <c r="P712" i="2"/>
  <c r="AI711" i="2"/>
  <c r="AH711" i="2"/>
  <c r="AG711" i="2"/>
  <c r="AF711" i="2"/>
  <c r="AE711" i="2"/>
  <c r="AD711" i="2"/>
  <c r="AB711" i="2"/>
  <c r="Y711" i="2"/>
  <c r="T711" i="2"/>
  <c r="Z711" i="2" s="1"/>
  <c r="AA711" i="2" s="1"/>
  <c r="P711" i="2"/>
  <c r="AK710" i="2"/>
  <c r="AJ710" i="2"/>
  <c r="AI710" i="2"/>
  <c r="AH710" i="2"/>
  <c r="AG710" i="2"/>
  <c r="AE710" i="2"/>
  <c r="AD710" i="2"/>
  <c r="X710" i="2"/>
  <c r="W710" i="2"/>
  <c r="V710" i="2"/>
  <c r="T710" i="2"/>
  <c r="U710" i="2" s="1"/>
  <c r="P710" i="2"/>
  <c r="AI709" i="2"/>
  <c r="AH709" i="2"/>
  <c r="AG709" i="2"/>
  <c r="AF709" i="2"/>
  <c r="AE709" i="2"/>
  <c r="AD709" i="2"/>
  <c r="U709" i="2"/>
  <c r="W709" i="2" s="1"/>
  <c r="T709" i="2"/>
  <c r="AB709" i="2" s="1"/>
  <c r="P709" i="2"/>
  <c r="AK708" i="2"/>
  <c r="AI708" i="2"/>
  <c r="AH708" i="2"/>
  <c r="AG708" i="2"/>
  <c r="AF708" i="2"/>
  <c r="AE708" i="2"/>
  <c r="AD708" i="2"/>
  <c r="AB708" i="2"/>
  <c r="Z708" i="2"/>
  <c r="AA708" i="2" s="1"/>
  <c r="Y708" i="2"/>
  <c r="X708" i="2"/>
  <c r="V708" i="2"/>
  <c r="U708" i="2"/>
  <c r="W708" i="2" s="1"/>
  <c r="T708" i="2"/>
  <c r="AJ708" i="2" s="1"/>
  <c r="P708" i="2"/>
  <c r="AI707" i="2"/>
  <c r="AH707" i="2"/>
  <c r="AG707" i="2"/>
  <c r="AE707" i="2"/>
  <c r="AD707" i="2"/>
  <c r="T707" i="2"/>
  <c r="P707" i="2"/>
  <c r="AK706" i="2"/>
  <c r="AJ706" i="2"/>
  <c r="AI706" i="2"/>
  <c r="AH706" i="2"/>
  <c r="AG706" i="2"/>
  <c r="AF706" i="2"/>
  <c r="AE706" i="2"/>
  <c r="AD706" i="2"/>
  <c r="AB706" i="2"/>
  <c r="Z706" i="2"/>
  <c r="AA706" i="2" s="1"/>
  <c r="X706" i="2"/>
  <c r="V706" i="2"/>
  <c r="U706" i="2"/>
  <c r="W706" i="2" s="1"/>
  <c r="T706" i="2"/>
  <c r="Y706" i="2" s="1"/>
  <c r="P706" i="2"/>
  <c r="AK705" i="2"/>
  <c r="AJ705" i="2"/>
  <c r="AI705" i="2"/>
  <c r="AH705" i="2"/>
  <c r="AG705" i="2"/>
  <c r="AF705" i="2"/>
  <c r="AE705" i="2"/>
  <c r="AD705" i="2"/>
  <c r="AB705" i="2"/>
  <c r="Z705" i="2"/>
  <c r="Y705" i="2"/>
  <c r="X705" i="2"/>
  <c r="V705" i="2"/>
  <c r="U705" i="2"/>
  <c r="W705" i="2" s="1"/>
  <c r="T705" i="2"/>
  <c r="P705" i="2"/>
  <c r="AI704" i="2"/>
  <c r="AH704" i="2"/>
  <c r="AG704" i="2"/>
  <c r="AE704" i="2"/>
  <c r="AD704" i="2"/>
  <c r="AB704" i="2"/>
  <c r="Z704" i="2"/>
  <c r="T704" i="2"/>
  <c r="Y704" i="2" s="1"/>
  <c r="P704" i="2"/>
  <c r="AK703" i="2"/>
  <c r="AJ703" i="2"/>
  <c r="AI703" i="2"/>
  <c r="AH703" i="2"/>
  <c r="AG703" i="2"/>
  <c r="AE703" i="2"/>
  <c r="AD703" i="2"/>
  <c r="AB703" i="2"/>
  <c r="Z703" i="2"/>
  <c r="AA703" i="2" s="1"/>
  <c r="Y703" i="2"/>
  <c r="X703" i="2"/>
  <c r="W703" i="2"/>
  <c r="U703" i="2"/>
  <c r="T703" i="2"/>
  <c r="V703" i="2" s="1"/>
  <c r="P703" i="2"/>
  <c r="AI702" i="2"/>
  <c r="AH702" i="2"/>
  <c r="AG702" i="2"/>
  <c r="AE702" i="2"/>
  <c r="AD702" i="2"/>
  <c r="T702" i="2"/>
  <c r="P702" i="2"/>
  <c r="AJ701" i="2"/>
  <c r="AI701" i="2"/>
  <c r="AH701" i="2"/>
  <c r="AG701" i="2"/>
  <c r="AE701" i="2"/>
  <c r="AD701" i="2"/>
  <c r="AB701" i="2"/>
  <c r="Z701" i="2"/>
  <c r="AA701" i="2" s="1"/>
  <c r="Y701" i="2"/>
  <c r="T701" i="2"/>
  <c r="AK701" i="2" s="1"/>
  <c r="P701" i="2"/>
  <c r="AI700" i="2"/>
  <c r="AH700" i="2"/>
  <c r="AG700" i="2"/>
  <c r="AE700" i="2"/>
  <c r="AD700" i="2"/>
  <c r="T700" i="2"/>
  <c r="P700" i="2"/>
  <c r="AI699" i="2"/>
  <c r="AH699" i="2"/>
  <c r="AG699" i="2"/>
  <c r="AF699" i="2"/>
  <c r="AE699" i="2"/>
  <c r="AD699" i="2"/>
  <c r="AB699" i="2"/>
  <c r="Y699" i="2"/>
  <c r="T699" i="2"/>
  <c r="Z699" i="2" s="1"/>
  <c r="AA699" i="2" s="1"/>
  <c r="P699" i="2"/>
  <c r="AK698" i="2"/>
  <c r="AJ698" i="2"/>
  <c r="AI698" i="2"/>
  <c r="AH698" i="2"/>
  <c r="AG698" i="2"/>
  <c r="AE698" i="2"/>
  <c r="AD698" i="2"/>
  <c r="X698" i="2"/>
  <c r="W698" i="2"/>
  <c r="V698" i="2"/>
  <c r="T698" i="2"/>
  <c r="U698" i="2" s="1"/>
  <c r="P698" i="2"/>
  <c r="AI697" i="2"/>
  <c r="AH697" i="2"/>
  <c r="AG697" i="2"/>
  <c r="AF697" i="2"/>
  <c r="AE697" i="2"/>
  <c r="AD697" i="2"/>
  <c r="U697" i="2"/>
  <c r="W697" i="2" s="1"/>
  <c r="T697" i="2"/>
  <c r="AB697" i="2" s="1"/>
  <c r="P697" i="2"/>
  <c r="AK696" i="2"/>
  <c r="AI696" i="2"/>
  <c r="AH696" i="2"/>
  <c r="AG696" i="2"/>
  <c r="AF696" i="2"/>
  <c r="AE696" i="2"/>
  <c r="AD696" i="2"/>
  <c r="AB696" i="2"/>
  <c r="Z696" i="2"/>
  <c r="AA696" i="2" s="1"/>
  <c r="Y696" i="2"/>
  <c r="X696" i="2"/>
  <c r="V696" i="2"/>
  <c r="U696" i="2"/>
  <c r="W696" i="2" s="1"/>
  <c r="T696" i="2"/>
  <c r="AJ696" i="2" s="1"/>
  <c r="P696" i="2"/>
  <c r="AI695" i="2"/>
  <c r="AH695" i="2"/>
  <c r="AG695" i="2"/>
  <c r="AE695" i="2"/>
  <c r="AD695" i="2"/>
  <c r="T695" i="2"/>
  <c r="P695" i="2"/>
  <c r="AK694" i="2"/>
  <c r="AJ694" i="2"/>
  <c r="AI694" i="2"/>
  <c r="AH694" i="2"/>
  <c r="AG694" i="2"/>
  <c r="AF694" i="2"/>
  <c r="AE694" i="2"/>
  <c r="AD694" i="2"/>
  <c r="AB694" i="2"/>
  <c r="Z694" i="2"/>
  <c r="AA694" i="2" s="1"/>
  <c r="X694" i="2"/>
  <c r="V694" i="2"/>
  <c r="U694" i="2"/>
  <c r="W694" i="2" s="1"/>
  <c r="T694" i="2"/>
  <c r="Y694" i="2" s="1"/>
  <c r="P694" i="2"/>
  <c r="AK693" i="2"/>
  <c r="AJ693" i="2"/>
  <c r="AI693" i="2"/>
  <c r="AH693" i="2"/>
  <c r="AG693" i="2"/>
  <c r="AF693" i="2"/>
  <c r="AE693" i="2"/>
  <c r="AD693" i="2"/>
  <c r="AB693" i="2"/>
  <c r="Z693" i="2"/>
  <c r="Y693" i="2"/>
  <c r="X693" i="2"/>
  <c r="W693" i="2"/>
  <c r="V693" i="2"/>
  <c r="U693" i="2"/>
  <c r="T693" i="2"/>
  <c r="P693" i="2"/>
  <c r="AI692" i="2"/>
  <c r="AH692" i="2"/>
  <c r="AG692" i="2"/>
  <c r="AE692" i="2"/>
  <c r="AD692" i="2"/>
  <c r="AB692" i="2"/>
  <c r="Z692" i="2"/>
  <c r="T692" i="2"/>
  <c r="Y692" i="2" s="1"/>
  <c r="P692" i="2"/>
  <c r="AK691" i="2"/>
  <c r="AJ691" i="2"/>
  <c r="AI691" i="2"/>
  <c r="AH691" i="2"/>
  <c r="AG691" i="2"/>
  <c r="AE691" i="2"/>
  <c r="AD691" i="2"/>
  <c r="AB691" i="2"/>
  <c r="Z691" i="2"/>
  <c r="AA691" i="2" s="1"/>
  <c r="Y691" i="2"/>
  <c r="X691" i="2"/>
  <c r="W691" i="2"/>
  <c r="U691" i="2"/>
  <c r="T691" i="2"/>
  <c r="V691" i="2" s="1"/>
  <c r="P691" i="2"/>
  <c r="AI690" i="2"/>
  <c r="AH690" i="2"/>
  <c r="AG690" i="2"/>
  <c r="AE690" i="2"/>
  <c r="AD690" i="2"/>
  <c r="T690" i="2"/>
  <c r="P690" i="2"/>
  <c r="AJ689" i="2"/>
  <c r="AI689" i="2"/>
  <c r="AH689" i="2"/>
  <c r="AG689" i="2"/>
  <c r="AE689" i="2"/>
  <c r="AD689" i="2"/>
  <c r="AB689" i="2"/>
  <c r="Z689" i="2"/>
  <c r="AA689" i="2" s="1"/>
  <c r="Y689" i="2"/>
  <c r="T689" i="2"/>
  <c r="AK689" i="2" s="1"/>
  <c r="P689" i="2"/>
  <c r="AI688" i="2"/>
  <c r="AH688" i="2"/>
  <c r="AG688" i="2"/>
  <c r="AE688" i="2"/>
  <c r="AD688" i="2"/>
  <c r="T688" i="2"/>
  <c r="P688" i="2"/>
  <c r="AI687" i="2"/>
  <c r="AH687" i="2"/>
  <c r="AG687" i="2"/>
  <c r="AF687" i="2"/>
  <c r="AE687" i="2"/>
  <c r="AD687" i="2"/>
  <c r="AB687" i="2"/>
  <c r="Y687" i="2"/>
  <c r="T687" i="2"/>
  <c r="Z687" i="2" s="1"/>
  <c r="AA687" i="2" s="1"/>
  <c r="P687" i="2"/>
  <c r="AK686" i="2"/>
  <c r="AJ686" i="2"/>
  <c r="AI686" i="2"/>
  <c r="AH686" i="2"/>
  <c r="AG686" i="2"/>
  <c r="AE686" i="2"/>
  <c r="AD686" i="2"/>
  <c r="X686" i="2"/>
  <c r="V686" i="2"/>
  <c r="T686" i="2"/>
  <c r="U686" i="2" s="1"/>
  <c r="W686" i="2" s="1"/>
  <c r="P686" i="2"/>
  <c r="AI685" i="2"/>
  <c r="AH685" i="2"/>
  <c r="AG685" i="2"/>
  <c r="AF685" i="2"/>
  <c r="AE685" i="2"/>
  <c r="AD685" i="2"/>
  <c r="U685" i="2"/>
  <c r="W685" i="2" s="1"/>
  <c r="T685" i="2"/>
  <c r="AB685" i="2" s="1"/>
  <c r="P685" i="2"/>
  <c r="AK684" i="2"/>
  <c r="AI684" i="2"/>
  <c r="AH684" i="2"/>
  <c r="AG684" i="2"/>
  <c r="AF684" i="2"/>
  <c r="AE684" i="2"/>
  <c r="AD684" i="2"/>
  <c r="AB684" i="2"/>
  <c r="Z684" i="2"/>
  <c r="AA684" i="2" s="1"/>
  <c r="Y684" i="2"/>
  <c r="X684" i="2"/>
  <c r="V684" i="2"/>
  <c r="T684" i="2"/>
  <c r="AJ684" i="2" s="1"/>
  <c r="P684" i="2"/>
  <c r="AI683" i="2"/>
  <c r="AH683" i="2"/>
  <c r="AG683" i="2"/>
  <c r="AF683" i="2"/>
  <c r="AE683" i="2"/>
  <c r="AD683" i="2"/>
  <c r="U683" i="2"/>
  <c r="W683" i="2" s="1"/>
  <c r="T683" i="2"/>
  <c r="P683" i="2"/>
  <c r="AK682" i="2"/>
  <c r="AJ682" i="2"/>
  <c r="AI682" i="2"/>
  <c r="AH682" i="2"/>
  <c r="AG682" i="2"/>
  <c r="AF682" i="2"/>
  <c r="AE682" i="2"/>
  <c r="AD682" i="2"/>
  <c r="AB682" i="2"/>
  <c r="Z682" i="2"/>
  <c r="AA682" i="2" s="1"/>
  <c r="X682" i="2"/>
  <c r="V682" i="2"/>
  <c r="U682" i="2"/>
  <c r="W682" i="2" s="1"/>
  <c r="T682" i="2"/>
  <c r="Y682" i="2" s="1"/>
  <c r="P682" i="2"/>
  <c r="AK681" i="2"/>
  <c r="AJ681" i="2"/>
  <c r="AI681" i="2"/>
  <c r="AH681" i="2"/>
  <c r="AG681" i="2"/>
  <c r="AF681" i="2"/>
  <c r="AE681" i="2"/>
  <c r="AD681" i="2"/>
  <c r="AB681" i="2"/>
  <c r="Z681" i="2"/>
  <c r="Y681" i="2"/>
  <c r="X681" i="2"/>
  <c r="V681" i="2"/>
  <c r="U681" i="2"/>
  <c r="W681" i="2" s="1"/>
  <c r="T681" i="2"/>
  <c r="P681" i="2"/>
  <c r="AI680" i="2"/>
  <c r="AH680" i="2"/>
  <c r="AG680" i="2"/>
  <c r="AE680" i="2"/>
  <c r="AD680" i="2"/>
  <c r="AB680" i="2"/>
  <c r="Z680" i="2"/>
  <c r="T680" i="2"/>
  <c r="Y680" i="2" s="1"/>
  <c r="P680" i="2"/>
  <c r="AK679" i="2"/>
  <c r="AJ679" i="2"/>
  <c r="AI679" i="2"/>
  <c r="AH679" i="2"/>
  <c r="AG679" i="2"/>
  <c r="AE679" i="2"/>
  <c r="AD679" i="2"/>
  <c r="AB679" i="2"/>
  <c r="Z679" i="2"/>
  <c r="AA679" i="2" s="1"/>
  <c r="Y679" i="2"/>
  <c r="X679" i="2"/>
  <c r="W679" i="2"/>
  <c r="U679" i="2"/>
  <c r="T679" i="2"/>
  <c r="V679" i="2" s="1"/>
  <c r="P679" i="2"/>
  <c r="AI678" i="2"/>
  <c r="AH678" i="2"/>
  <c r="AG678" i="2"/>
  <c r="AE678" i="2"/>
  <c r="AD678" i="2"/>
  <c r="T678" i="2"/>
  <c r="P678" i="2"/>
  <c r="AJ677" i="2"/>
  <c r="AI677" i="2"/>
  <c r="AH677" i="2"/>
  <c r="AG677" i="2"/>
  <c r="AE677" i="2"/>
  <c r="AD677" i="2"/>
  <c r="AB677" i="2"/>
  <c r="Z677" i="2"/>
  <c r="AA677" i="2" s="1"/>
  <c r="Y677" i="2"/>
  <c r="T677" i="2"/>
  <c r="AK677" i="2" s="1"/>
  <c r="P677" i="2"/>
  <c r="AI676" i="2"/>
  <c r="AH676" i="2"/>
  <c r="AG676" i="2"/>
  <c r="AE676" i="2"/>
  <c r="AD676" i="2"/>
  <c r="U676" i="2"/>
  <c r="W676" i="2" s="1"/>
  <c r="T676" i="2"/>
  <c r="P676" i="2"/>
  <c r="AI675" i="2"/>
  <c r="AH675" i="2"/>
  <c r="AG675" i="2"/>
  <c r="AF675" i="2"/>
  <c r="AE675" i="2"/>
  <c r="AD675" i="2"/>
  <c r="AB675" i="2"/>
  <c r="Y675" i="2"/>
  <c r="T675" i="2"/>
  <c r="Z675" i="2" s="1"/>
  <c r="AA675" i="2" s="1"/>
  <c r="P675" i="2"/>
  <c r="AK674" i="2"/>
  <c r="AJ674" i="2"/>
  <c r="AI674" i="2"/>
  <c r="AH674" i="2"/>
  <c r="AG674" i="2"/>
  <c r="AE674" i="2"/>
  <c r="AD674" i="2"/>
  <c r="X674" i="2"/>
  <c r="V674" i="2"/>
  <c r="T674" i="2"/>
  <c r="U674" i="2" s="1"/>
  <c r="W674" i="2" s="1"/>
  <c r="P674" i="2"/>
  <c r="AI673" i="2"/>
  <c r="AH673" i="2"/>
  <c r="AG673" i="2"/>
  <c r="AF673" i="2"/>
  <c r="AE673" i="2"/>
  <c r="AD673" i="2"/>
  <c r="U673" i="2"/>
  <c r="W673" i="2" s="1"/>
  <c r="T673" i="2"/>
  <c r="AB673" i="2" s="1"/>
  <c r="P673" i="2"/>
  <c r="AK672" i="2"/>
  <c r="AI672" i="2"/>
  <c r="AH672" i="2"/>
  <c r="AG672" i="2"/>
  <c r="AF672" i="2"/>
  <c r="AE672" i="2"/>
  <c r="AD672" i="2"/>
  <c r="AB672" i="2"/>
  <c r="Z672" i="2"/>
  <c r="AA672" i="2" s="1"/>
  <c r="Y672" i="2"/>
  <c r="X672" i="2"/>
  <c r="V672" i="2"/>
  <c r="T672" i="2"/>
  <c r="AJ672" i="2" s="1"/>
  <c r="P672" i="2"/>
  <c r="AI671" i="2"/>
  <c r="AH671" i="2"/>
  <c r="AG671" i="2"/>
  <c r="AF671" i="2"/>
  <c r="AE671" i="2"/>
  <c r="AD671" i="2"/>
  <c r="U671" i="2"/>
  <c r="W671" i="2" s="1"/>
  <c r="T671" i="2"/>
  <c r="P671" i="2"/>
  <c r="AK670" i="2"/>
  <c r="AJ670" i="2"/>
  <c r="AI670" i="2"/>
  <c r="AH670" i="2"/>
  <c r="AG670" i="2"/>
  <c r="AF670" i="2"/>
  <c r="AE670" i="2"/>
  <c r="AD670" i="2"/>
  <c r="AB670" i="2"/>
  <c r="Z670" i="2"/>
  <c r="AA670" i="2" s="1"/>
  <c r="X670" i="2"/>
  <c r="V670" i="2"/>
  <c r="U670" i="2"/>
  <c r="W670" i="2" s="1"/>
  <c r="T670" i="2"/>
  <c r="Y670" i="2" s="1"/>
  <c r="P670" i="2"/>
  <c r="AK669" i="2"/>
  <c r="AJ669" i="2"/>
  <c r="AI669" i="2"/>
  <c r="AH669" i="2"/>
  <c r="AG669" i="2"/>
  <c r="AF669" i="2"/>
  <c r="AE669" i="2"/>
  <c r="AD669" i="2"/>
  <c r="AB669" i="2"/>
  <c r="Z669" i="2"/>
  <c r="Y669" i="2"/>
  <c r="X669" i="2"/>
  <c r="V669" i="2"/>
  <c r="U669" i="2"/>
  <c r="W669" i="2" s="1"/>
  <c r="T669" i="2"/>
  <c r="P669" i="2"/>
  <c r="AI668" i="2"/>
  <c r="AH668" i="2"/>
  <c r="AG668" i="2"/>
  <c r="AE668" i="2"/>
  <c r="AD668" i="2"/>
  <c r="AB668" i="2"/>
  <c r="Z668" i="2"/>
  <c r="T668" i="2"/>
  <c r="Y668" i="2" s="1"/>
  <c r="P668" i="2"/>
  <c r="AK667" i="2"/>
  <c r="AJ667" i="2"/>
  <c r="AI667" i="2"/>
  <c r="AH667" i="2"/>
  <c r="AG667" i="2"/>
  <c r="AE667" i="2"/>
  <c r="AD667" i="2"/>
  <c r="AB667" i="2"/>
  <c r="Z667" i="2"/>
  <c r="AA667" i="2" s="1"/>
  <c r="Y667" i="2"/>
  <c r="X667" i="2"/>
  <c r="W667" i="2"/>
  <c r="U667" i="2"/>
  <c r="T667" i="2"/>
  <c r="V667" i="2" s="1"/>
  <c r="P667" i="2"/>
  <c r="AI666" i="2"/>
  <c r="AH666" i="2"/>
  <c r="AG666" i="2"/>
  <c r="AE666" i="2"/>
  <c r="AD666" i="2"/>
  <c r="T666" i="2"/>
  <c r="P666" i="2"/>
  <c r="AJ665" i="2"/>
  <c r="AI665" i="2"/>
  <c r="AH665" i="2"/>
  <c r="AG665" i="2"/>
  <c r="AE665" i="2"/>
  <c r="AD665" i="2"/>
  <c r="AB665" i="2"/>
  <c r="Z665" i="2"/>
  <c r="AA665" i="2" s="1"/>
  <c r="Y665" i="2"/>
  <c r="T665" i="2"/>
  <c r="AK665" i="2" s="1"/>
  <c r="P665" i="2"/>
  <c r="AI664" i="2"/>
  <c r="AH664" i="2"/>
  <c r="AG664" i="2"/>
  <c r="AE664" i="2"/>
  <c r="AD664" i="2"/>
  <c r="T664" i="2"/>
  <c r="P664" i="2"/>
  <c r="AI663" i="2"/>
  <c r="AH663" i="2"/>
  <c r="AG663" i="2"/>
  <c r="AF663" i="2"/>
  <c r="AE663" i="2"/>
  <c r="AD663" i="2"/>
  <c r="AB663" i="2"/>
  <c r="Y663" i="2"/>
  <c r="T663" i="2"/>
  <c r="Z663" i="2" s="1"/>
  <c r="AA663" i="2" s="1"/>
  <c r="P663" i="2"/>
  <c r="AK662" i="2"/>
  <c r="AJ662" i="2"/>
  <c r="AI662" i="2"/>
  <c r="AH662" i="2"/>
  <c r="AG662" i="2"/>
  <c r="AE662" i="2"/>
  <c r="AD662" i="2"/>
  <c r="X662" i="2"/>
  <c r="V662" i="2"/>
  <c r="T662" i="2"/>
  <c r="U662" i="2" s="1"/>
  <c r="W662" i="2" s="1"/>
  <c r="P662" i="2"/>
  <c r="AI661" i="2"/>
  <c r="AH661" i="2"/>
  <c r="AG661" i="2"/>
  <c r="AF661" i="2"/>
  <c r="AE661" i="2"/>
  <c r="AD661" i="2"/>
  <c r="U661" i="2"/>
  <c r="W661" i="2" s="1"/>
  <c r="T661" i="2"/>
  <c r="AB661" i="2" s="1"/>
  <c r="P661" i="2"/>
  <c r="AK660" i="2"/>
  <c r="AI660" i="2"/>
  <c r="AH660" i="2"/>
  <c r="AG660" i="2"/>
  <c r="AF660" i="2"/>
  <c r="AE660" i="2"/>
  <c r="AD660" i="2"/>
  <c r="AB660" i="2"/>
  <c r="Z660" i="2"/>
  <c r="AA660" i="2" s="1"/>
  <c r="Y660" i="2"/>
  <c r="X660" i="2"/>
  <c r="V660" i="2"/>
  <c r="T660" i="2"/>
  <c r="AJ660" i="2" s="1"/>
  <c r="P660" i="2"/>
  <c r="AI659" i="2"/>
  <c r="AH659" i="2"/>
  <c r="AG659" i="2"/>
  <c r="AF659" i="2"/>
  <c r="AE659" i="2"/>
  <c r="AD659" i="2"/>
  <c r="T659" i="2"/>
  <c r="P659" i="2"/>
  <c r="AK658" i="2"/>
  <c r="AJ658" i="2"/>
  <c r="AI658" i="2"/>
  <c r="AH658" i="2"/>
  <c r="AG658" i="2"/>
  <c r="AF658" i="2"/>
  <c r="AE658" i="2"/>
  <c r="AD658" i="2"/>
  <c r="AB658" i="2"/>
  <c r="Z658" i="2"/>
  <c r="AA658" i="2" s="1"/>
  <c r="X658" i="2"/>
  <c r="V658" i="2"/>
  <c r="U658" i="2"/>
  <c r="W658" i="2" s="1"/>
  <c r="T658" i="2"/>
  <c r="Y658" i="2" s="1"/>
  <c r="P658" i="2"/>
  <c r="AK657" i="2"/>
  <c r="AJ657" i="2"/>
  <c r="AI657" i="2"/>
  <c r="AH657" i="2"/>
  <c r="AG657" i="2"/>
  <c r="AF657" i="2"/>
  <c r="AE657" i="2"/>
  <c r="AD657" i="2"/>
  <c r="AB657" i="2"/>
  <c r="Z657" i="2"/>
  <c r="Y657" i="2"/>
  <c r="X657" i="2"/>
  <c r="V657" i="2"/>
  <c r="U657" i="2"/>
  <c r="W657" i="2" s="1"/>
  <c r="T657" i="2"/>
  <c r="P657" i="2"/>
  <c r="AI656" i="2"/>
  <c r="AH656" i="2"/>
  <c r="AG656" i="2"/>
  <c r="AE656" i="2"/>
  <c r="AD656" i="2"/>
  <c r="AB656" i="2"/>
  <c r="Z656" i="2"/>
  <c r="T656" i="2"/>
  <c r="Y656" i="2" s="1"/>
  <c r="P656" i="2"/>
  <c r="AK655" i="2"/>
  <c r="AJ655" i="2"/>
  <c r="AI655" i="2"/>
  <c r="AH655" i="2"/>
  <c r="AG655" i="2"/>
  <c r="AF655" i="2"/>
  <c r="AE655" i="2"/>
  <c r="AD655" i="2"/>
  <c r="AB655" i="2"/>
  <c r="Z655" i="2"/>
  <c r="AA655" i="2" s="1"/>
  <c r="Y655" i="2"/>
  <c r="X655" i="2"/>
  <c r="U655" i="2"/>
  <c r="W655" i="2" s="1"/>
  <c r="T655" i="2"/>
  <c r="V655" i="2" s="1"/>
  <c r="P655" i="2"/>
  <c r="AI654" i="2"/>
  <c r="AH654" i="2"/>
  <c r="AG654" i="2"/>
  <c r="AF654" i="2"/>
  <c r="AE654" i="2"/>
  <c r="AD654" i="2"/>
  <c r="AB654" i="2"/>
  <c r="T654" i="2"/>
  <c r="P654" i="2"/>
  <c r="AJ653" i="2"/>
  <c r="AI653" i="2"/>
  <c r="AH653" i="2"/>
  <c r="AG653" i="2"/>
  <c r="AE653" i="2"/>
  <c r="AD653" i="2"/>
  <c r="AB653" i="2"/>
  <c r="Z653" i="2"/>
  <c r="AA653" i="2" s="1"/>
  <c r="Y653" i="2"/>
  <c r="T653" i="2"/>
  <c r="AK653" i="2" s="1"/>
  <c r="P653" i="2"/>
  <c r="AI652" i="2"/>
  <c r="AH652" i="2"/>
  <c r="AG652" i="2"/>
  <c r="AE652" i="2"/>
  <c r="AD652" i="2"/>
  <c r="T652" i="2"/>
  <c r="P652" i="2"/>
  <c r="AI651" i="2"/>
  <c r="AH651" i="2"/>
  <c r="AG651" i="2"/>
  <c r="AF651" i="2"/>
  <c r="AE651" i="2"/>
  <c r="AD651" i="2"/>
  <c r="AB651" i="2"/>
  <c r="Y651" i="2"/>
  <c r="T651" i="2"/>
  <c r="Z651" i="2" s="1"/>
  <c r="AA651" i="2" s="1"/>
  <c r="P651" i="2"/>
  <c r="AI650" i="2"/>
  <c r="AH650" i="2"/>
  <c r="AG650" i="2"/>
  <c r="AE650" i="2"/>
  <c r="AD650" i="2"/>
  <c r="V650" i="2"/>
  <c r="T650" i="2"/>
  <c r="P650" i="2"/>
  <c r="AI649" i="2"/>
  <c r="AH649" i="2"/>
  <c r="AG649" i="2"/>
  <c r="AF649" i="2"/>
  <c r="AE649" i="2"/>
  <c r="AD649" i="2"/>
  <c r="U649" i="2"/>
  <c r="W649" i="2" s="1"/>
  <c r="T649" i="2"/>
  <c r="AB649" i="2" s="1"/>
  <c r="P649" i="2"/>
  <c r="AK648" i="2"/>
  <c r="AI648" i="2"/>
  <c r="AH648" i="2"/>
  <c r="AG648" i="2"/>
  <c r="AF648" i="2"/>
  <c r="AE648" i="2"/>
  <c r="AD648" i="2"/>
  <c r="AB648" i="2"/>
  <c r="Z648" i="2"/>
  <c r="AA648" i="2" s="1"/>
  <c r="Y648" i="2"/>
  <c r="X648" i="2"/>
  <c r="V648" i="2"/>
  <c r="T648" i="2"/>
  <c r="AJ648" i="2" s="1"/>
  <c r="P648" i="2"/>
  <c r="AI647" i="2"/>
  <c r="AH647" i="2"/>
  <c r="AG647" i="2"/>
  <c r="AF647" i="2"/>
  <c r="AE647" i="2"/>
  <c r="AD647" i="2"/>
  <c r="U647" i="2"/>
  <c r="W647" i="2" s="1"/>
  <c r="T647" i="2"/>
  <c r="P647" i="2"/>
  <c r="AK646" i="2"/>
  <c r="AJ646" i="2"/>
  <c r="AI646" i="2"/>
  <c r="AH646" i="2"/>
  <c r="AG646" i="2"/>
  <c r="AF646" i="2"/>
  <c r="AE646" i="2"/>
  <c r="AD646" i="2"/>
  <c r="AB646" i="2"/>
  <c r="Z646" i="2"/>
  <c r="AA646" i="2" s="1"/>
  <c r="X646" i="2"/>
  <c r="V646" i="2"/>
  <c r="U646" i="2"/>
  <c r="W646" i="2" s="1"/>
  <c r="T646" i="2"/>
  <c r="Y646" i="2" s="1"/>
  <c r="P646" i="2"/>
  <c r="AK645" i="2"/>
  <c r="AJ645" i="2"/>
  <c r="AI645" i="2"/>
  <c r="AH645" i="2"/>
  <c r="AG645" i="2"/>
  <c r="AF645" i="2"/>
  <c r="AE645" i="2"/>
  <c r="AD645" i="2"/>
  <c r="AB645" i="2"/>
  <c r="Z645" i="2"/>
  <c r="Y645" i="2"/>
  <c r="X645" i="2"/>
  <c r="V645" i="2"/>
  <c r="U645" i="2"/>
  <c r="W645" i="2" s="1"/>
  <c r="T645" i="2"/>
  <c r="P645" i="2"/>
  <c r="AI644" i="2"/>
  <c r="AH644" i="2"/>
  <c r="AG644" i="2"/>
  <c r="AE644" i="2"/>
  <c r="AD644" i="2"/>
  <c r="AB644" i="2"/>
  <c r="Z644" i="2"/>
  <c r="T644" i="2"/>
  <c r="Y644" i="2" s="1"/>
  <c r="P644" i="2"/>
  <c r="AK643" i="2"/>
  <c r="AJ643" i="2"/>
  <c r="AI643" i="2"/>
  <c r="AH643" i="2"/>
  <c r="AG643" i="2"/>
  <c r="AF643" i="2"/>
  <c r="AE643" i="2"/>
  <c r="AD643" i="2"/>
  <c r="AB643" i="2"/>
  <c r="Z643" i="2"/>
  <c r="AA643" i="2" s="1"/>
  <c r="Y643" i="2"/>
  <c r="X643" i="2"/>
  <c r="W643" i="2"/>
  <c r="U643" i="2"/>
  <c r="T643" i="2"/>
  <c r="V643" i="2" s="1"/>
  <c r="P643" i="2"/>
  <c r="AI642" i="2"/>
  <c r="AH642" i="2"/>
  <c r="AG642" i="2"/>
  <c r="AE642" i="2"/>
  <c r="AD642" i="2"/>
  <c r="T642" i="2"/>
  <c r="P642" i="2"/>
  <c r="AJ641" i="2"/>
  <c r="AI641" i="2"/>
  <c r="AH641" i="2"/>
  <c r="AG641" i="2"/>
  <c r="AE641" i="2"/>
  <c r="AD641" i="2"/>
  <c r="AB641" i="2"/>
  <c r="Z641" i="2"/>
  <c r="AA641" i="2" s="1"/>
  <c r="Y641" i="2"/>
  <c r="T641" i="2"/>
  <c r="AK641" i="2" s="1"/>
  <c r="P641" i="2"/>
  <c r="AI640" i="2"/>
  <c r="AH640" i="2"/>
  <c r="AG640" i="2"/>
  <c r="AE640" i="2"/>
  <c r="AD640" i="2"/>
  <c r="U640" i="2"/>
  <c r="W640" i="2" s="1"/>
  <c r="T640" i="2"/>
  <c r="P640" i="2"/>
  <c r="AI639" i="2"/>
  <c r="AH639" i="2"/>
  <c r="AG639" i="2"/>
  <c r="AF639" i="2"/>
  <c r="AE639" i="2"/>
  <c r="AD639" i="2"/>
  <c r="AB639" i="2"/>
  <c r="Y639" i="2"/>
  <c r="T639" i="2"/>
  <c r="Z639" i="2" s="1"/>
  <c r="AA639" i="2" s="1"/>
  <c r="P639" i="2"/>
  <c r="AK638" i="2"/>
  <c r="AJ638" i="2"/>
  <c r="AI638" i="2"/>
  <c r="AH638" i="2"/>
  <c r="AG638" i="2"/>
  <c r="AE638" i="2"/>
  <c r="AD638" i="2"/>
  <c r="T638" i="2"/>
  <c r="P638" i="2"/>
  <c r="AI637" i="2"/>
  <c r="AH637" i="2"/>
  <c r="AG637" i="2"/>
  <c r="AF637" i="2"/>
  <c r="AE637" i="2"/>
  <c r="AD637" i="2"/>
  <c r="U637" i="2"/>
  <c r="W637" i="2" s="1"/>
  <c r="T637" i="2"/>
  <c r="AB637" i="2" s="1"/>
  <c r="P637" i="2"/>
  <c r="AK636" i="2"/>
  <c r="AI636" i="2"/>
  <c r="AH636" i="2"/>
  <c r="AG636" i="2"/>
  <c r="AF636" i="2"/>
  <c r="AE636" i="2"/>
  <c r="AD636" i="2"/>
  <c r="AB636" i="2"/>
  <c r="Z636" i="2"/>
  <c r="AA636" i="2" s="1"/>
  <c r="Y636" i="2"/>
  <c r="X636" i="2"/>
  <c r="V636" i="2"/>
  <c r="T636" i="2"/>
  <c r="AJ636" i="2" s="1"/>
  <c r="P636" i="2"/>
  <c r="AI635" i="2"/>
  <c r="AH635" i="2"/>
  <c r="AG635" i="2"/>
  <c r="AF635" i="2"/>
  <c r="AE635" i="2"/>
  <c r="AD635" i="2"/>
  <c r="T635" i="2"/>
  <c r="P635" i="2"/>
  <c r="AK634" i="2"/>
  <c r="AJ634" i="2"/>
  <c r="AI634" i="2"/>
  <c r="AH634" i="2"/>
  <c r="AG634" i="2"/>
  <c r="AF634" i="2"/>
  <c r="AE634" i="2"/>
  <c r="AD634" i="2"/>
  <c r="AB634" i="2"/>
  <c r="Z634" i="2"/>
  <c r="X634" i="2"/>
  <c r="V634" i="2"/>
  <c r="U634" i="2"/>
  <c r="W634" i="2" s="1"/>
  <c r="T634" i="2"/>
  <c r="Y634" i="2" s="1"/>
  <c r="P634" i="2"/>
  <c r="AK633" i="2"/>
  <c r="AJ633" i="2"/>
  <c r="AI633" i="2"/>
  <c r="AH633" i="2"/>
  <c r="AG633" i="2"/>
  <c r="AF633" i="2"/>
  <c r="AE633" i="2"/>
  <c r="AD633" i="2"/>
  <c r="AB633" i="2"/>
  <c r="Z633" i="2"/>
  <c r="Y633" i="2"/>
  <c r="X633" i="2"/>
  <c r="W633" i="2"/>
  <c r="V633" i="2"/>
  <c r="U633" i="2"/>
  <c r="T633" i="2"/>
  <c r="P633" i="2"/>
  <c r="AI632" i="2"/>
  <c r="AH632" i="2"/>
  <c r="AG632" i="2"/>
  <c r="AE632" i="2"/>
  <c r="AD632" i="2"/>
  <c r="Z632" i="2"/>
  <c r="T632" i="2"/>
  <c r="P632" i="2"/>
  <c r="AK631" i="2"/>
  <c r="AJ631" i="2"/>
  <c r="AI631" i="2"/>
  <c r="AH631" i="2"/>
  <c r="AG631" i="2"/>
  <c r="AF631" i="2"/>
  <c r="AE631" i="2"/>
  <c r="AD631" i="2"/>
  <c r="AB631" i="2"/>
  <c r="Z631" i="2"/>
  <c r="AA631" i="2" s="1"/>
  <c r="Y631" i="2"/>
  <c r="X631" i="2"/>
  <c r="U631" i="2"/>
  <c r="W631" i="2" s="1"/>
  <c r="T631" i="2"/>
  <c r="V631" i="2" s="1"/>
  <c r="P631" i="2"/>
  <c r="AI630" i="2"/>
  <c r="AH630" i="2"/>
  <c r="AG630" i="2"/>
  <c r="AF630" i="2"/>
  <c r="AE630" i="2"/>
  <c r="AD630" i="2"/>
  <c r="AB630" i="2"/>
  <c r="V630" i="2"/>
  <c r="T630" i="2"/>
  <c r="P630" i="2"/>
  <c r="AJ629" i="2"/>
  <c r="AI629" i="2"/>
  <c r="AH629" i="2"/>
  <c r="AG629" i="2"/>
  <c r="AE629" i="2"/>
  <c r="AD629" i="2"/>
  <c r="AB629" i="2"/>
  <c r="Z629" i="2"/>
  <c r="AA629" i="2" s="1"/>
  <c r="Y629" i="2"/>
  <c r="T629" i="2"/>
  <c r="AK629" i="2" s="1"/>
  <c r="P629" i="2"/>
  <c r="AJ628" i="2"/>
  <c r="AI628" i="2"/>
  <c r="AH628" i="2"/>
  <c r="AG628" i="2"/>
  <c r="AE628" i="2"/>
  <c r="AD628" i="2"/>
  <c r="U628" i="2"/>
  <c r="W628" i="2" s="1"/>
  <c r="T628" i="2"/>
  <c r="P628" i="2"/>
  <c r="AI627" i="2"/>
  <c r="AH627" i="2"/>
  <c r="AG627" i="2"/>
  <c r="AF627" i="2"/>
  <c r="AE627" i="2"/>
  <c r="AD627" i="2"/>
  <c r="T627" i="2"/>
  <c r="P627" i="2"/>
  <c r="AK626" i="2"/>
  <c r="AI626" i="2"/>
  <c r="AH626" i="2"/>
  <c r="AG626" i="2"/>
  <c r="AE626" i="2"/>
  <c r="AD626" i="2"/>
  <c r="Y626" i="2"/>
  <c r="V626" i="2"/>
  <c r="T626" i="2"/>
  <c r="P626" i="2"/>
  <c r="AI625" i="2"/>
  <c r="AH625" i="2"/>
  <c r="AG625" i="2"/>
  <c r="AE625" i="2"/>
  <c r="AD625" i="2"/>
  <c r="U625" i="2"/>
  <c r="W625" i="2" s="1"/>
  <c r="T625" i="2"/>
  <c r="P625" i="2"/>
  <c r="AK624" i="2"/>
  <c r="AI624" i="2"/>
  <c r="AH624" i="2"/>
  <c r="AG624" i="2"/>
  <c r="AF624" i="2"/>
  <c r="AE624" i="2"/>
  <c r="AD624" i="2"/>
  <c r="AB624" i="2"/>
  <c r="Z624" i="2"/>
  <c r="AA624" i="2" s="1"/>
  <c r="Y624" i="2"/>
  <c r="X624" i="2"/>
  <c r="V624" i="2"/>
  <c r="T624" i="2"/>
  <c r="AJ624" i="2" s="1"/>
  <c r="P624" i="2"/>
  <c r="AJ623" i="2"/>
  <c r="AI623" i="2"/>
  <c r="AH623" i="2"/>
  <c r="AG623" i="2"/>
  <c r="AF623" i="2"/>
  <c r="AE623" i="2"/>
  <c r="AD623" i="2"/>
  <c r="X623" i="2"/>
  <c r="W623" i="2"/>
  <c r="V623" i="2"/>
  <c r="U623" i="2"/>
  <c r="T623" i="2"/>
  <c r="P623" i="2"/>
  <c r="AK622" i="2"/>
  <c r="AJ622" i="2"/>
  <c r="AI622" i="2"/>
  <c r="AH622" i="2"/>
  <c r="AG622" i="2"/>
  <c r="AF622" i="2"/>
  <c r="AE622" i="2"/>
  <c r="AD622" i="2"/>
  <c r="AB622" i="2"/>
  <c r="Z622" i="2"/>
  <c r="Y622" i="2"/>
  <c r="X622" i="2"/>
  <c r="V622" i="2"/>
  <c r="U622" i="2"/>
  <c r="W622" i="2" s="1"/>
  <c r="T622" i="2"/>
  <c r="P622" i="2"/>
  <c r="AK621" i="2"/>
  <c r="AJ621" i="2"/>
  <c r="AI621" i="2"/>
  <c r="AH621" i="2"/>
  <c r="AG621" i="2"/>
  <c r="AF621" i="2"/>
  <c r="AE621" i="2"/>
  <c r="AD621" i="2"/>
  <c r="Z621" i="2"/>
  <c r="Y621" i="2"/>
  <c r="X621" i="2"/>
  <c r="V621" i="2"/>
  <c r="U621" i="2"/>
  <c r="W621" i="2" s="1"/>
  <c r="T621" i="2"/>
  <c r="AB621" i="2" s="1"/>
  <c r="P621" i="2"/>
  <c r="AI620" i="2"/>
  <c r="AH620" i="2"/>
  <c r="AG620" i="2"/>
  <c r="AF620" i="2"/>
  <c r="AE620" i="2"/>
  <c r="AD620" i="2"/>
  <c r="AB620" i="2"/>
  <c r="Z620" i="2"/>
  <c r="AA620" i="2" s="1"/>
  <c r="U620" i="2"/>
  <c r="W620" i="2" s="1"/>
  <c r="T620" i="2"/>
  <c r="P620" i="2"/>
  <c r="AK619" i="2"/>
  <c r="AJ619" i="2"/>
  <c r="AI619" i="2"/>
  <c r="AH619" i="2"/>
  <c r="AG619" i="2"/>
  <c r="AF619" i="2"/>
  <c r="AE619" i="2"/>
  <c r="AD619" i="2"/>
  <c r="AB619" i="2"/>
  <c r="Z619" i="2"/>
  <c r="AA619" i="2" s="1"/>
  <c r="Y619" i="2"/>
  <c r="X619" i="2"/>
  <c r="V619" i="2"/>
  <c r="U619" i="2"/>
  <c r="W619" i="2" s="1"/>
  <c r="T619" i="2"/>
  <c r="P619" i="2"/>
  <c r="AI618" i="2"/>
  <c r="AH618" i="2"/>
  <c r="AG618" i="2"/>
  <c r="AE618" i="2"/>
  <c r="AD618" i="2"/>
  <c r="T618" i="2"/>
  <c r="P618" i="2"/>
  <c r="AK617" i="2"/>
  <c r="AJ617" i="2"/>
  <c r="AI617" i="2"/>
  <c r="AH617" i="2"/>
  <c r="AG617" i="2"/>
  <c r="AE617" i="2"/>
  <c r="AD617" i="2"/>
  <c r="AB617" i="2"/>
  <c r="Z617" i="2"/>
  <c r="AA617" i="2" s="1"/>
  <c r="Y617" i="2"/>
  <c r="X617" i="2"/>
  <c r="T617" i="2"/>
  <c r="V617" i="2" s="1"/>
  <c r="P617" i="2"/>
  <c r="AI616" i="2"/>
  <c r="AH616" i="2"/>
  <c r="AG616" i="2"/>
  <c r="AE616" i="2"/>
  <c r="AD616" i="2"/>
  <c r="Y616" i="2"/>
  <c r="T616" i="2"/>
  <c r="AF616" i="2" s="1"/>
  <c r="P616" i="2"/>
  <c r="AI615" i="2"/>
  <c r="AH615" i="2"/>
  <c r="AG615" i="2"/>
  <c r="AF615" i="2"/>
  <c r="AE615" i="2"/>
  <c r="AD615" i="2"/>
  <c r="Y615" i="2"/>
  <c r="T615" i="2"/>
  <c r="P615" i="2"/>
  <c r="AJ614" i="2"/>
  <c r="AI614" i="2"/>
  <c r="AH614" i="2"/>
  <c r="AG614" i="2"/>
  <c r="AE614" i="2"/>
  <c r="AD614" i="2"/>
  <c r="X614" i="2"/>
  <c r="U614" i="2"/>
  <c r="W614" i="2" s="1"/>
  <c r="T614" i="2"/>
  <c r="P614" i="2"/>
  <c r="AI613" i="2"/>
  <c r="AH613" i="2"/>
  <c r="AG613" i="2"/>
  <c r="AE613" i="2"/>
  <c r="AD613" i="2"/>
  <c r="AB613" i="2"/>
  <c r="V613" i="2"/>
  <c r="T613" i="2"/>
  <c r="P613" i="2"/>
  <c r="AK612" i="2"/>
  <c r="AJ612" i="2"/>
  <c r="AI612" i="2"/>
  <c r="AH612" i="2"/>
  <c r="AG612" i="2"/>
  <c r="AF612" i="2"/>
  <c r="AE612" i="2"/>
  <c r="AD612" i="2"/>
  <c r="AB612" i="2"/>
  <c r="Z612" i="2"/>
  <c r="AA612" i="2" s="1"/>
  <c r="Y612" i="2"/>
  <c r="X612" i="2"/>
  <c r="V612" i="2"/>
  <c r="T612" i="2"/>
  <c r="U612" i="2" s="1"/>
  <c r="W612" i="2" s="1"/>
  <c r="P612" i="2"/>
  <c r="AI611" i="2"/>
  <c r="AH611" i="2"/>
  <c r="AG611" i="2"/>
  <c r="AE611" i="2"/>
  <c r="AD611" i="2"/>
  <c r="T611" i="2"/>
  <c r="AJ611" i="2" s="1"/>
  <c r="P611" i="2"/>
  <c r="AK610" i="2"/>
  <c r="AJ610" i="2"/>
  <c r="AI610" i="2"/>
  <c r="AH610" i="2"/>
  <c r="AG610" i="2"/>
  <c r="AF610" i="2"/>
  <c r="AE610" i="2"/>
  <c r="AD610" i="2"/>
  <c r="AB610" i="2"/>
  <c r="Z610" i="2"/>
  <c r="AA610" i="2" s="1"/>
  <c r="Y610" i="2"/>
  <c r="X610" i="2"/>
  <c r="V610" i="2"/>
  <c r="U610" i="2"/>
  <c r="W610" i="2" s="1"/>
  <c r="T610" i="2"/>
  <c r="P610" i="2"/>
  <c r="AK609" i="2"/>
  <c r="AI609" i="2"/>
  <c r="AH609" i="2"/>
  <c r="AG609" i="2"/>
  <c r="AE609" i="2"/>
  <c r="AD609" i="2"/>
  <c r="T609" i="2"/>
  <c r="P609" i="2"/>
  <c r="AI608" i="2"/>
  <c r="AH608" i="2"/>
  <c r="AG608" i="2"/>
  <c r="AF608" i="2"/>
  <c r="AE608" i="2"/>
  <c r="AD608" i="2"/>
  <c r="AB608" i="2"/>
  <c r="Z608" i="2"/>
  <c r="AA608" i="2" s="1"/>
  <c r="X608" i="2"/>
  <c r="T608" i="2"/>
  <c r="P608" i="2"/>
  <c r="AK607" i="2"/>
  <c r="AJ607" i="2"/>
  <c r="AI607" i="2"/>
  <c r="AH607" i="2"/>
  <c r="AG607" i="2"/>
  <c r="AF607" i="2"/>
  <c r="AE607" i="2"/>
  <c r="AD607" i="2"/>
  <c r="AB607" i="2"/>
  <c r="Z607" i="2"/>
  <c r="Y607" i="2"/>
  <c r="X607" i="2"/>
  <c r="W607" i="2"/>
  <c r="V607" i="2"/>
  <c r="U607" i="2"/>
  <c r="T607" i="2"/>
  <c r="P607" i="2"/>
  <c r="AJ606" i="2"/>
  <c r="AI606" i="2"/>
  <c r="AH606" i="2"/>
  <c r="AG606" i="2"/>
  <c r="AF606" i="2"/>
  <c r="AE606" i="2"/>
  <c r="AD606" i="2"/>
  <c r="AB606" i="2"/>
  <c r="Z606" i="2"/>
  <c r="Y606" i="2"/>
  <c r="W606" i="2"/>
  <c r="V606" i="2"/>
  <c r="U606" i="2"/>
  <c r="T606" i="2"/>
  <c r="P606" i="2"/>
  <c r="AI605" i="2"/>
  <c r="AH605" i="2"/>
  <c r="AG605" i="2"/>
  <c r="AE605" i="2"/>
  <c r="AD605" i="2"/>
  <c r="T605" i="2"/>
  <c r="P605" i="2"/>
  <c r="AJ604" i="2"/>
  <c r="AI604" i="2"/>
  <c r="AH604" i="2"/>
  <c r="AG604" i="2"/>
  <c r="AE604" i="2"/>
  <c r="AD604" i="2"/>
  <c r="Y604" i="2"/>
  <c r="V604" i="2"/>
  <c r="T604" i="2"/>
  <c r="P604" i="2"/>
  <c r="AJ603" i="2"/>
  <c r="AI603" i="2"/>
  <c r="AH603" i="2"/>
  <c r="AG603" i="2"/>
  <c r="AF603" i="2"/>
  <c r="AE603" i="2"/>
  <c r="AD603" i="2"/>
  <c r="AB603" i="2"/>
  <c r="Z603" i="2"/>
  <c r="AA603" i="2" s="1"/>
  <c r="V603" i="2"/>
  <c r="T603" i="2"/>
  <c r="P603" i="2"/>
  <c r="AK602" i="2"/>
  <c r="AJ602" i="2"/>
  <c r="AI602" i="2"/>
  <c r="AH602" i="2"/>
  <c r="AG602" i="2"/>
  <c r="AE602" i="2"/>
  <c r="AD602" i="2"/>
  <c r="X602" i="2"/>
  <c r="V602" i="2"/>
  <c r="U602" i="2"/>
  <c r="W602" i="2" s="1"/>
  <c r="T602" i="2"/>
  <c r="P602" i="2"/>
  <c r="AI601" i="2"/>
  <c r="AH601" i="2"/>
  <c r="AG601" i="2"/>
  <c r="AE601" i="2"/>
  <c r="AD601" i="2"/>
  <c r="T601" i="2"/>
  <c r="P601" i="2"/>
  <c r="AI600" i="2"/>
  <c r="AH600" i="2"/>
  <c r="AG600" i="2"/>
  <c r="AE600" i="2"/>
  <c r="AD600" i="2"/>
  <c r="T600" i="2"/>
  <c r="P600" i="2"/>
  <c r="AK599" i="2"/>
  <c r="AJ599" i="2"/>
  <c r="AI599" i="2"/>
  <c r="AH599" i="2"/>
  <c r="AG599" i="2"/>
  <c r="AF599" i="2"/>
  <c r="AE599" i="2"/>
  <c r="AD599" i="2"/>
  <c r="AB599" i="2"/>
  <c r="Z599" i="2"/>
  <c r="AA599" i="2" s="1"/>
  <c r="X599" i="2"/>
  <c r="V599" i="2"/>
  <c r="U599" i="2"/>
  <c r="W599" i="2" s="1"/>
  <c r="T599" i="2"/>
  <c r="Y599" i="2" s="1"/>
  <c r="P599" i="2"/>
  <c r="AK598" i="2"/>
  <c r="AJ598" i="2"/>
  <c r="AI598" i="2"/>
  <c r="AH598" i="2"/>
  <c r="AG598" i="2"/>
  <c r="AF598" i="2"/>
  <c r="AE598" i="2"/>
  <c r="AD598" i="2"/>
  <c r="AB598" i="2"/>
  <c r="Z598" i="2"/>
  <c r="Y598" i="2"/>
  <c r="X598" i="2"/>
  <c r="V598" i="2"/>
  <c r="U598" i="2"/>
  <c r="W598" i="2" s="1"/>
  <c r="T598" i="2"/>
  <c r="P598" i="2"/>
  <c r="AK597" i="2"/>
  <c r="AJ597" i="2"/>
  <c r="AI597" i="2"/>
  <c r="AH597" i="2"/>
  <c r="AG597" i="2"/>
  <c r="AF597" i="2"/>
  <c r="AE597" i="2"/>
  <c r="AD597" i="2"/>
  <c r="AB597" i="2"/>
  <c r="Z597" i="2"/>
  <c r="Y597" i="2"/>
  <c r="X597" i="2"/>
  <c r="W597" i="2"/>
  <c r="V597" i="2"/>
  <c r="U597" i="2"/>
  <c r="T597" i="2"/>
  <c r="P597" i="2"/>
  <c r="AI596" i="2"/>
  <c r="AH596" i="2"/>
  <c r="AG596" i="2"/>
  <c r="AF596" i="2"/>
  <c r="AE596" i="2"/>
  <c r="AD596" i="2"/>
  <c r="U596" i="2"/>
  <c r="W596" i="2" s="1"/>
  <c r="T596" i="2"/>
  <c r="V596" i="2" s="1"/>
  <c r="P596" i="2"/>
  <c r="AK595" i="2"/>
  <c r="AJ595" i="2"/>
  <c r="AI595" i="2"/>
  <c r="AH595" i="2"/>
  <c r="AG595" i="2"/>
  <c r="AE595" i="2"/>
  <c r="AD595" i="2"/>
  <c r="AB595" i="2"/>
  <c r="Z595" i="2"/>
  <c r="AA595" i="2" s="1"/>
  <c r="Y595" i="2"/>
  <c r="X595" i="2"/>
  <c r="T595" i="2"/>
  <c r="V595" i="2" s="1"/>
  <c r="P595" i="2"/>
  <c r="AI594" i="2"/>
  <c r="AH594" i="2"/>
  <c r="AG594" i="2"/>
  <c r="AF594" i="2"/>
  <c r="AE594" i="2"/>
  <c r="AD594" i="2"/>
  <c r="U594" i="2"/>
  <c r="W594" i="2" s="1"/>
  <c r="T594" i="2"/>
  <c r="P594" i="2"/>
  <c r="AK593" i="2"/>
  <c r="AJ593" i="2"/>
  <c r="AI593" i="2"/>
  <c r="AH593" i="2"/>
  <c r="AG593" i="2"/>
  <c r="AE593" i="2"/>
  <c r="AD593" i="2"/>
  <c r="AB593" i="2"/>
  <c r="Z593" i="2"/>
  <c r="AA593" i="2" s="1"/>
  <c r="Y593" i="2"/>
  <c r="X593" i="2"/>
  <c r="T593" i="2"/>
  <c r="V593" i="2" s="1"/>
  <c r="P593" i="2"/>
  <c r="AI592" i="2"/>
  <c r="AH592" i="2"/>
  <c r="AG592" i="2"/>
  <c r="AE592" i="2"/>
  <c r="AD592" i="2"/>
  <c r="T592" i="2"/>
  <c r="AJ592" i="2" s="1"/>
  <c r="P592" i="2"/>
  <c r="AI591" i="2"/>
  <c r="AH591" i="2"/>
  <c r="AG591" i="2"/>
  <c r="AE591" i="2"/>
  <c r="AD591" i="2"/>
  <c r="Z591" i="2"/>
  <c r="Y591" i="2"/>
  <c r="T591" i="2"/>
  <c r="AK591" i="2" s="1"/>
  <c r="P591" i="2"/>
  <c r="AI590" i="2"/>
  <c r="AH590" i="2"/>
  <c r="AG590" i="2"/>
  <c r="AE590" i="2"/>
  <c r="AD590" i="2"/>
  <c r="Y590" i="2"/>
  <c r="T590" i="2"/>
  <c r="P590" i="2"/>
  <c r="AI589" i="2"/>
  <c r="AH589" i="2"/>
  <c r="AG589" i="2"/>
  <c r="AE589" i="2"/>
  <c r="AD589" i="2"/>
  <c r="T589" i="2"/>
  <c r="P589" i="2"/>
  <c r="AK588" i="2"/>
  <c r="AJ588" i="2"/>
  <c r="AI588" i="2"/>
  <c r="AH588" i="2"/>
  <c r="AG588" i="2"/>
  <c r="AF588" i="2"/>
  <c r="AE588" i="2"/>
  <c r="AD588" i="2"/>
  <c r="AB588" i="2"/>
  <c r="Z588" i="2"/>
  <c r="AA588" i="2" s="1"/>
  <c r="Y588" i="2"/>
  <c r="X588" i="2"/>
  <c r="W588" i="2"/>
  <c r="V588" i="2"/>
  <c r="U588" i="2"/>
  <c r="T588" i="2"/>
  <c r="P588" i="2"/>
  <c r="AK587" i="2"/>
  <c r="AJ587" i="2"/>
  <c r="AI587" i="2"/>
  <c r="AH587" i="2"/>
  <c r="AG587" i="2"/>
  <c r="AF587" i="2"/>
  <c r="AE587" i="2"/>
  <c r="AD587" i="2"/>
  <c r="X587" i="2"/>
  <c r="V587" i="2"/>
  <c r="U587" i="2"/>
  <c r="W587" i="2" s="1"/>
  <c r="T587" i="2"/>
  <c r="AB587" i="2" s="1"/>
  <c r="P587" i="2"/>
  <c r="AK586" i="2"/>
  <c r="AI586" i="2"/>
  <c r="AH586" i="2"/>
  <c r="AG586" i="2"/>
  <c r="AF586" i="2"/>
  <c r="AE586" i="2"/>
  <c r="AD586" i="2"/>
  <c r="AB586" i="2"/>
  <c r="Z586" i="2"/>
  <c r="Y586" i="2"/>
  <c r="X586" i="2"/>
  <c r="U586" i="2"/>
  <c r="W586" i="2" s="1"/>
  <c r="T586" i="2"/>
  <c r="AJ586" i="2" s="1"/>
  <c r="P586" i="2"/>
  <c r="AK585" i="2"/>
  <c r="AI585" i="2"/>
  <c r="AH585" i="2"/>
  <c r="AG585" i="2"/>
  <c r="AF585" i="2"/>
  <c r="AE585" i="2"/>
  <c r="AD585" i="2"/>
  <c r="X585" i="2"/>
  <c r="U585" i="2"/>
  <c r="W585" i="2" s="1"/>
  <c r="T585" i="2"/>
  <c r="AB585" i="2" s="1"/>
  <c r="P585" i="2"/>
  <c r="AI584" i="2"/>
  <c r="AH584" i="2"/>
  <c r="AG584" i="2"/>
  <c r="AF584" i="2"/>
  <c r="AE584" i="2"/>
  <c r="AD584" i="2"/>
  <c r="AB584" i="2"/>
  <c r="Z584" i="2"/>
  <c r="AA584" i="2" s="1"/>
  <c r="U584" i="2"/>
  <c r="W584" i="2" s="1"/>
  <c r="T584" i="2"/>
  <c r="Y584" i="2" s="1"/>
  <c r="P584" i="2"/>
  <c r="AK583" i="2"/>
  <c r="AJ583" i="2"/>
  <c r="AI583" i="2"/>
  <c r="AH583" i="2"/>
  <c r="AG583" i="2"/>
  <c r="AE583" i="2"/>
  <c r="AD583" i="2"/>
  <c r="AB583" i="2"/>
  <c r="Z583" i="2"/>
  <c r="AA583" i="2" s="1"/>
  <c r="Y583" i="2"/>
  <c r="X583" i="2"/>
  <c r="W583" i="2"/>
  <c r="V583" i="2"/>
  <c r="U583" i="2"/>
  <c r="T583" i="2"/>
  <c r="AF583" i="2" s="1"/>
  <c r="P583" i="2"/>
  <c r="AI582" i="2"/>
  <c r="AH582" i="2"/>
  <c r="AG582" i="2"/>
  <c r="AE582" i="2"/>
  <c r="AD582" i="2"/>
  <c r="AB582" i="2"/>
  <c r="U582" i="2"/>
  <c r="W582" i="2" s="1"/>
  <c r="T582" i="2"/>
  <c r="Z582" i="2" s="1"/>
  <c r="P582" i="2"/>
  <c r="AK581" i="2"/>
  <c r="AJ581" i="2"/>
  <c r="AI581" i="2"/>
  <c r="AH581" i="2"/>
  <c r="AG581" i="2"/>
  <c r="AE581" i="2"/>
  <c r="AD581" i="2"/>
  <c r="AB581" i="2"/>
  <c r="Z581" i="2"/>
  <c r="AA581" i="2" s="1"/>
  <c r="Y581" i="2"/>
  <c r="X581" i="2"/>
  <c r="T581" i="2"/>
  <c r="V581" i="2" s="1"/>
  <c r="P581" i="2"/>
  <c r="AI580" i="2"/>
  <c r="AH580" i="2"/>
  <c r="AG580" i="2"/>
  <c r="AE580" i="2"/>
  <c r="AD580" i="2"/>
  <c r="T580" i="2"/>
  <c r="AJ580" i="2" s="1"/>
  <c r="P580" i="2"/>
  <c r="AI579" i="2"/>
  <c r="AH579" i="2"/>
  <c r="AG579" i="2"/>
  <c r="AE579" i="2"/>
  <c r="AD579" i="2"/>
  <c r="Z579" i="2"/>
  <c r="AA579" i="2" s="1"/>
  <c r="Y579" i="2"/>
  <c r="T579" i="2"/>
  <c r="AK579" i="2" s="1"/>
  <c r="P579" i="2"/>
  <c r="AI578" i="2"/>
  <c r="AH578" i="2"/>
  <c r="AG578" i="2"/>
  <c r="AE578" i="2"/>
  <c r="AD578" i="2"/>
  <c r="T578" i="2"/>
  <c r="P578" i="2"/>
  <c r="AI577" i="2"/>
  <c r="AH577" i="2"/>
  <c r="AG577" i="2"/>
  <c r="AE577" i="2"/>
  <c r="AD577" i="2"/>
  <c r="T577" i="2"/>
  <c r="P577" i="2"/>
  <c r="AK576" i="2"/>
  <c r="AJ576" i="2"/>
  <c r="AI576" i="2"/>
  <c r="AH576" i="2"/>
  <c r="AG576" i="2"/>
  <c r="AF576" i="2"/>
  <c r="AE576" i="2"/>
  <c r="AD576" i="2"/>
  <c r="AB576" i="2"/>
  <c r="Z576" i="2"/>
  <c r="AA576" i="2" s="1"/>
  <c r="Y576" i="2"/>
  <c r="X576" i="2"/>
  <c r="W576" i="2"/>
  <c r="V576" i="2"/>
  <c r="U576" i="2"/>
  <c r="T576" i="2"/>
  <c r="P576" i="2"/>
  <c r="AK575" i="2"/>
  <c r="AJ575" i="2"/>
  <c r="AI575" i="2"/>
  <c r="AH575" i="2"/>
  <c r="AG575" i="2"/>
  <c r="AF575" i="2"/>
  <c r="AE575" i="2"/>
  <c r="AD575" i="2"/>
  <c r="X575" i="2"/>
  <c r="V575" i="2"/>
  <c r="U575" i="2"/>
  <c r="W575" i="2" s="1"/>
  <c r="T575" i="2"/>
  <c r="AB575" i="2" s="1"/>
  <c r="P575" i="2"/>
  <c r="AK574" i="2"/>
  <c r="AI574" i="2"/>
  <c r="AH574" i="2"/>
  <c r="AG574" i="2"/>
  <c r="AF574" i="2"/>
  <c r="AE574" i="2"/>
  <c r="AD574" i="2"/>
  <c r="AB574" i="2"/>
  <c r="Z574" i="2"/>
  <c r="Y574" i="2"/>
  <c r="X574" i="2"/>
  <c r="U574" i="2"/>
  <c r="W574" i="2" s="1"/>
  <c r="T574" i="2"/>
  <c r="AJ574" i="2" s="1"/>
  <c r="P574" i="2"/>
  <c r="AK573" i="2"/>
  <c r="AI573" i="2"/>
  <c r="AH573" i="2"/>
  <c r="AG573" i="2"/>
  <c r="AF573" i="2"/>
  <c r="AE573" i="2"/>
  <c r="AD573" i="2"/>
  <c r="X573" i="2"/>
  <c r="U573" i="2"/>
  <c r="W573" i="2" s="1"/>
  <c r="T573" i="2"/>
  <c r="AB573" i="2" s="1"/>
  <c r="P573" i="2"/>
  <c r="AI572" i="2"/>
  <c r="AH572" i="2"/>
  <c r="AG572" i="2"/>
  <c r="AF572" i="2"/>
  <c r="AE572" i="2"/>
  <c r="AD572" i="2"/>
  <c r="AB572" i="2"/>
  <c r="Z572" i="2"/>
  <c r="AA572" i="2" s="1"/>
  <c r="U572" i="2"/>
  <c r="W572" i="2" s="1"/>
  <c r="T572" i="2"/>
  <c r="Y572" i="2" s="1"/>
  <c r="P572" i="2"/>
  <c r="AK571" i="2"/>
  <c r="AJ571" i="2"/>
  <c r="AI571" i="2"/>
  <c r="AH571" i="2"/>
  <c r="AG571" i="2"/>
  <c r="AE571" i="2"/>
  <c r="AD571" i="2"/>
  <c r="AB571" i="2"/>
  <c r="Z571" i="2"/>
  <c r="AA571" i="2" s="1"/>
  <c r="Y571" i="2"/>
  <c r="X571" i="2"/>
  <c r="V571" i="2"/>
  <c r="U571" i="2"/>
  <c r="W571" i="2" s="1"/>
  <c r="T571" i="2"/>
  <c r="AF571" i="2" s="1"/>
  <c r="P571" i="2"/>
  <c r="AI570" i="2"/>
  <c r="AH570" i="2"/>
  <c r="AG570" i="2"/>
  <c r="AE570" i="2"/>
  <c r="AD570" i="2"/>
  <c r="AB570" i="2"/>
  <c r="U570" i="2"/>
  <c r="W570" i="2" s="1"/>
  <c r="T570" i="2"/>
  <c r="Z570" i="2" s="1"/>
  <c r="P570" i="2"/>
  <c r="AK569" i="2"/>
  <c r="AJ569" i="2"/>
  <c r="AI569" i="2"/>
  <c r="AH569" i="2"/>
  <c r="AG569" i="2"/>
  <c r="AE569" i="2"/>
  <c r="AD569" i="2"/>
  <c r="AB569" i="2"/>
  <c r="Z569" i="2"/>
  <c r="AA569" i="2" s="1"/>
  <c r="Y569" i="2"/>
  <c r="X569" i="2"/>
  <c r="T569" i="2"/>
  <c r="V569" i="2" s="1"/>
  <c r="P569" i="2"/>
  <c r="AI568" i="2"/>
  <c r="AH568" i="2"/>
  <c r="AG568" i="2"/>
  <c r="AE568" i="2"/>
  <c r="AD568" i="2"/>
  <c r="T568" i="2"/>
  <c r="P568" i="2"/>
  <c r="AI567" i="2"/>
  <c r="AH567" i="2"/>
  <c r="AG567" i="2"/>
  <c r="AE567" i="2"/>
  <c r="AD567" i="2"/>
  <c r="Z567" i="2"/>
  <c r="Y567" i="2"/>
  <c r="T567" i="2"/>
  <c r="AK567" i="2" s="1"/>
  <c r="P567" i="2"/>
  <c r="AI566" i="2"/>
  <c r="AH566" i="2"/>
  <c r="AG566" i="2"/>
  <c r="AE566" i="2"/>
  <c r="AD566" i="2"/>
  <c r="Y566" i="2"/>
  <c r="V566" i="2"/>
  <c r="U566" i="2"/>
  <c r="W566" i="2" s="1"/>
  <c r="T566" i="2"/>
  <c r="P566" i="2"/>
  <c r="AI565" i="2"/>
  <c r="AH565" i="2"/>
  <c r="AG565" i="2"/>
  <c r="AE565" i="2"/>
  <c r="AD565" i="2"/>
  <c r="T565" i="2"/>
  <c r="P565" i="2"/>
  <c r="AK564" i="2"/>
  <c r="AJ564" i="2"/>
  <c r="AI564" i="2"/>
  <c r="AH564" i="2"/>
  <c r="AG564" i="2"/>
  <c r="AF564" i="2"/>
  <c r="AE564" i="2"/>
  <c r="AD564" i="2"/>
  <c r="AB564" i="2"/>
  <c r="Z564" i="2"/>
  <c r="AA564" i="2" s="1"/>
  <c r="Y564" i="2"/>
  <c r="X564" i="2"/>
  <c r="W564" i="2"/>
  <c r="V564" i="2"/>
  <c r="U564" i="2"/>
  <c r="T564" i="2"/>
  <c r="P564" i="2"/>
  <c r="AK563" i="2"/>
  <c r="AJ563" i="2"/>
  <c r="AI563" i="2"/>
  <c r="AH563" i="2"/>
  <c r="AG563" i="2"/>
  <c r="AF563" i="2"/>
  <c r="AE563" i="2"/>
  <c r="AD563" i="2"/>
  <c r="X563" i="2"/>
  <c r="V563" i="2"/>
  <c r="U563" i="2"/>
  <c r="W563" i="2" s="1"/>
  <c r="T563" i="2"/>
  <c r="AB563" i="2" s="1"/>
  <c r="P563" i="2"/>
  <c r="AK562" i="2"/>
  <c r="AI562" i="2"/>
  <c r="AH562" i="2"/>
  <c r="AG562" i="2"/>
  <c r="AF562" i="2"/>
  <c r="AE562" i="2"/>
  <c r="AD562" i="2"/>
  <c r="AB562" i="2"/>
  <c r="Z562" i="2"/>
  <c r="Y562" i="2"/>
  <c r="X562" i="2"/>
  <c r="U562" i="2"/>
  <c r="W562" i="2" s="1"/>
  <c r="T562" i="2"/>
  <c r="AJ562" i="2" s="1"/>
  <c r="P562" i="2"/>
  <c r="AI561" i="2"/>
  <c r="AH561" i="2"/>
  <c r="AG561" i="2"/>
  <c r="AE561" i="2"/>
  <c r="AD561" i="2"/>
  <c r="T561" i="2"/>
  <c r="P561" i="2"/>
  <c r="AI560" i="2"/>
  <c r="AH560" i="2"/>
  <c r="AG560" i="2"/>
  <c r="AF560" i="2"/>
  <c r="AE560" i="2"/>
  <c r="AD560" i="2"/>
  <c r="AB560" i="2"/>
  <c r="Z560" i="2"/>
  <c r="U560" i="2"/>
  <c r="W560" i="2" s="1"/>
  <c r="T560" i="2"/>
  <c r="Y560" i="2" s="1"/>
  <c r="P560" i="2"/>
  <c r="AK559" i="2"/>
  <c r="AJ559" i="2"/>
  <c r="AI559" i="2"/>
  <c r="AH559" i="2"/>
  <c r="AG559" i="2"/>
  <c r="AE559" i="2"/>
  <c r="AD559" i="2"/>
  <c r="AB559" i="2"/>
  <c r="Z559" i="2"/>
  <c r="AA559" i="2" s="1"/>
  <c r="Y559" i="2"/>
  <c r="X559" i="2"/>
  <c r="W559" i="2"/>
  <c r="V559" i="2"/>
  <c r="U559" i="2"/>
  <c r="T559" i="2"/>
  <c r="AF559" i="2" s="1"/>
  <c r="P559" i="2"/>
  <c r="AI558" i="2"/>
  <c r="AH558" i="2"/>
  <c r="AG558" i="2"/>
  <c r="AE558" i="2"/>
  <c r="AD558" i="2"/>
  <c r="AB558" i="2"/>
  <c r="U558" i="2"/>
  <c r="W558" i="2" s="1"/>
  <c r="T558" i="2"/>
  <c r="P558" i="2"/>
  <c r="AK557" i="2"/>
  <c r="AJ557" i="2"/>
  <c r="AI557" i="2"/>
  <c r="AH557" i="2"/>
  <c r="AG557" i="2"/>
  <c r="AE557" i="2"/>
  <c r="AD557" i="2"/>
  <c r="AB557" i="2"/>
  <c r="Z557" i="2"/>
  <c r="AA557" i="2" s="1"/>
  <c r="Y557" i="2"/>
  <c r="X557" i="2"/>
  <c r="T557" i="2"/>
  <c r="V557" i="2" s="1"/>
  <c r="P557" i="2"/>
  <c r="AI556" i="2"/>
  <c r="AH556" i="2"/>
  <c r="AG556" i="2"/>
  <c r="AF556" i="2"/>
  <c r="AE556" i="2"/>
  <c r="AD556" i="2"/>
  <c r="V556" i="2"/>
  <c r="T556" i="2"/>
  <c r="AJ556" i="2" s="1"/>
  <c r="P556" i="2"/>
  <c r="AI555" i="2"/>
  <c r="AH555" i="2"/>
  <c r="AG555" i="2"/>
  <c r="AE555" i="2"/>
  <c r="AD555" i="2"/>
  <c r="Z555" i="2"/>
  <c r="AA555" i="2" s="1"/>
  <c r="Y555" i="2"/>
  <c r="T555" i="2"/>
  <c r="AK555" i="2" s="1"/>
  <c r="P555" i="2"/>
  <c r="AI554" i="2"/>
  <c r="AH554" i="2"/>
  <c r="AG554" i="2"/>
  <c r="AE554" i="2"/>
  <c r="AD554" i="2"/>
  <c r="Y554" i="2"/>
  <c r="X554" i="2"/>
  <c r="V554" i="2"/>
  <c r="U554" i="2"/>
  <c r="W554" i="2" s="1"/>
  <c r="T554" i="2"/>
  <c r="AK554" i="2" s="1"/>
  <c r="P554" i="2"/>
  <c r="AI553" i="2"/>
  <c r="AH553" i="2"/>
  <c r="AG553" i="2"/>
  <c r="AE553" i="2"/>
  <c r="AD553" i="2"/>
  <c r="T553" i="2"/>
  <c r="P553" i="2"/>
  <c r="AK552" i="2"/>
  <c r="AJ552" i="2"/>
  <c r="AI552" i="2"/>
  <c r="AH552" i="2"/>
  <c r="AG552" i="2"/>
  <c r="AF552" i="2"/>
  <c r="AE552" i="2"/>
  <c r="AD552" i="2"/>
  <c r="AB552" i="2"/>
  <c r="Z552" i="2"/>
  <c r="AA552" i="2" s="1"/>
  <c r="Y552" i="2"/>
  <c r="X552" i="2"/>
  <c r="W552" i="2"/>
  <c r="V552" i="2"/>
  <c r="U552" i="2"/>
  <c r="T552" i="2"/>
  <c r="P552" i="2"/>
  <c r="AK551" i="2"/>
  <c r="AJ551" i="2"/>
  <c r="AI551" i="2"/>
  <c r="AH551" i="2"/>
  <c r="AG551" i="2"/>
  <c r="AF551" i="2"/>
  <c r="AE551" i="2"/>
  <c r="AD551" i="2"/>
  <c r="X551" i="2"/>
  <c r="V551" i="2"/>
  <c r="U551" i="2"/>
  <c r="W551" i="2" s="1"/>
  <c r="T551" i="2"/>
  <c r="AB551" i="2" s="1"/>
  <c r="P551" i="2"/>
  <c r="AK550" i="2"/>
  <c r="AI550" i="2"/>
  <c r="AH550" i="2"/>
  <c r="AG550" i="2"/>
  <c r="AF550" i="2"/>
  <c r="AE550" i="2"/>
  <c r="AD550" i="2"/>
  <c r="AB550" i="2"/>
  <c r="Z550" i="2"/>
  <c r="Y550" i="2"/>
  <c r="X550" i="2"/>
  <c r="U550" i="2"/>
  <c r="W550" i="2" s="1"/>
  <c r="T550" i="2"/>
  <c r="AJ550" i="2" s="1"/>
  <c r="P550" i="2"/>
  <c r="AI549" i="2"/>
  <c r="AH549" i="2"/>
  <c r="AG549" i="2"/>
  <c r="AE549" i="2"/>
  <c r="AD549" i="2"/>
  <c r="U549" i="2"/>
  <c r="W549" i="2" s="1"/>
  <c r="T549" i="2"/>
  <c r="P549" i="2"/>
  <c r="AI548" i="2"/>
  <c r="AH548" i="2"/>
  <c r="AG548" i="2"/>
  <c r="AF548" i="2"/>
  <c r="AE548" i="2"/>
  <c r="AD548" i="2"/>
  <c r="AB548" i="2"/>
  <c r="Z548" i="2"/>
  <c r="AA548" i="2" s="1"/>
  <c r="U548" i="2"/>
  <c r="W548" i="2" s="1"/>
  <c r="T548" i="2"/>
  <c r="Y548" i="2" s="1"/>
  <c r="P548" i="2"/>
  <c r="AK547" i="2"/>
  <c r="AJ547" i="2"/>
  <c r="AI547" i="2"/>
  <c r="AH547" i="2"/>
  <c r="AG547" i="2"/>
  <c r="AE547" i="2"/>
  <c r="AD547" i="2"/>
  <c r="AB547" i="2"/>
  <c r="Z547" i="2"/>
  <c r="AA547" i="2" s="1"/>
  <c r="Y547" i="2"/>
  <c r="X547" i="2"/>
  <c r="V547" i="2"/>
  <c r="U547" i="2"/>
  <c r="W547" i="2" s="1"/>
  <c r="T547" i="2"/>
  <c r="AF547" i="2" s="1"/>
  <c r="P547" i="2"/>
  <c r="AI546" i="2"/>
  <c r="AH546" i="2"/>
  <c r="AG546" i="2"/>
  <c r="AE546" i="2"/>
  <c r="AD546" i="2"/>
  <c r="AB546" i="2"/>
  <c r="U546" i="2"/>
  <c r="W546" i="2" s="1"/>
  <c r="T546" i="2"/>
  <c r="P546" i="2"/>
  <c r="AK545" i="2"/>
  <c r="AJ545" i="2"/>
  <c r="AI545" i="2"/>
  <c r="AH545" i="2"/>
  <c r="AG545" i="2"/>
  <c r="AE545" i="2"/>
  <c r="AD545" i="2"/>
  <c r="AB545" i="2"/>
  <c r="Z545" i="2"/>
  <c r="AA545" i="2" s="1"/>
  <c r="Y545" i="2"/>
  <c r="X545" i="2"/>
  <c r="T545" i="2"/>
  <c r="V545" i="2" s="1"/>
  <c r="P545" i="2"/>
  <c r="AI544" i="2"/>
  <c r="AH544" i="2"/>
  <c r="AG544" i="2"/>
  <c r="AE544" i="2"/>
  <c r="AD544" i="2"/>
  <c r="T544" i="2"/>
  <c r="P544" i="2"/>
  <c r="AI543" i="2"/>
  <c r="AH543" i="2"/>
  <c r="AG543" i="2"/>
  <c r="AE543" i="2"/>
  <c r="AD543" i="2"/>
  <c r="Z543" i="2"/>
  <c r="Y543" i="2"/>
  <c r="T543" i="2"/>
  <c r="AK543" i="2" s="1"/>
  <c r="P543" i="2"/>
  <c r="AI542" i="2"/>
  <c r="AH542" i="2"/>
  <c r="AG542" i="2"/>
  <c r="AE542" i="2"/>
  <c r="AD542" i="2"/>
  <c r="Y542" i="2"/>
  <c r="X542" i="2"/>
  <c r="V542" i="2"/>
  <c r="U542" i="2"/>
  <c r="W542" i="2" s="1"/>
  <c r="T542" i="2"/>
  <c r="AK542" i="2" s="1"/>
  <c r="P542" i="2"/>
  <c r="AI541" i="2"/>
  <c r="AH541" i="2"/>
  <c r="AG541" i="2"/>
  <c r="AF541" i="2"/>
  <c r="AE541" i="2"/>
  <c r="AD541" i="2"/>
  <c r="AB541" i="2"/>
  <c r="T541" i="2"/>
  <c r="P541" i="2"/>
  <c r="AK540" i="2"/>
  <c r="AJ540" i="2"/>
  <c r="AI540" i="2"/>
  <c r="AH540" i="2"/>
  <c r="AG540" i="2"/>
  <c r="AF540" i="2"/>
  <c r="AE540" i="2"/>
  <c r="AD540" i="2"/>
  <c r="AB540" i="2"/>
  <c r="Z540" i="2"/>
  <c r="AA540" i="2" s="1"/>
  <c r="Y540" i="2"/>
  <c r="X540" i="2"/>
  <c r="W540" i="2"/>
  <c r="V540" i="2"/>
  <c r="U540" i="2"/>
  <c r="T540" i="2"/>
  <c r="P540" i="2"/>
  <c r="AK539" i="2"/>
  <c r="AJ539" i="2"/>
  <c r="AI539" i="2"/>
  <c r="AH539" i="2"/>
  <c r="AG539" i="2"/>
  <c r="AF539" i="2"/>
  <c r="AE539" i="2"/>
  <c r="AD539" i="2"/>
  <c r="X539" i="2"/>
  <c r="V539" i="2"/>
  <c r="U539" i="2"/>
  <c r="W539" i="2" s="1"/>
  <c r="T539" i="2"/>
  <c r="AB539" i="2" s="1"/>
  <c r="P539" i="2"/>
  <c r="AK538" i="2"/>
  <c r="AI538" i="2"/>
  <c r="AH538" i="2"/>
  <c r="AG538" i="2"/>
  <c r="AF538" i="2"/>
  <c r="AE538" i="2"/>
  <c r="AD538" i="2"/>
  <c r="AB538" i="2"/>
  <c r="Z538" i="2"/>
  <c r="Y538" i="2"/>
  <c r="X538" i="2"/>
  <c r="U538" i="2"/>
  <c r="W538" i="2" s="1"/>
  <c r="T538" i="2"/>
  <c r="AJ538" i="2" s="1"/>
  <c r="P538" i="2"/>
  <c r="AI537" i="2"/>
  <c r="AH537" i="2"/>
  <c r="AG537" i="2"/>
  <c r="AE537" i="2"/>
  <c r="AD537" i="2"/>
  <c r="X537" i="2"/>
  <c r="W537" i="2"/>
  <c r="U537" i="2"/>
  <c r="T537" i="2"/>
  <c r="AK537" i="2" s="1"/>
  <c r="P537" i="2"/>
  <c r="AI536" i="2"/>
  <c r="AH536" i="2"/>
  <c r="AG536" i="2"/>
  <c r="AF536" i="2"/>
  <c r="AE536" i="2"/>
  <c r="AD536" i="2"/>
  <c r="AB536" i="2"/>
  <c r="Z536" i="2"/>
  <c r="AA536" i="2" s="1"/>
  <c r="T536" i="2"/>
  <c r="Y536" i="2" s="1"/>
  <c r="P536" i="2"/>
  <c r="AK535" i="2"/>
  <c r="AJ535" i="2"/>
  <c r="AI535" i="2"/>
  <c r="AH535" i="2"/>
  <c r="AG535" i="2"/>
  <c r="AE535" i="2"/>
  <c r="AD535" i="2"/>
  <c r="AB535" i="2"/>
  <c r="Z535" i="2"/>
  <c r="AA535" i="2" s="1"/>
  <c r="Y535" i="2"/>
  <c r="X535" i="2"/>
  <c r="V535" i="2"/>
  <c r="U535" i="2"/>
  <c r="W535" i="2" s="1"/>
  <c r="T535" i="2"/>
  <c r="AF535" i="2" s="1"/>
  <c r="P535" i="2"/>
  <c r="AI534" i="2"/>
  <c r="AH534" i="2"/>
  <c r="AG534" i="2"/>
  <c r="AE534" i="2"/>
  <c r="AD534" i="2"/>
  <c r="AB534" i="2"/>
  <c r="U534" i="2"/>
  <c r="W534" i="2" s="1"/>
  <c r="T534" i="2"/>
  <c r="P534" i="2"/>
  <c r="AK533" i="2"/>
  <c r="AJ533" i="2"/>
  <c r="AI533" i="2"/>
  <c r="AH533" i="2"/>
  <c r="AG533" i="2"/>
  <c r="AE533" i="2"/>
  <c r="AD533" i="2"/>
  <c r="AB533" i="2"/>
  <c r="Z533" i="2"/>
  <c r="AA533" i="2" s="1"/>
  <c r="Y533" i="2"/>
  <c r="X533" i="2"/>
  <c r="T533" i="2"/>
  <c r="V533" i="2" s="1"/>
  <c r="P533" i="2"/>
  <c r="AJ532" i="2"/>
  <c r="AI532" i="2"/>
  <c r="AH532" i="2"/>
  <c r="AG532" i="2"/>
  <c r="AF532" i="2"/>
  <c r="AE532" i="2"/>
  <c r="AD532" i="2"/>
  <c r="V532" i="2"/>
  <c r="T532" i="2"/>
  <c r="P532" i="2"/>
  <c r="AI531" i="2"/>
  <c r="AH531" i="2"/>
  <c r="AG531" i="2"/>
  <c r="AE531" i="2"/>
  <c r="AD531" i="2"/>
  <c r="Z531" i="2"/>
  <c r="AA531" i="2" s="1"/>
  <c r="Y531" i="2"/>
  <c r="T531" i="2"/>
  <c r="AK531" i="2" s="1"/>
  <c r="P531" i="2"/>
  <c r="AI530" i="2"/>
  <c r="AH530" i="2"/>
  <c r="AG530" i="2"/>
  <c r="AE530" i="2"/>
  <c r="AD530" i="2"/>
  <c r="T530" i="2"/>
  <c r="P530" i="2"/>
  <c r="AI529" i="2"/>
  <c r="AH529" i="2"/>
  <c r="AG529" i="2"/>
  <c r="AF529" i="2"/>
  <c r="AE529" i="2"/>
  <c r="AD529" i="2"/>
  <c r="AB529" i="2"/>
  <c r="T529" i="2"/>
  <c r="P529" i="2"/>
  <c r="AK528" i="2"/>
  <c r="AJ528" i="2"/>
  <c r="AI528" i="2"/>
  <c r="AH528" i="2"/>
  <c r="AG528" i="2"/>
  <c r="AF528" i="2"/>
  <c r="AE528" i="2"/>
  <c r="AD528" i="2"/>
  <c r="AB528" i="2"/>
  <c r="Z528" i="2"/>
  <c r="AA528" i="2" s="1"/>
  <c r="Y528" i="2"/>
  <c r="X528" i="2"/>
  <c r="W528" i="2"/>
  <c r="V528" i="2"/>
  <c r="U528" i="2"/>
  <c r="T528" i="2"/>
  <c r="P528" i="2"/>
  <c r="AK527" i="2"/>
  <c r="AJ527" i="2"/>
  <c r="AI527" i="2"/>
  <c r="AH527" i="2"/>
  <c r="AG527" i="2"/>
  <c r="AF527" i="2"/>
  <c r="AE527" i="2"/>
  <c r="AD527" i="2"/>
  <c r="X527" i="2"/>
  <c r="V527" i="2"/>
  <c r="U527" i="2"/>
  <c r="W527" i="2" s="1"/>
  <c r="T527" i="2"/>
  <c r="AB527" i="2" s="1"/>
  <c r="P527" i="2"/>
  <c r="AK526" i="2"/>
  <c r="AI526" i="2"/>
  <c r="AH526" i="2"/>
  <c r="AG526" i="2"/>
  <c r="AF526" i="2"/>
  <c r="AE526" i="2"/>
  <c r="AD526" i="2"/>
  <c r="AB526" i="2"/>
  <c r="Z526" i="2"/>
  <c r="Y526" i="2"/>
  <c r="X526" i="2"/>
  <c r="U526" i="2"/>
  <c r="W526" i="2" s="1"/>
  <c r="T526" i="2"/>
  <c r="AJ526" i="2" s="1"/>
  <c r="P526" i="2"/>
  <c r="AJ525" i="2"/>
  <c r="AI525" i="2"/>
  <c r="AH525" i="2"/>
  <c r="AG525" i="2"/>
  <c r="AF525" i="2"/>
  <c r="AE525" i="2"/>
  <c r="AD525" i="2"/>
  <c r="X525" i="2"/>
  <c r="W525" i="2"/>
  <c r="U525" i="2"/>
  <c r="T525" i="2"/>
  <c r="AK525" i="2" s="1"/>
  <c r="P525" i="2"/>
  <c r="AI524" i="2"/>
  <c r="AH524" i="2"/>
  <c r="AG524" i="2"/>
  <c r="AF524" i="2"/>
  <c r="AE524" i="2"/>
  <c r="AD524" i="2"/>
  <c r="AB524" i="2"/>
  <c r="Z524" i="2"/>
  <c r="AA524" i="2" s="1"/>
  <c r="U524" i="2"/>
  <c r="W524" i="2" s="1"/>
  <c r="T524" i="2"/>
  <c r="Y524" i="2" s="1"/>
  <c r="P524" i="2"/>
  <c r="AK523" i="2"/>
  <c r="AJ523" i="2"/>
  <c r="AI523" i="2"/>
  <c r="AH523" i="2"/>
  <c r="AG523" i="2"/>
  <c r="AE523" i="2"/>
  <c r="AD523" i="2"/>
  <c r="AB523" i="2"/>
  <c r="Z523" i="2"/>
  <c r="AA523" i="2" s="1"/>
  <c r="Y523" i="2"/>
  <c r="X523" i="2"/>
  <c r="W523" i="2"/>
  <c r="V523" i="2"/>
  <c r="U523" i="2"/>
  <c r="T523" i="2"/>
  <c r="AF523" i="2" s="1"/>
  <c r="P523" i="2"/>
  <c r="AI522" i="2"/>
  <c r="AH522" i="2"/>
  <c r="AG522" i="2"/>
  <c r="AE522" i="2"/>
  <c r="AD522" i="2"/>
  <c r="U522" i="2"/>
  <c r="W522" i="2" s="1"/>
  <c r="T522" i="2"/>
  <c r="P522" i="2"/>
  <c r="AK521" i="2"/>
  <c r="AJ521" i="2"/>
  <c r="AI521" i="2"/>
  <c r="AH521" i="2"/>
  <c r="AG521" i="2"/>
  <c r="AE521" i="2"/>
  <c r="AD521" i="2"/>
  <c r="AB521" i="2"/>
  <c r="Z521" i="2"/>
  <c r="AA521" i="2" s="1"/>
  <c r="Y521" i="2"/>
  <c r="X521" i="2"/>
  <c r="T521" i="2"/>
  <c r="V521" i="2" s="1"/>
  <c r="P521" i="2"/>
  <c r="AJ520" i="2"/>
  <c r="AI520" i="2"/>
  <c r="AH520" i="2"/>
  <c r="AG520" i="2"/>
  <c r="AF520" i="2"/>
  <c r="AE520" i="2"/>
  <c r="AD520" i="2"/>
  <c r="V520" i="2"/>
  <c r="T520" i="2"/>
  <c r="P520" i="2"/>
  <c r="AI519" i="2"/>
  <c r="AH519" i="2"/>
  <c r="AG519" i="2"/>
  <c r="AE519" i="2"/>
  <c r="AD519" i="2"/>
  <c r="Z519" i="2"/>
  <c r="AA519" i="2" s="1"/>
  <c r="Y519" i="2"/>
  <c r="T519" i="2"/>
  <c r="AK519" i="2" s="1"/>
  <c r="P519" i="2"/>
  <c r="AK518" i="2"/>
  <c r="AI518" i="2"/>
  <c r="AH518" i="2"/>
  <c r="AG518" i="2"/>
  <c r="AE518" i="2"/>
  <c r="AD518" i="2"/>
  <c r="V518" i="2"/>
  <c r="T518" i="2"/>
  <c r="P518" i="2"/>
  <c r="AI517" i="2"/>
  <c r="AH517" i="2"/>
  <c r="AG517" i="2"/>
  <c r="AF517" i="2"/>
  <c r="AE517" i="2"/>
  <c r="AD517" i="2"/>
  <c r="T517" i="2"/>
  <c r="P517" i="2"/>
  <c r="AK516" i="2"/>
  <c r="AJ516" i="2"/>
  <c r="AI516" i="2"/>
  <c r="AH516" i="2"/>
  <c r="AG516" i="2"/>
  <c r="AF516" i="2"/>
  <c r="AE516" i="2"/>
  <c r="AD516" i="2"/>
  <c r="AB516" i="2"/>
  <c r="Z516" i="2"/>
  <c r="AA516" i="2" s="1"/>
  <c r="Y516" i="2"/>
  <c r="X516" i="2"/>
  <c r="W516" i="2"/>
  <c r="V516" i="2"/>
  <c r="U516" i="2"/>
  <c r="T516" i="2"/>
  <c r="P516" i="2"/>
  <c r="AK515" i="2"/>
  <c r="AJ515" i="2"/>
  <c r="AI515" i="2"/>
  <c r="AH515" i="2"/>
  <c r="AG515" i="2"/>
  <c r="AF515" i="2"/>
  <c r="AE515" i="2"/>
  <c r="AD515" i="2"/>
  <c r="X515" i="2"/>
  <c r="V515" i="2"/>
  <c r="U515" i="2"/>
  <c r="W515" i="2" s="1"/>
  <c r="T515" i="2"/>
  <c r="AB515" i="2" s="1"/>
  <c r="P515" i="2"/>
  <c r="AK514" i="2"/>
  <c r="AI514" i="2"/>
  <c r="AH514" i="2"/>
  <c r="AG514" i="2"/>
  <c r="AF514" i="2"/>
  <c r="AE514" i="2"/>
  <c r="AD514" i="2"/>
  <c r="AB514" i="2"/>
  <c r="Z514" i="2"/>
  <c r="Y514" i="2"/>
  <c r="X514" i="2"/>
  <c r="U514" i="2"/>
  <c r="W514" i="2" s="1"/>
  <c r="T514" i="2"/>
  <c r="AJ514" i="2" s="1"/>
  <c r="P514" i="2"/>
  <c r="AI513" i="2"/>
  <c r="AH513" i="2"/>
  <c r="AG513" i="2"/>
  <c r="AE513" i="2"/>
  <c r="AD513" i="2"/>
  <c r="T513" i="2"/>
  <c r="P513" i="2"/>
  <c r="AI512" i="2"/>
  <c r="AH512" i="2"/>
  <c r="AG512" i="2"/>
  <c r="AF512" i="2"/>
  <c r="AE512" i="2"/>
  <c r="AD512" i="2"/>
  <c r="AB512" i="2"/>
  <c r="Z512" i="2"/>
  <c r="AA512" i="2" s="1"/>
  <c r="U512" i="2"/>
  <c r="W512" i="2" s="1"/>
  <c r="T512" i="2"/>
  <c r="Y512" i="2" s="1"/>
  <c r="P512" i="2"/>
  <c r="AK511" i="2"/>
  <c r="AJ511" i="2"/>
  <c r="AI511" i="2"/>
  <c r="AH511" i="2"/>
  <c r="AG511" i="2"/>
  <c r="AE511" i="2"/>
  <c r="AD511" i="2"/>
  <c r="AB511" i="2"/>
  <c r="Z511" i="2"/>
  <c r="AA511" i="2" s="1"/>
  <c r="Y511" i="2"/>
  <c r="X511" i="2"/>
  <c r="V511" i="2"/>
  <c r="U511" i="2"/>
  <c r="W511" i="2" s="1"/>
  <c r="T511" i="2"/>
  <c r="AF511" i="2" s="1"/>
  <c r="P511" i="2"/>
  <c r="AI510" i="2"/>
  <c r="AH510" i="2"/>
  <c r="AG510" i="2"/>
  <c r="AE510" i="2"/>
  <c r="AD510" i="2"/>
  <c r="AB510" i="2"/>
  <c r="U510" i="2"/>
  <c r="W510" i="2" s="1"/>
  <c r="T510" i="2"/>
  <c r="P510" i="2"/>
  <c r="AK509" i="2"/>
  <c r="AJ509" i="2"/>
  <c r="AI509" i="2"/>
  <c r="AH509" i="2"/>
  <c r="AG509" i="2"/>
  <c r="AE509" i="2"/>
  <c r="AD509" i="2"/>
  <c r="AB509" i="2"/>
  <c r="Z509" i="2"/>
  <c r="AA509" i="2" s="1"/>
  <c r="Y509" i="2"/>
  <c r="X509" i="2"/>
  <c r="T509" i="2"/>
  <c r="V509" i="2" s="1"/>
  <c r="P509" i="2"/>
  <c r="AI508" i="2"/>
  <c r="AH508" i="2"/>
  <c r="AG508" i="2"/>
  <c r="AE508" i="2"/>
  <c r="AD508" i="2"/>
  <c r="T508" i="2"/>
  <c r="P508" i="2"/>
  <c r="AI507" i="2"/>
  <c r="AH507" i="2"/>
  <c r="AG507" i="2"/>
  <c r="AE507" i="2"/>
  <c r="AD507" i="2"/>
  <c r="Z507" i="2"/>
  <c r="Y507" i="2"/>
  <c r="T507" i="2"/>
  <c r="AK507" i="2" s="1"/>
  <c r="P507" i="2"/>
  <c r="AK506" i="2"/>
  <c r="AI506" i="2"/>
  <c r="AH506" i="2"/>
  <c r="AG506" i="2"/>
  <c r="AE506" i="2"/>
  <c r="AD506" i="2"/>
  <c r="Y506" i="2"/>
  <c r="T506" i="2"/>
  <c r="P506" i="2"/>
  <c r="AI505" i="2"/>
  <c r="AH505" i="2"/>
  <c r="AG505" i="2"/>
  <c r="AF505" i="2"/>
  <c r="AE505" i="2"/>
  <c r="AD505" i="2"/>
  <c r="AB505" i="2"/>
  <c r="T505" i="2"/>
  <c r="P505" i="2"/>
  <c r="AK504" i="2"/>
  <c r="AJ504" i="2"/>
  <c r="AI504" i="2"/>
  <c r="AH504" i="2"/>
  <c r="AG504" i="2"/>
  <c r="AF504" i="2"/>
  <c r="AE504" i="2"/>
  <c r="AD504" i="2"/>
  <c r="AB504" i="2"/>
  <c r="Z504" i="2"/>
  <c r="AA504" i="2" s="1"/>
  <c r="Y504" i="2"/>
  <c r="X504" i="2"/>
  <c r="W504" i="2"/>
  <c r="V504" i="2"/>
  <c r="U504" i="2"/>
  <c r="T504" i="2"/>
  <c r="P504" i="2"/>
  <c r="AK503" i="2"/>
  <c r="AJ503" i="2"/>
  <c r="AI503" i="2"/>
  <c r="AH503" i="2"/>
  <c r="AG503" i="2"/>
  <c r="AF503" i="2"/>
  <c r="AE503" i="2"/>
  <c r="AD503" i="2"/>
  <c r="X503" i="2"/>
  <c r="V503" i="2"/>
  <c r="U503" i="2"/>
  <c r="W503" i="2" s="1"/>
  <c r="T503" i="2"/>
  <c r="AB503" i="2" s="1"/>
  <c r="P503" i="2"/>
  <c r="AK502" i="2"/>
  <c r="AI502" i="2"/>
  <c r="AH502" i="2"/>
  <c r="AG502" i="2"/>
  <c r="AF502" i="2"/>
  <c r="AE502" i="2"/>
  <c r="AD502" i="2"/>
  <c r="AB502" i="2"/>
  <c r="Z502" i="2"/>
  <c r="Y502" i="2"/>
  <c r="X502" i="2"/>
  <c r="U502" i="2"/>
  <c r="W502" i="2" s="1"/>
  <c r="T502" i="2"/>
  <c r="AJ502" i="2" s="1"/>
  <c r="P502" i="2"/>
  <c r="AJ501" i="2"/>
  <c r="AI501" i="2"/>
  <c r="AH501" i="2"/>
  <c r="AG501" i="2"/>
  <c r="AF501" i="2"/>
  <c r="AE501" i="2"/>
  <c r="AD501" i="2"/>
  <c r="T501" i="2"/>
  <c r="AK501" i="2" s="1"/>
  <c r="P501" i="2"/>
  <c r="AI500" i="2"/>
  <c r="AH500" i="2"/>
  <c r="AG500" i="2"/>
  <c r="AF500" i="2"/>
  <c r="AE500" i="2"/>
  <c r="AD500" i="2"/>
  <c r="AB500" i="2"/>
  <c r="Z500" i="2"/>
  <c r="U500" i="2"/>
  <c r="W500" i="2" s="1"/>
  <c r="T500" i="2"/>
  <c r="Y500" i="2" s="1"/>
  <c r="P500" i="2"/>
  <c r="AK499" i="2"/>
  <c r="AJ499" i="2"/>
  <c r="AI499" i="2"/>
  <c r="AH499" i="2"/>
  <c r="AG499" i="2"/>
  <c r="AE499" i="2"/>
  <c r="AD499" i="2"/>
  <c r="AB499" i="2"/>
  <c r="Z499" i="2"/>
  <c r="AA499" i="2" s="1"/>
  <c r="Y499" i="2"/>
  <c r="X499" i="2"/>
  <c r="W499" i="2"/>
  <c r="V499" i="2"/>
  <c r="U499" i="2"/>
  <c r="T499" i="2"/>
  <c r="AF499" i="2" s="1"/>
  <c r="P499" i="2"/>
  <c r="AI498" i="2"/>
  <c r="AH498" i="2"/>
  <c r="AG498" i="2"/>
  <c r="AE498" i="2"/>
  <c r="AD498" i="2"/>
  <c r="T498" i="2"/>
  <c r="P498" i="2"/>
  <c r="AK497" i="2"/>
  <c r="AJ497" i="2"/>
  <c r="AI497" i="2"/>
  <c r="AH497" i="2"/>
  <c r="AG497" i="2"/>
  <c r="AE497" i="2"/>
  <c r="AD497" i="2"/>
  <c r="AB497" i="2"/>
  <c r="Z497" i="2"/>
  <c r="AA497" i="2" s="1"/>
  <c r="Y497" i="2"/>
  <c r="X497" i="2"/>
  <c r="T497" i="2"/>
  <c r="V497" i="2" s="1"/>
  <c r="P497" i="2"/>
  <c r="AK496" i="2"/>
  <c r="AI496" i="2"/>
  <c r="AH496" i="2"/>
  <c r="AG496" i="2"/>
  <c r="AE496" i="2"/>
  <c r="AD496" i="2"/>
  <c r="T496" i="2"/>
  <c r="P496" i="2"/>
  <c r="AI495" i="2"/>
  <c r="AH495" i="2"/>
  <c r="AG495" i="2"/>
  <c r="AE495" i="2"/>
  <c r="AD495" i="2"/>
  <c r="T495" i="2"/>
  <c r="P495" i="2"/>
  <c r="AI494" i="2"/>
  <c r="AH494" i="2"/>
  <c r="AG494" i="2"/>
  <c r="AE494" i="2"/>
  <c r="AD494" i="2"/>
  <c r="Z494" i="2"/>
  <c r="AA494" i="2" s="1"/>
  <c r="Y494" i="2"/>
  <c r="X494" i="2"/>
  <c r="V494" i="2"/>
  <c r="U494" i="2"/>
  <c r="W494" i="2" s="1"/>
  <c r="T494" i="2"/>
  <c r="P494" i="2"/>
  <c r="AI493" i="2"/>
  <c r="AH493" i="2"/>
  <c r="AG493" i="2"/>
  <c r="AF493" i="2"/>
  <c r="AE493" i="2"/>
  <c r="AD493" i="2"/>
  <c r="AB493" i="2"/>
  <c r="V493" i="2"/>
  <c r="U493" i="2"/>
  <c r="W493" i="2" s="1"/>
  <c r="T493" i="2"/>
  <c r="P493" i="2"/>
  <c r="AK492" i="2"/>
  <c r="AJ492" i="2"/>
  <c r="AI492" i="2"/>
  <c r="AH492" i="2"/>
  <c r="AG492" i="2"/>
  <c r="AF492" i="2"/>
  <c r="AE492" i="2"/>
  <c r="AD492" i="2"/>
  <c r="AB492" i="2"/>
  <c r="Z492" i="2"/>
  <c r="AA492" i="2" s="1"/>
  <c r="Y492" i="2"/>
  <c r="X492" i="2"/>
  <c r="W492" i="2"/>
  <c r="V492" i="2"/>
  <c r="U492" i="2"/>
  <c r="T492" i="2"/>
  <c r="P492" i="2"/>
  <c r="AI491" i="2"/>
  <c r="AH491" i="2"/>
  <c r="AG491" i="2"/>
  <c r="AF491" i="2"/>
  <c r="AE491" i="2"/>
  <c r="AD491" i="2"/>
  <c r="T491" i="2"/>
  <c r="AK491" i="2" s="1"/>
  <c r="P491" i="2"/>
  <c r="AK490" i="2"/>
  <c r="AI490" i="2"/>
  <c r="AH490" i="2"/>
  <c r="AG490" i="2"/>
  <c r="AF490" i="2"/>
  <c r="AE490" i="2"/>
  <c r="AD490" i="2"/>
  <c r="AB490" i="2"/>
  <c r="Z490" i="2"/>
  <c r="Y490" i="2"/>
  <c r="X490" i="2"/>
  <c r="U490" i="2"/>
  <c r="W490" i="2" s="1"/>
  <c r="T490" i="2"/>
  <c r="AJ490" i="2" s="1"/>
  <c r="P490" i="2"/>
  <c r="AK489" i="2"/>
  <c r="AJ489" i="2"/>
  <c r="AI489" i="2"/>
  <c r="AH489" i="2"/>
  <c r="AG489" i="2"/>
  <c r="AF489" i="2"/>
  <c r="AE489" i="2"/>
  <c r="AD489" i="2"/>
  <c r="Y489" i="2"/>
  <c r="X489" i="2"/>
  <c r="W489" i="2"/>
  <c r="V489" i="2"/>
  <c r="U489" i="2"/>
  <c r="T489" i="2"/>
  <c r="AB489" i="2" s="1"/>
  <c r="P489" i="2"/>
  <c r="AI488" i="2"/>
  <c r="AH488" i="2"/>
  <c r="AG488" i="2"/>
  <c r="AE488" i="2"/>
  <c r="AD488" i="2"/>
  <c r="AB488" i="2"/>
  <c r="Z488" i="2"/>
  <c r="AA488" i="2" s="1"/>
  <c r="U488" i="2"/>
  <c r="W488" i="2" s="1"/>
  <c r="T488" i="2"/>
  <c r="AF488" i="2" s="1"/>
  <c r="P488" i="2"/>
  <c r="AK487" i="2"/>
  <c r="AJ487" i="2"/>
  <c r="AI487" i="2"/>
  <c r="AH487" i="2"/>
  <c r="AG487" i="2"/>
  <c r="AE487" i="2"/>
  <c r="AD487" i="2"/>
  <c r="AB487" i="2"/>
  <c r="Z487" i="2"/>
  <c r="AA487" i="2" s="1"/>
  <c r="Y487" i="2"/>
  <c r="X487" i="2"/>
  <c r="W487" i="2"/>
  <c r="V487" i="2"/>
  <c r="U487" i="2"/>
  <c r="T487" i="2"/>
  <c r="AF487" i="2" s="1"/>
  <c r="P487" i="2"/>
  <c r="AI486" i="2"/>
  <c r="AH486" i="2"/>
  <c r="AG486" i="2"/>
  <c r="AE486" i="2"/>
  <c r="AD486" i="2"/>
  <c r="T486" i="2"/>
  <c r="P486" i="2"/>
  <c r="AK485" i="2"/>
  <c r="AJ485" i="2"/>
  <c r="AI485" i="2"/>
  <c r="AH485" i="2"/>
  <c r="AG485" i="2"/>
  <c r="AE485" i="2"/>
  <c r="AD485" i="2"/>
  <c r="AB485" i="2"/>
  <c r="Z485" i="2"/>
  <c r="AA485" i="2" s="1"/>
  <c r="Y485" i="2"/>
  <c r="X485" i="2"/>
  <c r="T485" i="2"/>
  <c r="V485" i="2" s="1"/>
  <c r="P485" i="2"/>
  <c r="AI484" i="2"/>
  <c r="AH484" i="2"/>
  <c r="AG484" i="2"/>
  <c r="AE484" i="2"/>
  <c r="AD484" i="2"/>
  <c r="T484" i="2"/>
  <c r="P484" i="2"/>
  <c r="AI483" i="2"/>
  <c r="AH483" i="2"/>
  <c r="AG483" i="2"/>
  <c r="AF483" i="2"/>
  <c r="AE483" i="2"/>
  <c r="AD483" i="2"/>
  <c r="Y483" i="2"/>
  <c r="T483" i="2"/>
  <c r="P483" i="2"/>
  <c r="AI482" i="2"/>
  <c r="AH482" i="2"/>
  <c r="AG482" i="2"/>
  <c r="AE482" i="2"/>
  <c r="AD482" i="2"/>
  <c r="T482" i="2"/>
  <c r="P482" i="2"/>
  <c r="AI481" i="2"/>
  <c r="AH481" i="2"/>
  <c r="AG481" i="2"/>
  <c r="AE481" i="2"/>
  <c r="AD481" i="2"/>
  <c r="AB481" i="2"/>
  <c r="X481" i="2"/>
  <c r="V481" i="2"/>
  <c r="U481" i="2"/>
  <c r="W481" i="2" s="1"/>
  <c r="T481" i="2"/>
  <c r="AF481" i="2" s="1"/>
  <c r="P481" i="2"/>
  <c r="AK480" i="2"/>
  <c r="AJ480" i="2"/>
  <c r="AI480" i="2"/>
  <c r="AH480" i="2"/>
  <c r="AG480" i="2"/>
  <c r="AF480" i="2"/>
  <c r="AE480" i="2"/>
  <c r="AD480" i="2"/>
  <c r="AB480" i="2"/>
  <c r="Z480" i="2"/>
  <c r="AA480" i="2" s="1"/>
  <c r="Y480" i="2"/>
  <c r="X480" i="2"/>
  <c r="W480" i="2"/>
  <c r="V480" i="2"/>
  <c r="U480" i="2"/>
  <c r="T480" i="2"/>
  <c r="P480" i="2"/>
  <c r="AK479" i="2"/>
  <c r="AI479" i="2"/>
  <c r="AH479" i="2"/>
  <c r="AG479" i="2"/>
  <c r="AF479" i="2"/>
  <c r="AE479" i="2"/>
  <c r="AD479" i="2"/>
  <c r="W479" i="2"/>
  <c r="V479" i="2"/>
  <c r="U479" i="2"/>
  <c r="T479" i="2"/>
  <c r="Z479" i="2" s="1"/>
  <c r="P479" i="2"/>
  <c r="AK478" i="2"/>
  <c r="AI478" i="2"/>
  <c r="AH478" i="2"/>
  <c r="AG478" i="2"/>
  <c r="AF478" i="2"/>
  <c r="AE478" i="2"/>
  <c r="AD478" i="2"/>
  <c r="AB478" i="2"/>
  <c r="Z478" i="2"/>
  <c r="AA478" i="2" s="1"/>
  <c r="Y478" i="2"/>
  <c r="X478" i="2"/>
  <c r="U478" i="2"/>
  <c r="W478" i="2" s="1"/>
  <c r="T478" i="2"/>
  <c r="AJ478" i="2" s="1"/>
  <c r="P478" i="2"/>
  <c r="AI477" i="2"/>
  <c r="AH477" i="2"/>
  <c r="AG477" i="2"/>
  <c r="AE477" i="2"/>
  <c r="AD477" i="2"/>
  <c r="V477" i="2"/>
  <c r="U477" i="2"/>
  <c r="W477" i="2" s="1"/>
  <c r="T477" i="2"/>
  <c r="P477" i="2"/>
  <c r="AI476" i="2"/>
  <c r="AH476" i="2"/>
  <c r="AG476" i="2"/>
  <c r="AE476" i="2"/>
  <c r="AD476" i="2"/>
  <c r="AB476" i="2"/>
  <c r="Z476" i="2"/>
  <c r="AA476" i="2" s="1"/>
  <c r="T476" i="2"/>
  <c r="AF476" i="2" s="1"/>
  <c r="P476" i="2"/>
  <c r="AK475" i="2"/>
  <c r="AJ475" i="2"/>
  <c r="AI475" i="2"/>
  <c r="AH475" i="2"/>
  <c r="AG475" i="2"/>
  <c r="AE475" i="2"/>
  <c r="AD475" i="2"/>
  <c r="AB475" i="2"/>
  <c r="Z475" i="2"/>
  <c r="Y475" i="2"/>
  <c r="X475" i="2"/>
  <c r="W475" i="2"/>
  <c r="V475" i="2"/>
  <c r="U475" i="2"/>
  <c r="T475" i="2"/>
  <c r="AF475" i="2" s="1"/>
  <c r="P475" i="2"/>
  <c r="AK474" i="2"/>
  <c r="AJ474" i="2"/>
  <c r="AI474" i="2"/>
  <c r="AH474" i="2"/>
  <c r="AG474" i="2"/>
  <c r="AF474" i="2"/>
  <c r="AE474" i="2"/>
  <c r="AD474" i="2"/>
  <c r="Y474" i="2"/>
  <c r="X474" i="2"/>
  <c r="W474" i="2"/>
  <c r="V474" i="2"/>
  <c r="U474" i="2"/>
  <c r="T474" i="2"/>
  <c r="Z474" i="2" s="1"/>
  <c r="P474" i="2"/>
  <c r="AK473" i="2"/>
  <c r="AJ473" i="2"/>
  <c r="AI473" i="2"/>
  <c r="AH473" i="2"/>
  <c r="AG473" i="2"/>
  <c r="AF473" i="2"/>
  <c r="AE473" i="2"/>
  <c r="AD473" i="2"/>
  <c r="AB473" i="2"/>
  <c r="Z473" i="2"/>
  <c r="Y473" i="2"/>
  <c r="X473" i="2"/>
  <c r="W473" i="2"/>
  <c r="V473" i="2"/>
  <c r="T473" i="2"/>
  <c r="U473" i="2" s="1"/>
  <c r="P473" i="2"/>
  <c r="AK472" i="2"/>
  <c r="AJ472" i="2"/>
  <c r="AI472" i="2"/>
  <c r="AH472" i="2"/>
  <c r="AG472" i="2"/>
  <c r="AF472" i="2"/>
  <c r="AE472" i="2"/>
  <c r="AD472" i="2"/>
  <c r="Y472" i="2"/>
  <c r="X472" i="2"/>
  <c r="W472" i="2"/>
  <c r="V472" i="2"/>
  <c r="U472" i="2"/>
  <c r="T472" i="2"/>
  <c r="AB472" i="2" s="1"/>
  <c r="P472" i="2"/>
  <c r="AK471" i="2"/>
  <c r="AI471" i="2"/>
  <c r="AH471" i="2"/>
  <c r="AG471" i="2"/>
  <c r="AF471" i="2"/>
  <c r="AE471" i="2"/>
  <c r="AD471" i="2"/>
  <c r="AB471" i="2"/>
  <c r="Z471" i="2"/>
  <c r="Y471" i="2"/>
  <c r="X471" i="2"/>
  <c r="W471" i="2"/>
  <c r="V471" i="2"/>
  <c r="U471" i="2"/>
  <c r="T471" i="2"/>
  <c r="AJ471" i="2" s="1"/>
  <c r="P471" i="2"/>
  <c r="AK470" i="2"/>
  <c r="AJ470" i="2"/>
  <c r="AI470" i="2"/>
  <c r="AH470" i="2"/>
  <c r="AG470" i="2"/>
  <c r="AF470" i="2"/>
  <c r="AE470" i="2"/>
  <c r="AD470" i="2"/>
  <c r="AB470" i="2"/>
  <c r="Z470" i="2"/>
  <c r="Y470" i="2"/>
  <c r="X470" i="2"/>
  <c r="W470" i="2"/>
  <c r="V470" i="2"/>
  <c r="U470" i="2"/>
  <c r="T470" i="2"/>
  <c r="P470" i="2"/>
  <c r="AI469" i="2"/>
  <c r="AH469" i="2"/>
  <c r="AG469" i="2"/>
  <c r="AF469" i="2"/>
  <c r="AE469" i="2"/>
  <c r="AD469" i="2"/>
  <c r="Y469" i="2"/>
  <c r="T469" i="2"/>
  <c r="P469" i="2"/>
  <c r="AI468" i="2"/>
  <c r="AH468" i="2"/>
  <c r="AG468" i="2"/>
  <c r="AE468" i="2"/>
  <c r="AD468" i="2"/>
  <c r="Z468" i="2"/>
  <c r="AA468" i="2" s="1"/>
  <c r="Y468" i="2"/>
  <c r="T468" i="2"/>
  <c r="P468" i="2"/>
  <c r="AI467" i="2"/>
  <c r="AH467" i="2"/>
  <c r="AG467" i="2"/>
  <c r="AE467" i="2"/>
  <c r="AD467" i="2"/>
  <c r="T467" i="2"/>
  <c r="P467" i="2"/>
  <c r="AJ466" i="2"/>
  <c r="AI466" i="2"/>
  <c r="AH466" i="2"/>
  <c r="AG466" i="2"/>
  <c r="AE466" i="2"/>
  <c r="AD466" i="2"/>
  <c r="AB466" i="2"/>
  <c r="V466" i="2"/>
  <c r="T466" i="2"/>
  <c r="Z466" i="2" s="1"/>
  <c r="AA466" i="2" s="1"/>
  <c r="P466" i="2"/>
  <c r="AK465" i="2"/>
  <c r="AJ465" i="2"/>
  <c r="AI465" i="2"/>
  <c r="AH465" i="2"/>
  <c r="AG465" i="2"/>
  <c r="AE465" i="2"/>
  <c r="AD465" i="2"/>
  <c r="Y465" i="2"/>
  <c r="X465" i="2"/>
  <c r="W465" i="2"/>
  <c r="V465" i="2"/>
  <c r="U465" i="2"/>
  <c r="T465" i="2"/>
  <c r="AF465" i="2" s="1"/>
  <c r="P465" i="2"/>
  <c r="AK464" i="2"/>
  <c r="AI464" i="2"/>
  <c r="AH464" i="2"/>
  <c r="AG464" i="2"/>
  <c r="AF464" i="2"/>
  <c r="AE464" i="2"/>
  <c r="AD464" i="2"/>
  <c r="Y464" i="2"/>
  <c r="X464" i="2"/>
  <c r="V464" i="2"/>
  <c r="T464" i="2"/>
  <c r="AB464" i="2" s="1"/>
  <c r="P464" i="2"/>
  <c r="AK463" i="2"/>
  <c r="AI463" i="2"/>
  <c r="AH463" i="2"/>
  <c r="AG463" i="2"/>
  <c r="AF463" i="2"/>
  <c r="AE463" i="2"/>
  <c r="AD463" i="2"/>
  <c r="Z463" i="2"/>
  <c r="AA463" i="2" s="1"/>
  <c r="Y463" i="2"/>
  <c r="X463" i="2"/>
  <c r="T463" i="2"/>
  <c r="AJ463" i="2" s="1"/>
  <c r="P463" i="2"/>
  <c r="AI462" i="2"/>
  <c r="AH462" i="2"/>
  <c r="AG462" i="2"/>
  <c r="AE462" i="2"/>
  <c r="AD462" i="2"/>
  <c r="T462" i="2"/>
  <c r="P462" i="2"/>
  <c r="AK461" i="2"/>
  <c r="AI461" i="2"/>
  <c r="AH461" i="2"/>
  <c r="AG461" i="2"/>
  <c r="AF461" i="2"/>
  <c r="AE461" i="2"/>
  <c r="AD461" i="2"/>
  <c r="AB461" i="2"/>
  <c r="Z461" i="2"/>
  <c r="AA461" i="2" s="1"/>
  <c r="Y461" i="2"/>
  <c r="X461" i="2"/>
  <c r="V461" i="2"/>
  <c r="U461" i="2"/>
  <c r="W461" i="2" s="1"/>
  <c r="T461" i="2"/>
  <c r="AJ461" i="2" s="1"/>
  <c r="P461" i="2"/>
  <c r="AJ460" i="2"/>
  <c r="AI460" i="2"/>
  <c r="AH460" i="2"/>
  <c r="AG460" i="2"/>
  <c r="AE460" i="2"/>
  <c r="AD460" i="2"/>
  <c r="AB460" i="2"/>
  <c r="Z460" i="2"/>
  <c r="AA460" i="2" s="1"/>
  <c r="X460" i="2"/>
  <c r="W460" i="2"/>
  <c r="V460" i="2"/>
  <c r="U460" i="2"/>
  <c r="T460" i="2"/>
  <c r="AF460" i="2" s="1"/>
  <c r="P460" i="2"/>
  <c r="AK459" i="2"/>
  <c r="AJ459" i="2"/>
  <c r="AI459" i="2"/>
  <c r="AH459" i="2"/>
  <c r="AG459" i="2"/>
  <c r="AF459" i="2"/>
  <c r="AE459" i="2"/>
  <c r="AD459" i="2"/>
  <c r="AB459" i="2"/>
  <c r="Z459" i="2"/>
  <c r="Y459" i="2"/>
  <c r="X459" i="2"/>
  <c r="W459" i="2"/>
  <c r="V459" i="2"/>
  <c r="U459" i="2"/>
  <c r="T459" i="2"/>
  <c r="P459" i="2"/>
  <c r="AK458" i="2"/>
  <c r="AJ458" i="2"/>
  <c r="AI458" i="2"/>
  <c r="AH458" i="2"/>
  <c r="AG458" i="2"/>
  <c r="AF458" i="2"/>
  <c r="AE458" i="2"/>
  <c r="AD458" i="2"/>
  <c r="AB458" i="2"/>
  <c r="Z458" i="2"/>
  <c r="Y458" i="2"/>
  <c r="X458" i="2"/>
  <c r="W458" i="2"/>
  <c r="V458" i="2"/>
  <c r="U458" i="2"/>
  <c r="T458" i="2"/>
  <c r="P458" i="2"/>
  <c r="AI457" i="2"/>
  <c r="AH457" i="2"/>
  <c r="AG457" i="2"/>
  <c r="AF457" i="2"/>
  <c r="AE457" i="2"/>
  <c r="AD457" i="2"/>
  <c r="Y457" i="2"/>
  <c r="T457" i="2"/>
  <c r="P457" i="2"/>
  <c r="AI456" i="2"/>
  <c r="AH456" i="2"/>
  <c r="AG456" i="2"/>
  <c r="AE456" i="2"/>
  <c r="AD456" i="2"/>
  <c r="Z456" i="2"/>
  <c r="AA456" i="2" s="1"/>
  <c r="Y456" i="2"/>
  <c r="T456" i="2"/>
  <c r="P456" i="2"/>
  <c r="AI455" i="2"/>
  <c r="AH455" i="2"/>
  <c r="AG455" i="2"/>
  <c r="AE455" i="2"/>
  <c r="AD455" i="2"/>
  <c r="T455" i="2"/>
  <c r="P455" i="2"/>
  <c r="AJ454" i="2"/>
  <c r="AI454" i="2"/>
  <c r="AH454" i="2"/>
  <c r="AG454" i="2"/>
  <c r="AE454" i="2"/>
  <c r="AD454" i="2"/>
  <c r="AB454" i="2"/>
  <c r="V454" i="2"/>
  <c r="T454" i="2"/>
  <c r="Z454" i="2" s="1"/>
  <c r="AA454" i="2" s="1"/>
  <c r="P454" i="2"/>
  <c r="AK453" i="2"/>
  <c r="AJ453" i="2"/>
  <c r="AI453" i="2"/>
  <c r="AH453" i="2"/>
  <c r="AG453" i="2"/>
  <c r="AE453" i="2"/>
  <c r="AD453" i="2"/>
  <c r="Y453" i="2"/>
  <c r="X453" i="2"/>
  <c r="W453" i="2"/>
  <c r="V453" i="2"/>
  <c r="U453" i="2"/>
  <c r="T453" i="2"/>
  <c r="AF453" i="2" s="1"/>
  <c r="P453" i="2"/>
  <c r="AK452" i="2"/>
  <c r="AI452" i="2"/>
  <c r="AH452" i="2"/>
  <c r="AG452" i="2"/>
  <c r="AF452" i="2"/>
  <c r="AE452" i="2"/>
  <c r="AD452" i="2"/>
  <c r="Y452" i="2"/>
  <c r="X452" i="2"/>
  <c r="V452" i="2"/>
  <c r="T452" i="2"/>
  <c r="AB452" i="2" s="1"/>
  <c r="P452" i="2"/>
  <c r="AK451" i="2"/>
  <c r="AI451" i="2"/>
  <c r="AH451" i="2"/>
  <c r="AG451" i="2"/>
  <c r="AF451" i="2"/>
  <c r="AE451" i="2"/>
  <c r="AD451" i="2"/>
  <c r="Z451" i="2"/>
  <c r="AA451" i="2" s="1"/>
  <c r="Y451" i="2"/>
  <c r="X451" i="2"/>
  <c r="T451" i="2"/>
  <c r="AJ451" i="2" s="1"/>
  <c r="P451" i="2"/>
  <c r="AI450" i="2"/>
  <c r="AH450" i="2"/>
  <c r="AG450" i="2"/>
  <c r="AE450" i="2"/>
  <c r="AD450" i="2"/>
  <c r="T450" i="2"/>
  <c r="P450" i="2"/>
  <c r="AK449" i="2"/>
  <c r="AI449" i="2"/>
  <c r="AH449" i="2"/>
  <c r="AG449" i="2"/>
  <c r="AF449" i="2"/>
  <c r="AE449" i="2"/>
  <c r="AD449" i="2"/>
  <c r="AB449" i="2"/>
  <c r="Z449" i="2"/>
  <c r="AA449" i="2" s="1"/>
  <c r="Y449" i="2"/>
  <c r="X449" i="2"/>
  <c r="V449" i="2"/>
  <c r="U449" i="2"/>
  <c r="W449" i="2" s="1"/>
  <c r="T449" i="2"/>
  <c r="AJ449" i="2" s="1"/>
  <c r="P449" i="2"/>
  <c r="AJ448" i="2"/>
  <c r="AI448" i="2"/>
  <c r="AH448" i="2"/>
  <c r="AG448" i="2"/>
  <c r="AE448" i="2"/>
  <c r="AD448" i="2"/>
  <c r="AB448" i="2"/>
  <c r="Z448" i="2"/>
  <c r="AA448" i="2" s="1"/>
  <c r="X448" i="2"/>
  <c r="W448" i="2"/>
  <c r="V448" i="2"/>
  <c r="U448" i="2"/>
  <c r="T448" i="2"/>
  <c r="AF448" i="2" s="1"/>
  <c r="P448" i="2"/>
  <c r="AK447" i="2"/>
  <c r="AJ447" i="2"/>
  <c r="AI447" i="2"/>
  <c r="AH447" i="2"/>
  <c r="AG447" i="2"/>
  <c r="AF447" i="2"/>
  <c r="AE447" i="2"/>
  <c r="AD447" i="2"/>
  <c r="AB447" i="2"/>
  <c r="Z447" i="2"/>
  <c r="X447" i="2"/>
  <c r="W447" i="2"/>
  <c r="V447" i="2"/>
  <c r="U447" i="2"/>
  <c r="T447" i="2"/>
  <c r="Y447" i="2" s="1"/>
  <c r="P447" i="2"/>
  <c r="AK446" i="2"/>
  <c r="AJ446" i="2"/>
  <c r="AI446" i="2"/>
  <c r="AH446" i="2"/>
  <c r="AG446" i="2"/>
  <c r="AF446" i="2"/>
  <c r="AE446" i="2"/>
  <c r="AD446" i="2"/>
  <c r="AB446" i="2"/>
  <c r="Z446" i="2"/>
  <c r="Y446" i="2"/>
  <c r="X446" i="2"/>
  <c r="W446" i="2"/>
  <c r="V446" i="2"/>
  <c r="U446" i="2"/>
  <c r="T446" i="2"/>
  <c r="P446" i="2"/>
  <c r="AI445" i="2"/>
  <c r="AH445" i="2"/>
  <c r="AG445" i="2"/>
  <c r="AE445" i="2"/>
  <c r="AD445" i="2"/>
  <c r="Y445" i="2"/>
  <c r="T445" i="2"/>
  <c r="P445" i="2"/>
  <c r="AI444" i="2"/>
  <c r="AH444" i="2"/>
  <c r="AG444" i="2"/>
  <c r="AE444" i="2"/>
  <c r="AD444" i="2"/>
  <c r="T444" i="2"/>
  <c r="P444" i="2"/>
  <c r="AI443" i="2"/>
  <c r="AH443" i="2"/>
  <c r="AG443" i="2"/>
  <c r="AE443" i="2"/>
  <c r="AD443" i="2"/>
  <c r="T443" i="2"/>
  <c r="P443" i="2"/>
  <c r="AJ442" i="2"/>
  <c r="AI442" i="2"/>
  <c r="AH442" i="2"/>
  <c r="AG442" i="2"/>
  <c r="AE442" i="2"/>
  <c r="AD442" i="2"/>
  <c r="AB442" i="2"/>
  <c r="V442" i="2"/>
  <c r="T442" i="2"/>
  <c r="Z442" i="2" s="1"/>
  <c r="AA442" i="2" s="1"/>
  <c r="P442" i="2"/>
  <c r="AK441" i="2"/>
  <c r="AJ441" i="2"/>
  <c r="AI441" i="2"/>
  <c r="AH441" i="2"/>
  <c r="AG441" i="2"/>
  <c r="AE441" i="2"/>
  <c r="AD441" i="2"/>
  <c r="Y441" i="2"/>
  <c r="X441" i="2"/>
  <c r="W441" i="2"/>
  <c r="V441" i="2"/>
  <c r="U441" i="2"/>
  <c r="T441" i="2"/>
  <c r="AF441" i="2" s="1"/>
  <c r="P441" i="2"/>
  <c r="AK440" i="2"/>
  <c r="AI440" i="2"/>
  <c r="AH440" i="2"/>
  <c r="AG440" i="2"/>
  <c r="AF440" i="2"/>
  <c r="AE440" i="2"/>
  <c r="AD440" i="2"/>
  <c r="Y440" i="2"/>
  <c r="X440" i="2"/>
  <c r="V440" i="2"/>
  <c r="T440" i="2"/>
  <c r="AB440" i="2" s="1"/>
  <c r="P440" i="2"/>
  <c r="AK439" i="2"/>
  <c r="AI439" i="2"/>
  <c r="AH439" i="2"/>
  <c r="AG439" i="2"/>
  <c r="AF439" i="2"/>
  <c r="AE439" i="2"/>
  <c r="AD439" i="2"/>
  <c r="Z439" i="2"/>
  <c r="AA439" i="2" s="1"/>
  <c r="Y439" i="2"/>
  <c r="X439" i="2"/>
  <c r="T439" i="2"/>
  <c r="AJ439" i="2" s="1"/>
  <c r="P439" i="2"/>
  <c r="AI438" i="2"/>
  <c r="AH438" i="2"/>
  <c r="AG438" i="2"/>
  <c r="AE438" i="2"/>
  <c r="AD438" i="2"/>
  <c r="T438" i="2"/>
  <c r="P438" i="2"/>
  <c r="AK437" i="2"/>
  <c r="AI437" i="2"/>
  <c r="AH437" i="2"/>
  <c r="AG437" i="2"/>
  <c r="AF437" i="2"/>
  <c r="AE437" i="2"/>
  <c r="AD437" i="2"/>
  <c r="AB437" i="2"/>
  <c r="Z437" i="2"/>
  <c r="AA437" i="2" s="1"/>
  <c r="Y437" i="2"/>
  <c r="X437" i="2"/>
  <c r="V437" i="2"/>
  <c r="U437" i="2"/>
  <c r="W437" i="2" s="1"/>
  <c r="T437" i="2"/>
  <c r="AJ437" i="2" s="1"/>
  <c r="P437" i="2"/>
  <c r="AK436" i="2"/>
  <c r="AJ436" i="2"/>
  <c r="AI436" i="2"/>
  <c r="AH436" i="2"/>
  <c r="AG436" i="2"/>
  <c r="AE436" i="2"/>
  <c r="AD436" i="2"/>
  <c r="AB436" i="2"/>
  <c r="Z436" i="2"/>
  <c r="AA436" i="2" s="1"/>
  <c r="X436" i="2"/>
  <c r="W436" i="2"/>
  <c r="V436" i="2"/>
  <c r="U436" i="2"/>
  <c r="T436" i="2"/>
  <c r="AF436" i="2" s="1"/>
  <c r="P436" i="2"/>
  <c r="AK435" i="2"/>
  <c r="AJ435" i="2"/>
  <c r="AI435" i="2"/>
  <c r="AH435" i="2"/>
  <c r="AG435" i="2"/>
  <c r="AF435" i="2"/>
  <c r="AE435" i="2"/>
  <c r="AD435" i="2"/>
  <c r="AB435" i="2"/>
  <c r="Z435" i="2"/>
  <c r="X435" i="2"/>
  <c r="W435" i="2"/>
  <c r="V435" i="2"/>
  <c r="U435" i="2"/>
  <c r="T435" i="2"/>
  <c r="Y435" i="2" s="1"/>
  <c r="P435" i="2"/>
  <c r="AK434" i="2"/>
  <c r="AJ434" i="2"/>
  <c r="AI434" i="2"/>
  <c r="AH434" i="2"/>
  <c r="AG434" i="2"/>
  <c r="AF434" i="2"/>
  <c r="AE434" i="2"/>
  <c r="AD434" i="2"/>
  <c r="AB434" i="2"/>
  <c r="Z434" i="2"/>
  <c r="Y434" i="2"/>
  <c r="X434" i="2"/>
  <c r="W434" i="2"/>
  <c r="V434" i="2"/>
  <c r="U434" i="2"/>
  <c r="T434" i="2"/>
  <c r="P434" i="2"/>
  <c r="AI433" i="2"/>
  <c r="AH433" i="2"/>
  <c r="AG433" i="2"/>
  <c r="AE433" i="2"/>
  <c r="AD433" i="2"/>
  <c r="Y433" i="2"/>
  <c r="T433" i="2"/>
  <c r="P433" i="2"/>
  <c r="AI432" i="2"/>
  <c r="AH432" i="2"/>
  <c r="AG432" i="2"/>
  <c r="AE432" i="2"/>
  <c r="AD432" i="2"/>
  <c r="T432" i="2"/>
  <c r="P432" i="2"/>
  <c r="AI431" i="2"/>
  <c r="AH431" i="2"/>
  <c r="AG431" i="2"/>
  <c r="AE431" i="2"/>
  <c r="AD431" i="2"/>
  <c r="T431" i="2"/>
  <c r="P431" i="2"/>
  <c r="AJ430" i="2"/>
  <c r="AI430" i="2"/>
  <c r="AH430" i="2"/>
  <c r="AG430" i="2"/>
  <c r="AE430" i="2"/>
  <c r="AD430" i="2"/>
  <c r="AB430" i="2"/>
  <c r="V430" i="2"/>
  <c r="T430" i="2"/>
  <c r="Z430" i="2" s="1"/>
  <c r="AA430" i="2" s="1"/>
  <c r="P430" i="2"/>
  <c r="AK429" i="2"/>
  <c r="AJ429" i="2"/>
  <c r="AI429" i="2"/>
  <c r="AH429" i="2"/>
  <c r="AG429" i="2"/>
  <c r="AE429" i="2"/>
  <c r="AD429" i="2"/>
  <c r="Y429" i="2"/>
  <c r="X429" i="2"/>
  <c r="W429" i="2"/>
  <c r="V429" i="2"/>
  <c r="U429" i="2"/>
  <c r="T429" i="2"/>
  <c r="AF429" i="2" s="1"/>
  <c r="P429" i="2"/>
  <c r="AK428" i="2"/>
  <c r="AI428" i="2"/>
  <c r="AH428" i="2"/>
  <c r="AG428" i="2"/>
  <c r="AF428" i="2"/>
  <c r="AE428" i="2"/>
  <c r="AD428" i="2"/>
  <c r="Y428" i="2"/>
  <c r="X428" i="2"/>
  <c r="T428" i="2"/>
  <c r="AB428" i="2" s="1"/>
  <c r="P428" i="2"/>
  <c r="AK427" i="2"/>
  <c r="AI427" i="2"/>
  <c r="AH427" i="2"/>
  <c r="AG427" i="2"/>
  <c r="AF427" i="2"/>
  <c r="AE427" i="2"/>
  <c r="AD427" i="2"/>
  <c r="Z427" i="2"/>
  <c r="AA427" i="2" s="1"/>
  <c r="Y427" i="2"/>
  <c r="X427" i="2"/>
  <c r="T427" i="2"/>
  <c r="AJ427" i="2" s="1"/>
  <c r="P427" i="2"/>
  <c r="AI426" i="2"/>
  <c r="AH426" i="2"/>
  <c r="AG426" i="2"/>
  <c r="AE426" i="2"/>
  <c r="AD426" i="2"/>
  <c r="T426" i="2"/>
  <c r="P426" i="2"/>
  <c r="AK425" i="2"/>
  <c r="AI425" i="2"/>
  <c r="AH425" i="2"/>
  <c r="AG425" i="2"/>
  <c r="AF425" i="2"/>
  <c r="AE425" i="2"/>
  <c r="AD425" i="2"/>
  <c r="AB425" i="2"/>
  <c r="Z425" i="2"/>
  <c r="AA425" i="2" s="1"/>
  <c r="Y425" i="2"/>
  <c r="X425" i="2"/>
  <c r="V425" i="2"/>
  <c r="U425" i="2"/>
  <c r="W425" i="2" s="1"/>
  <c r="T425" i="2"/>
  <c r="AJ425" i="2" s="1"/>
  <c r="P425" i="2"/>
  <c r="AK424" i="2"/>
  <c r="AJ424" i="2"/>
  <c r="AI424" i="2"/>
  <c r="AH424" i="2"/>
  <c r="AG424" i="2"/>
  <c r="AE424" i="2"/>
  <c r="AD424" i="2"/>
  <c r="AB424" i="2"/>
  <c r="Z424" i="2"/>
  <c r="AA424" i="2" s="1"/>
  <c r="X424" i="2"/>
  <c r="W424" i="2"/>
  <c r="V424" i="2"/>
  <c r="U424" i="2"/>
  <c r="T424" i="2"/>
  <c r="AF424" i="2" s="1"/>
  <c r="P424" i="2"/>
  <c r="AK423" i="2"/>
  <c r="AJ423" i="2"/>
  <c r="AI423" i="2"/>
  <c r="AH423" i="2"/>
  <c r="AG423" i="2"/>
  <c r="AF423" i="2"/>
  <c r="AE423" i="2"/>
  <c r="AD423" i="2"/>
  <c r="AB423" i="2"/>
  <c r="Z423" i="2"/>
  <c r="X423" i="2"/>
  <c r="W423" i="2"/>
  <c r="V423" i="2"/>
  <c r="U423" i="2"/>
  <c r="T423" i="2"/>
  <c r="Y423" i="2" s="1"/>
  <c r="P423" i="2"/>
  <c r="AK422" i="2"/>
  <c r="AJ422" i="2"/>
  <c r="AI422" i="2"/>
  <c r="AH422" i="2"/>
  <c r="AG422" i="2"/>
  <c r="AF422" i="2"/>
  <c r="AE422" i="2"/>
  <c r="AD422" i="2"/>
  <c r="AB422" i="2"/>
  <c r="Z422" i="2"/>
  <c r="Y422" i="2"/>
  <c r="X422" i="2"/>
  <c r="W422" i="2"/>
  <c r="V422" i="2"/>
  <c r="U422" i="2"/>
  <c r="T422" i="2"/>
  <c r="P422" i="2"/>
  <c r="AI421" i="2"/>
  <c r="AH421" i="2"/>
  <c r="AG421" i="2"/>
  <c r="AE421" i="2"/>
  <c r="AD421" i="2"/>
  <c r="T421" i="2"/>
  <c r="P421" i="2"/>
  <c r="AI420" i="2"/>
  <c r="AH420" i="2"/>
  <c r="AG420" i="2"/>
  <c r="AE420" i="2"/>
  <c r="AD420" i="2"/>
  <c r="T420" i="2"/>
  <c r="P420" i="2"/>
  <c r="AI419" i="2"/>
  <c r="AH419" i="2"/>
  <c r="AG419" i="2"/>
  <c r="AE419" i="2"/>
  <c r="AD419" i="2"/>
  <c r="T419" i="2"/>
  <c r="P419" i="2"/>
  <c r="AJ418" i="2"/>
  <c r="AI418" i="2"/>
  <c r="AH418" i="2"/>
  <c r="AG418" i="2"/>
  <c r="AE418" i="2"/>
  <c r="AD418" i="2"/>
  <c r="AB418" i="2"/>
  <c r="V418" i="2"/>
  <c r="T418" i="2"/>
  <c r="Z418" i="2" s="1"/>
  <c r="AA418" i="2" s="1"/>
  <c r="P418" i="2"/>
  <c r="AK417" i="2"/>
  <c r="AJ417" i="2"/>
  <c r="AI417" i="2"/>
  <c r="AH417" i="2"/>
  <c r="AG417" i="2"/>
  <c r="AE417" i="2"/>
  <c r="AD417" i="2"/>
  <c r="Y417" i="2"/>
  <c r="X417" i="2"/>
  <c r="W417" i="2"/>
  <c r="V417" i="2"/>
  <c r="U417" i="2"/>
  <c r="T417" i="2"/>
  <c r="AF417" i="2" s="1"/>
  <c r="P417" i="2"/>
  <c r="AK416" i="2"/>
  <c r="AI416" i="2"/>
  <c r="AH416" i="2"/>
  <c r="AG416" i="2"/>
  <c r="AF416" i="2"/>
  <c r="AE416" i="2"/>
  <c r="AD416" i="2"/>
  <c r="Y416" i="2"/>
  <c r="X416" i="2"/>
  <c r="T416" i="2"/>
  <c r="AB416" i="2" s="1"/>
  <c r="P416" i="2"/>
  <c r="AK415" i="2"/>
  <c r="AI415" i="2"/>
  <c r="AH415" i="2"/>
  <c r="AG415" i="2"/>
  <c r="AE415" i="2"/>
  <c r="AD415" i="2"/>
  <c r="Z415" i="2"/>
  <c r="AA415" i="2" s="1"/>
  <c r="Y415" i="2"/>
  <c r="X415" i="2"/>
  <c r="T415" i="2"/>
  <c r="P415" i="2"/>
  <c r="AI414" i="2"/>
  <c r="AH414" i="2"/>
  <c r="AG414" i="2"/>
  <c r="AE414" i="2"/>
  <c r="AD414" i="2"/>
  <c r="Z414" i="2"/>
  <c r="AA414" i="2" s="1"/>
  <c r="U414" i="2"/>
  <c r="W414" i="2" s="1"/>
  <c r="T414" i="2"/>
  <c r="P414" i="2"/>
  <c r="AK413" i="2"/>
  <c r="AJ413" i="2"/>
  <c r="AI413" i="2"/>
  <c r="AH413" i="2"/>
  <c r="AG413" i="2"/>
  <c r="AF413" i="2"/>
  <c r="AE413" i="2"/>
  <c r="AD413" i="2"/>
  <c r="AB413" i="2"/>
  <c r="Z413" i="2"/>
  <c r="AA413" i="2" s="1"/>
  <c r="Y413" i="2"/>
  <c r="X413" i="2"/>
  <c r="V413" i="2"/>
  <c r="U413" i="2"/>
  <c r="W413" i="2" s="1"/>
  <c r="T413" i="2"/>
  <c r="P413" i="2"/>
  <c r="AK412" i="2"/>
  <c r="AJ412" i="2"/>
  <c r="AI412" i="2"/>
  <c r="AH412" i="2"/>
  <c r="AG412" i="2"/>
  <c r="AE412" i="2"/>
  <c r="AD412" i="2"/>
  <c r="AB412" i="2"/>
  <c r="Z412" i="2"/>
  <c r="X412" i="2"/>
  <c r="V412" i="2"/>
  <c r="U412" i="2"/>
  <c r="W412" i="2" s="1"/>
  <c r="T412" i="2"/>
  <c r="AF412" i="2" s="1"/>
  <c r="P412" i="2"/>
  <c r="AK411" i="2"/>
  <c r="AJ411" i="2"/>
  <c r="AI411" i="2"/>
  <c r="AH411" i="2"/>
  <c r="AG411" i="2"/>
  <c r="AF411" i="2"/>
  <c r="AE411" i="2"/>
  <c r="AD411" i="2"/>
  <c r="AB411" i="2"/>
  <c r="Z411" i="2"/>
  <c r="Y411" i="2"/>
  <c r="X411" i="2"/>
  <c r="W411" i="2"/>
  <c r="V411" i="2"/>
  <c r="U411" i="2"/>
  <c r="T411" i="2"/>
  <c r="P411" i="2"/>
  <c r="AK410" i="2"/>
  <c r="AJ410" i="2"/>
  <c r="AI410" i="2"/>
  <c r="AH410" i="2"/>
  <c r="AG410" i="2"/>
  <c r="AF410" i="2"/>
  <c r="AE410" i="2"/>
  <c r="AD410" i="2"/>
  <c r="Z410" i="2"/>
  <c r="Y410" i="2"/>
  <c r="X410" i="2"/>
  <c r="T410" i="2"/>
  <c r="V410" i="2" s="1"/>
  <c r="P410" i="2"/>
  <c r="AI409" i="2"/>
  <c r="AH409" i="2"/>
  <c r="AG409" i="2"/>
  <c r="AF409" i="2"/>
  <c r="AE409" i="2"/>
  <c r="AD409" i="2"/>
  <c r="T409" i="2"/>
  <c r="P409" i="2"/>
  <c r="AI408" i="2"/>
  <c r="AH408" i="2"/>
  <c r="AG408" i="2"/>
  <c r="AE408" i="2"/>
  <c r="AD408" i="2"/>
  <c r="T408" i="2"/>
  <c r="P408" i="2"/>
  <c r="AI407" i="2"/>
  <c r="AH407" i="2"/>
  <c r="AG407" i="2"/>
  <c r="AE407" i="2"/>
  <c r="AD407" i="2"/>
  <c r="AB407" i="2"/>
  <c r="T407" i="2"/>
  <c r="P407" i="2"/>
  <c r="AK406" i="2"/>
  <c r="AJ406" i="2"/>
  <c r="AI406" i="2"/>
  <c r="AH406" i="2"/>
  <c r="AG406" i="2"/>
  <c r="AE406" i="2"/>
  <c r="AD406" i="2"/>
  <c r="AB406" i="2"/>
  <c r="X406" i="2"/>
  <c r="V406" i="2"/>
  <c r="T406" i="2"/>
  <c r="Z406" i="2" s="1"/>
  <c r="AA406" i="2" s="1"/>
  <c r="P406" i="2"/>
  <c r="AK405" i="2"/>
  <c r="AJ405" i="2"/>
  <c r="AI405" i="2"/>
  <c r="AH405" i="2"/>
  <c r="AG405" i="2"/>
  <c r="AF405" i="2"/>
  <c r="AE405" i="2"/>
  <c r="AD405" i="2"/>
  <c r="Y405" i="2"/>
  <c r="X405" i="2"/>
  <c r="W405" i="2"/>
  <c r="V405" i="2"/>
  <c r="U405" i="2"/>
  <c r="T405" i="2"/>
  <c r="AB405" i="2" s="1"/>
  <c r="P405" i="2"/>
  <c r="AK404" i="2"/>
  <c r="AI404" i="2"/>
  <c r="AH404" i="2"/>
  <c r="AG404" i="2"/>
  <c r="AF404" i="2"/>
  <c r="AE404" i="2"/>
  <c r="AD404" i="2"/>
  <c r="Y404" i="2"/>
  <c r="X404" i="2"/>
  <c r="T404" i="2"/>
  <c r="AB404" i="2" s="1"/>
  <c r="P404" i="2"/>
  <c r="AK403" i="2"/>
  <c r="AI403" i="2"/>
  <c r="AH403" i="2"/>
  <c r="AG403" i="2"/>
  <c r="AF403" i="2"/>
  <c r="AE403" i="2"/>
  <c r="AD403" i="2"/>
  <c r="Z403" i="2"/>
  <c r="AA403" i="2" s="1"/>
  <c r="Y403" i="2"/>
  <c r="X403" i="2"/>
  <c r="T403" i="2"/>
  <c r="P403" i="2"/>
  <c r="AI402" i="2"/>
  <c r="AH402" i="2"/>
  <c r="AG402" i="2"/>
  <c r="AF402" i="2"/>
  <c r="AE402" i="2"/>
  <c r="AD402" i="2"/>
  <c r="Z402" i="2"/>
  <c r="AA402" i="2" s="1"/>
  <c r="U402" i="2"/>
  <c r="W402" i="2" s="1"/>
  <c r="T402" i="2"/>
  <c r="P402" i="2"/>
  <c r="AK401" i="2"/>
  <c r="AJ401" i="2"/>
  <c r="AI401" i="2"/>
  <c r="AH401" i="2"/>
  <c r="AG401" i="2"/>
  <c r="AF401" i="2"/>
  <c r="AE401" i="2"/>
  <c r="AD401" i="2"/>
  <c r="AB401" i="2"/>
  <c r="Z401" i="2"/>
  <c r="AA401" i="2" s="1"/>
  <c r="Y401" i="2"/>
  <c r="X401" i="2"/>
  <c r="V401" i="2"/>
  <c r="U401" i="2"/>
  <c r="W401" i="2" s="1"/>
  <c r="T401" i="2"/>
  <c r="P401" i="2"/>
  <c r="AK400" i="2"/>
  <c r="AJ400" i="2"/>
  <c r="AI400" i="2"/>
  <c r="AH400" i="2"/>
  <c r="AG400" i="2"/>
  <c r="AE400" i="2"/>
  <c r="AD400" i="2"/>
  <c r="AB400" i="2"/>
  <c r="Z400" i="2"/>
  <c r="X400" i="2"/>
  <c r="V400" i="2"/>
  <c r="U400" i="2"/>
  <c r="W400" i="2" s="1"/>
  <c r="T400" i="2"/>
  <c r="AF400" i="2" s="1"/>
  <c r="P400" i="2"/>
  <c r="AK399" i="2"/>
  <c r="AJ399" i="2"/>
  <c r="AI399" i="2"/>
  <c r="AH399" i="2"/>
  <c r="AG399" i="2"/>
  <c r="AF399" i="2"/>
  <c r="AE399" i="2"/>
  <c r="AD399" i="2"/>
  <c r="AB399" i="2"/>
  <c r="Z399" i="2"/>
  <c r="Y399" i="2"/>
  <c r="X399" i="2"/>
  <c r="W399" i="2"/>
  <c r="V399" i="2"/>
  <c r="U399" i="2"/>
  <c r="T399" i="2"/>
  <c r="P399" i="2"/>
  <c r="AK398" i="2"/>
  <c r="AJ398" i="2"/>
  <c r="AI398" i="2"/>
  <c r="AH398" i="2"/>
  <c r="AG398" i="2"/>
  <c r="AF398" i="2"/>
  <c r="AE398" i="2"/>
  <c r="AD398" i="2"/>
  <c r="Z398" i="2"/>
  <c r="Y398" i="2"/>
  <c r="X398" i="2"/>
  <c r="T398" i="2"/>
  <c r="V398" i="2" s="1"/>
  <c r="P398" i="2"/>
  <c r="AI397" i="2"/>
  <c r="AH397" i="2"/>
  <c r="AG397" i="2"/>
  <c r="AF397" i="2"/>
  <c r="AE397" i="2"/>
  <c r="AD397" i="2"/>
  <c r="T397" i="2"/>
  <c r="P397" i="2"/>
  <c r="AI396" i="2"/>
  <c r="AH396" i="2"/>
  <c r="AG396" i="2"/>
  <c r="AE396" i="2"/>
  <c r="AD396" i="2"/>
  <c r="T396" i="2"/>
  <c r="P396" i="2"/>
  <c r="AI395" i="2"/>
  <c r="AH395" i="2"/>
  <c r="AG395" i="2"/>
  <c r="AE395" i="2"/>
  <c r="AD395" i="2"/>
  <c r="AB395" i="2"/>
  <c r="T395" i="2"/>
  <c r="P395" i="2"/>
  <c r="AK394" i="2"/>
  <c r="AJ394" i="2"/>
  <c r="AI394" i="2"/>
  <c r="AH394" i="2"/>
  <c r="AG394" i="2"/>
  <c r="AE394" i="2"/>
  <c r="AD394" i="2"/>
  <c r="AB394" i="2"/>
  <c r="X394" i="2"/>
  <c r="V394" i="2"/>
  <c r="T394" i="2"/>
  <c r="Z394" i="2" s="1"/>
  <c r="P394" i="2"/>
  <c r="AK393" i="2"/>
  <c r="AJ393" i="2"/>
  <c r="AI393" i="2"/>
  <c r="AH393" i="2"/>
  <c r="AG393" i="2"/>
  <c r="AF393" i="2"/>
  <c r="AE393" i="2"/>
  <c r="AD393" i="2"/>
  <c r="Y393" i="2"/>
  <c r="X393" i="2"/>
  <c r="W393" i="2"/>
  <c r="V393" i="2"/>
  <c r="U393" i="2"/>
  <c r="T393" i="2"/>
  <c r="AB393" i="2" s="1"/>
  <c r="P393" i="2"/>
  <c r="AI392" i="2"/>
  <c r="AH392" i="2"/>
  <c r="AG392" i="2"/>
  <c r="AE392" i="2"/>
  <c r="AD392" i="2"/>
  <c r="Y392" i="2"/>
  <c r="X392" i="2"/>
  <c r="T392" i="2"/>
  <c r="P392" i="2"/>
  <c r="AI391" i="2"/>
  <c r="AH391" i="2"/>
  <c r="AG391" i="2"/>
  <c r="AE391" i="2"/>
  <c r="AD391" i="2"/>
  <c r="T391" i="2"/>
  <c r="P391" i="2"/>
  <c r="AI390" i="2"/>
  <c r="AH390" i="2"/>
  <c r="AG390" i="2"/>
  <c r="AF390" i="2"/>
  <c r="AE390" i="2"/>
  <c r="AD390" i="2"/>
  <c r="Z390" i="2"/>
  <c r="AA390" i="2" s="1"/>
  <c r="V390" i="2"/>
  <c r="U390" i="2"/>
  <c r="W390" i="2" s="1"/>
  <c r="T390" i="2"/>
  <c r="P390" i="2"/>
  <c r="AK389" i="2"/>
  <c r="AJ389" i="2"/>
  <c r="AI389" i="2"/>
  <c r="AH389" i="2"/>
  <c r="AG389" i="2"/>
  <c r="AF389" i="2"/>
  <c r="AE389" i="2"/>
  <c r="AD389" i="2"/>
  <c r="AB389" i="2"/>
  <c r="Z389" i="2"/>
  <c r="AA389" i="2" s="1"/>
  <c r="Y389" i="2"/>
  <c r="X389" i="2"/>
  <c r="V389" i="2"/>
  <c r="U389" i="2"/>
  <c r="W389" i="2" s="1"/>
  <c r="T389" i="2"/>
  <c r="P389" i="2"/>
  <c r="AK388" i="2"/>
  <c r="AJ388" i="2"/>
  <c r="AI388" i="2"/>
  <c r="AH388" i="2"/>
  <c r="AG388" i="2"/>
  <c r="AE388" i="2"/>
  <c r="AD388" i="2"/>
  <c r="AB388" i="2"/>
  <c r="Z388" i="2"/>
  <c r="X388" i="2"/>
  <c r="W388" i="2"/>
  <c r="V388" i="2"/>
  <c r="U388" i="2"/>
  <c r="T388" i="2"/>
  <c r="AF388" i="2" s="1"/>
  <c r="P388" i="2"/>
  <c r="AK387" i="2"/>
  <c r="AJ387" i="2"/>
  <c r="AI387" i="2"/>
  <c r="AH387" i="2"/>
  <c r="AG387" i="2"/>
  <c r="AF387" i="2"/>
  <c r="AE387" i="2"/>
  <c r="AD387" i="2"/>
  <c r="AB387" i="2"/>
  <c r="Z387" i="2"/>
  <c r="Y387" i="2"/>
  <c r="X387" i="2"/>
  <c r="W387" i="2"/>
  <c r="V387" i="2"/>
  <c r="U387" i="2"/>
  <c r="T387" i="2"/>
  <c r="P387" i="2"/>
  <c r="AK386" i="2"/>
  <c r="AJ386" i="2"/>
  <c r="AI386" i="2"/>
  <c r="AH386" i="2"/>
  <c r="AG386" i="2"/>
  <c r="AF386" i="2"/>
  <c r="AE386" i="2"/>
  <c r="AD386" i="2"/>
  <c r="Z386" i="2"/>
  <c r="Y386" i="2"/>
  <c r="X386" i="2"/>
  <c r="T386" i="2"/>
  <c r="V386" i="2" s="1"/>
  <c r="P386" i="2"/>
  <c r="AI385" i="2"/>
  <c r="AH385" i="2"/>
  <c r="AG385" i="2"/>
  <c r="AF385" i="2"/>
  <c r="AE385" i="2"/>
  <c r="AD385" i="2"/>
  <c r="Y385" i="2"/>
  <c r="T385" i="2"/>
  <c r="P385" i="2"/>
  <c r="AI384" i="2"/>
  <c r="AH384" i="2"/>
  <c r="AG384" i="2"/>
  <c r="AE384" i="2"/>
  <c r="AD384" i="2"/>
  <c r="T384" i="2"/>
  <c r="P384" i="2"/>
  <c r="AI383" i="2"/>
  <c r="AH383" i="2"/>
  <c r="AG383" i="2"/>
  <c r="AE383" i="2"/>
  <c r="AD383" i="2"/>
  <c r="T383" i="2"/>
  <c r="P383" i="2"/>
  <c r="AK382" i="2"/>
  <c r="AJ382" i="2"/>
  <c r="AI382" i="2"/>
  <c r="AH382" i="2"/>
  <c r="AG382" i="2"/>
  <c r="AE382" i="2"/>
  <c r="AD382" i="2"/>
  <c r="AB382" i="2"/>
  <c r="X382" i="2"/>
  <c r="V382" i="2"/>
  <c r="T382" i="2"/>
  <c r="Z382" i="2" s="1"/>
  <c r="P382" i="2"/>
  <c r="AK381" i="2"/>
  <c r="AJ381" i="2"/>
  <c r="AI381" i="2"/>
  <c r="AH381" i="2"/>
  <c r="AG381" i="2"/>
  <c r="AF381" i="2"/>
  <c r="AE381" i="2"/>
  <c r="AD381" i="2"/>
  <c r="Y381" i="2"/>
  <c r="X381" i="2"/>
  <c r="V381" i="2"/>
  <c r="T381" i="2"/>
  <c r="U381" i="2" s="1"/>
  <c r="W381" i="2" s="1"/>
  <c r="P381" i="2"/>
  <c r="AK380" i="2"/>
  <c r="AI380" i="2"/>
  <c r="AH380" i="2"/>
  <c r="AG380" i="2"/>
  <c r="AE380" i="2"/>
  <c r="AD380" i="2"/>
  <c r="T380" i="2"/>
  <c r="P380" i="2"/>
  <c r="AK379" i="2"/>
  <c r="AI379" i="2"/>
  <c r="AH379" i="2"/>
  <c r="AG379" i="2"/>
  <c r="AF379" i="2"/>
  <c r="AE379" i="2"/>
  <c r="AD379" i="2"/>
  <c r="Z379" i="2"/>
  <c r="AA379" i="2" s="1"/>
  <c r="Y379" i="2"/>
  <c r="X379" i="2"/>
  <c r="T379" i="2"/>
  <c r="P379" i="2"/>
  <c r="AI378" i="2"/>
  <c r="AH378" i="2"/>
  <c r="AG378" i="2"/>
  <c r="AF378" i="2"/>
  <c r="AE378" i="2"/>
  <c r="AD378" i="2"/>
  <c r="T378" i="2"/>
  <c r="P378" i="2"/>
  <c r="AK377" i="2"/>
  <c r="AJ377" i="2"/>
  <c r="AI377" i="2"/>
  <c r="AH377" i="2"/>
  <c r="AG377" i="2"/>
  <c r="AF377" i="2"/>
  <c r="AE377" i="2"/>
  <c r="AD377" i="2"/>
  <c r="AB377" i="2"/>
  <c r="Z377" i="2"/>
  <c r="AA377" i="2" s="1"/>
  <c r="Y377" i="2"/>
  <c r="X377" i="2"/>
  <c r="V377" i="2"/>
  <c r="U377" i="2"/>
  <c r="W377" i="2" s="1"/>
  <c r="T377" i="2"/>
  <c r="P377" i="2"/>
  <c r="AK376" i="2"/>
  <c r="AJ376" i="2"/>
  <c r="AI376" i="2"/>
  <c r="AH376" i="2"/>
  <c r="AG376" i="2"/>
  <c r="AE376" i="2"/>
  <c r="AD376" i="2"/>
  <c r="AB376" i="2"/>
  <c r="Z376" i="2"/>
  <c r="X376" i="2"/>
  <c r="W376" i="2"/>
  <c r="V376" i="2"/>
  <c r="U376" i="2"/>
  <c r="T376" i="2"/>
  <c r="AF376" i="2" s="1"/>
  <c r="P376" i="2"/>
  <c r="AK375" i="2"/>
  <c r="AJ375" i="2"/>
  <c r="AI375" i="2"/>
  <c r="AH375" i="2"/>
  <c r="AG375" i="2"/>
  <c r="AF375" i="2"/>
  <c r="AE375" i="2"/>
  <c r="AD375" i="2"/>
  <c r="AB375" i="2"/>
  <c r="Z375" i="2"/>
  <c r="Y375" i="2"/>
  <c r="X375" i="2"/>
  <c r="W375" i="2"/>
  <c r="V375" i="2"/>
  <c r="U375" i="2"/>
  <c r="T375" i="2"/>
  <c r="P375" i="2"/>
  <c r="AK374" i="2"/>
  <c r="AJ374" i="2"/>
  <c r="AI374" i="2"/>
  <c r="AH374" i="2"/>
  <c r="AG374" i="2"/>
  <c r="AF374" i="2"/>
  <c r="AE374" i="2"/>
  <c r="AD374" i="2"/>
  <c r="Z374" i="2"/>
  <c r="Y374" i="2"/>
  <c r="X374" i="2"/>
  <c r="T374" i="2"/>
  <c r="V374" i="2" s="1"/>
  <c r="P374" i="2"/>
  <c r="AI373" i="2"/>
  <c r="AH373" i="2"/>
  <c r="AG373" i="2"/>
  <c r="AE373" i="2"/>
  <c r="AD373" i="2"/>
  <c r="T373" i="2"/>
  <c r="P373" i="2"/>
  <c r="AI372" i="2"/>
  <c r="AH372" i="2"/>
  <c r="AG372" i="2"/>
  <c r="AE372" i="2"/>
  <c r="AD372" i="2"/>
  <c r="T372" i="2"/>
  <c r="P372" i="2"/>
  <c r="AI371" i="2"/>
  <c r="AH371" i="2"/>
  <c r="AG371" i="2"/>
  <c r="AE371" i="2"/>
  <c r="AD371" i="2"/>
  <c r="AB371" i="2"/>
  <c r="V371" i="2"/>
  <c r="U371" i="2"/>
  <c r="W371" i="2" s="1"/>
  <c r="T371" i="2"/>
  <c r="AJ371" i="2" s="1"/>
  <c r="P371" i="2"/>
  <c r="AK370" i="2"/>
  <c r="AJ370" i="2"/>
  <c r="AI370" i="2"/>
  <c r="AH370" i="2"/>
  <c r="AG370" i="2"/>
  <c r="AE370" i="2"/>
  <c r="AD370" i="2"/>
  <c r="AB370" i="2"/>
  <c r="X370" i="2"/>
  <c r="V370" i="2"/>
  <c r="T370" i="2"/>
  <c r="Z370" i="2" s="1"/>
  <c r="AA370" i="2" s="1"/>
  <c r="P370" i="2"/>
  <c r="AK369" i="2"/>
  <c r="AJ369" i="2"/>
  <c r="AI369" i="2"/>
  <c r="AH369" i="2"/>
  <c r="AG369" i="2"/>
  <c r="AF369" i="2"/>
  <c r="AE369" i="2"/>
  <c r="AD369" i="2"/>
  <c r="Y369" i="2"/>
  <c r="X369" i="2"/>
  <c r="W369" i="2"/>
  <c r="V369" i="2"/>
  <c r="T369" i="2"/>
  <c r="U369" i="2" s="1"/>
  <c r="P369" i="2"/>
  <c r="AI368" i="2"/>
  <c r="AH368" i="2"/>
  <c r="AG368" i="2"/>
  <c r="AE368" i="2"/>
  <c r="AD368" i="2"/>
  <c r="T368" i="2"/>
  <c r="P368" i="2"/>
  <c r="AI367" i="2"/>
  <c r="AH367" i="2"/>
  <c r="AG367" i="2"/>
  <c r="AE367" i="2"/>
  <c r="AD367" i="2"/>
  <c r="T367" i="2"/>
  <c r="P367" i="2"/>
  <c r="AI366" i="2"/>
  <c r="AH366" i="2"/>
  <c r="AG366" i="2"/>
  <c r="AF366" i="2"/>
  <c r="AE366" i="2"/>
  <c r="AD366" i="2"/>
  <c r="Z366" i="2"/>
  <c r="AA366" i="2" s="1"/>
  <c r="U366" i="2"/>
  <c r="W366" i="2" s="1"/>
  <c r="T366" i="2"/>
  <c r="P366" i="2"/>
  <c r="AK365" i="2"/>
  <c r="AJ365" i="2"/>
  <c r="AI365" i="2"/>
  <c r="AH365" i="2"/>
  <c r="AG365" i="2"/>
  <c r="AF365" i="2"/>
  <c r="AE365" i="2"/>
  <c r="AD365" i="2"/>
  <c r="AB365" i="2"/>
  <c r="Z365" i="2"/>
  <c r="AA365" i="2" s="1"/>
  <c r="Y365" i="2"/>
  <c r="X365" i="2"/>
  <c r="V365" i="2"/>
  <c r="U365" i="2"/>
  <c r="W365" i="2" s="1"/>
  <c r="T365" i="2"/>
  <c r="P365" i="2"/>
  <c r="AK364" i="2"/>
  <c r="AJ364" i="2"/>
  <c r="AI364" i="2"/>
  <c r="AH364" i="2"/>
  <c r="AG364" i="2"/>
  <c r="AE364" i="2"/>
  <c r="AD364" i="2"/>
  <c r="AB364" i="2"/>
  <c r="Z364" i="2"/>
  <c r="X364" i="2"/>
  <c r="V364" i="2"/>
  <c r="U364" i="2"/>
  <c r="W364" i="2" s="1"/>
  <c r="T364" i="2"/>
  <c r="AF364" i="2" s="1"/>
  <c r="P364" i="2"/>
  <c r="AK363" i="2"/>
  <c r="AJ363" i="2"/>
  <c r="AI363" i="2"/>
  <c r="AH363" i="2"/>
  <c r="AG363" i="2"/>
  <c r="AF363" i="2"/>
  <c r="AE363" i="2"/>
  <c r="AD363" i="2"/>
  <c r="AB363" i="2"/>
  <c r="Z363" i="2"/>
  <c r="Y363" i="2"/>
  <c r="X363" i="2"/>
  <c r="W363" i="2"/>
  <c r="U363" i="2"/>
  <c r="T363" i="2"/>
  <c r="V363" i="2" s="1"/>
  <c r="P363" i="2"/>
  <c r="AK362" i="2"/>
  <c r="AJ362" i="2"/>
  <c r="AI362" i="2"/>
  <c r="AH362" i="2"/>
  <c r="AG362" i="2"/>
  <c r="AF362" i="2"/>
  <c r="AE362" i="2"/>
  <c r="AD362" i="2"/>
  <c r="Z362" i="2"/>
  <c r="Y362" i="2"/>
  <c r="X362" i="2"/>
  <c r="T362" i="2"/>
  <c r="V362" i="2" s="1"/>
  <c r="P362" i="2"/>
  <c r="AI361" i="2"/>
  <c r="AH361" i="2"/>
  <c r="AG361" i="2"/>
  <c r="AE361" i="2"/>
  <c r="AD361" i="2"/>
  <c r="T361" i="2"/>
  <c r="P361" i="2"/>
  <c r="AI360" i="2"/>
  <c r="AH360" i="2"/>
  <c r="AG360" i="2"/>
  <c r="AE360" i="2"/>
  <c r="AD360" i="2"/>
  <c r="T360" i="2"/>
  <c r="P360" i="2"/>
  <c r="AI359" i="2"/>
  <c r="AH359" i="2"/>
  <c r="AG359" i="2"/>
  <c r="AE359" i="2"/>
  <c r="AD359" i="2"/>
  <c r="AB359" i="2"/>
  <c r="V359" i="2"/>
  <c r="U359" i="2"/>
  <c r="W359" i="2" s="1"/>
  <c r="T359" i="2"/>
  <c r="AJ359" i="2" s="1"/>
  <c r="P359" i="2"/>
  <c r="AK358" i="2"/>
  <c r="AJ358" i="2"/>
  <c r="AI358" i="2"/>
  <c r="AH358" i="2"/>
  <c r="AG358" i="2"/>
  <c r="AE358" i="2"/>
  <c r="AD358" i="2"/>
  <c r="AB358" i="2"/>
  <c r="X358" i="2"/>
  <c r="V358" i="2"/>
  <c r="T358" i="2"/>
  <c r="Z358" i="2" s="1"/>
  <c r="P358" i="2"/>
  <c r="AK357" i="2"/>
  <c r="AJ357" i="2"/>
  <c r="AI357" i="2"/>
  <c r="AH357" i="2"/>
  <c r="AG357" i="2"/>
  <c r="AF357" i="2"/>
  <c r="AE357" i="2"/>
  <c r="AD357" i="2"/>
  <c r="Y357" i="2"/>
  <c r="X357" i="2"/>
  <c r="W357" i="2"/>
  <c r="V357" i="2"/>
  <c r="T357" i="2"/>
  <c r="U357" i="2" s="1"/>
  <c r="P357" i="2"/>
  <c r="AI356" i="2"/>
  <c r="AH356" i="2"/>
  <c r="AG356" i="2"/>
  <c r="AE356" i="2"/>
  <c r="AD356" i="2"/>
  <c r="T356" i="2"/>
  <c r="P356" i="2"/>
  <c r="AI355" i="2"/>
  <c r="AH355" i="2"/>
  <c r="AG355" i="2"/>
  <c r="AE355" i="2"/>
  <c r="AD355" i="2"/>
  <c r="Y355" i="2"/>
  <c r="T355" i="2"/>
  <c r="AF355" i="2" s="1"/>
  <c r="P355" i="2"/>
  <c r="AI354" i="2"/>
  <c r="AH354" i="2"/>
  <c r="AG354" i="2"/>
  <c r="AF354" i="2"/>
  <c r="AE354" i="2"/>
  <c r="AD354" i="2"/>
  <c r="Z354" i="2"/>
  <c r="AA354" i="2" s="1"/>
  <c r="V354" i="2"/>
  <c r="U354" i="2"/>
  <c r="W354" i="2" s="1"/>
  <c r="T354" i="2"/>
  <c r="P354" i="2"/>
  <c r="AK353" i="2"/>
  <c r="AJ353" i="2"/>
  <c r="AI353" i="2"/>
  <c r="AH353" i="2"/>
  <c r="AG353" i="2"/>
  <c r="AF353" i="2"/>
  <c r="AE353" i="2"/>
  <c r="AD353" i="2"/>
  <c r="AB353" i="2"/>
  <c r="Z353" i="2"/>
  <c r="AA353" i="2" s="1"/>
  <c r="Y353" i="2"/>
  <c r="X353" i="2"/>
  <c r="V353" i="2"/>
  <c r="U353" i="2"/>
  <c r="W353" i="2" s="1"/>
  <c r="T353" i="2"/>
  <c r="P353" i="2"/>
  <c r="AK352" i="2"/>
  <c r="AJ352" i="2"/>
  <c r="AI352" i="2"/>
  <c r="AH352" i="2"/>
  <c r="AG352" i="2"/>
  <c r="AE352" i="2"/>
  <c r="AD352" i="2"/>
  <c r="AB352" i="2"/>
  <c r="Z352" i="2"/>
  <c r="X352" i="2"/>
  <c r="V352" i="2"/>
  <c r="U352" i="2"/>
  <c r="W352" i="2" s="1"/>
  <c r="T352" i="2"/>
  <c r="AF352" i="2" s="1"/>
  <c r="P352" i="2"/>
  <c r="AK351" i="2"/>
  <c r="AJ351" i="2"/>
  <c r="AI351" i="2"/>
  <c r="AH351" i="2"/>
  <c r="AG351" i="2"/>
  <c r="AF351" i="2"/>
  <c r="AE351" i="2"/>
  <c r="AD351" i="2"/>
  <c r="AB351" i="2"/>
  <c r="Z351" i="2"/>
  <c r="Y351" i="2"/>
  <c r="X351" i="2"/>
  <c r="W351" i="2"/>
  <c r="U351" i="2"/>
  <c r="T351" i="2"/>
  <c r="V351" i="2" s="1"/>
  <c r="P351" i="2"/>
  <c r="AK350" i="2"/>
  <c r="AI350" i="2"/>
  <c r="AH350" i="2"/>
  <c r="AG350" i="2"/>
  <c r="AE350" i="2"/>
  <c r="AD350" i="2"/>
  <c r="T350" i="2"/>
  <c r="P350" i="2"/>
  <c r="AI349" i="2"/>
  <c r="AH349" i="2"/>
  <c r="AG349" i="2"/>
  <c r="AE349" i="2"/>
  <c r="AD349" i="2"/>
  <c r="T349" i="2"/>
  <c r="P349" i="2"/>
  <c r="AI348" i="2"/>
  <c r="AH348" i="2"/>
  <c r="AG348" i="2"/>
  <c r="AE348" i="2"/>
  <c r="AD348" i="2"/>
  <c r="AB348" i="2"/>
  <c r="Z348" i="2"/>
  <c r="AA348" i="2" s="1"/>
  <c r="Y348" i="2"/>
  <c r="V348" i="2"/>
  <c r="U348" i="2"/>
  <c r="W348" i="2" s="1"/>
  <c r="T348" i="2"/>
  <c r="P348" i="2"/>
  <c r="AJ347" i="2"/>
  <c r="AI347" i="2"/>
  <c r="AH347" i="2"/>
  <c r="AG347" i="2"/>
  <c r="AE347" i="2"/>
  <c r="AD347" i="2"/>
  <c r="T347" i="2"/>
  <c r="P347" i="2"/>
  <c r="AI346" i="2"/>
  <c r="AH346" i="2"/>
  <c r="AG346" i="2"/>
  <c r="AE346" i="2"/>
  <c r="AD346" i="2"/>
  <c r="T346" i="2"/>
  <c r="P346" i="2"/>
  <c r="AK345" i="2"/>
  <c r="AJ345" i="2"/>
  <c r="AI345" i="2"/>
  <c r="AH345" i="2"/>
  <c r="AG345" i="2"/>
  <c r="AF345" i="2"/>
  <c r="AE345" i="2"/>
  <c r="AD345" i="2"/>
  <c r="Y345" i="2"/>
  <c r="X345" i="2"/>
  <c r="V345" i="2"/>
  <c r="T345" i="2"/>
  <c r="U345" i="2" s="1"/>
  <c r="W345" i="2" s="1"/>
  <c r="P345" i="2"/>
  <c r="AK344" i="2"/>
  <c r="AI344" i="2"/>
  <c r="AH344" i="2"/>
  <c r="AG344" i="2"/>
  <c r="AF344" i="2"/>
  <c r="AE344" i="2"/>
  <c r="AD344" i="2"/>
  <c r="T344" i="2"/>
  <c r="P344" i="2"/>
  <c r="AI343" i="2"/>
  <c r="AH343" i="2"/>
  <c r="AG343" i="2"/>
  <c r="AF343" i="2"/>
  <c r="AE343" i="2"/>
  <c r="AD343" i="2"/>
  <c r="Z343" i="2"/>
  <c r="AA343" i="2" s="1"/>
  <c r="Y343" i="2"/>
  <c r="X343" i="2"/>
  <c r="U343" i="2"/>
  <c r="W343" i="2" s="1"/>
  <c r="T343" i="2"/>
  <c r="P343" i="2"/>
  <c r="AI342" i="2"/>
  <c r="AH342" i="2"/>
  <c r="AG342" i="2"/>
  <c r="AE342" i="2"/>
  <c r="AD342" i="2"/>
  <c r="AB342" i="2"/>
  <c r="V342" i="2"/>
  <c r="T342" i="2"/>
  <c r="P342" i="2"/>
  <c r="AK341" i="2"/>
  <c r="AJ341" i="2"/>
  <c r="AI341" i="2"/>
  <c r="AH341" i="2"/>
  <c r="AG341" i="2"/>
  <c r="AF341" i="2"/>
  <c r="AE341" i="2"/>
  <c r="AD341" i="2"/>
  <c r="AB341" i="2"/>
  <c r="Z341" i="2"/>
  <c r="AA341" i="2" s="1"/>
  <c r="X341" i="2"/>
  <c r="V341" i="2"/>
  <c r="U341" i="2"/>
  <c r="W341" i="2" s="1"/>
  <c r="T341" i="2"/>
  <c r="Y341" i="2" s="1"/>
  <c r="P341" i="2"/>
  <c r="AK340" i="2"/>
  <c r="AJ340" i="2"/>
  <c r="AI340" i="2"/>
  <c r="AH340" i="2"/>
  <c r="AG340" i="2"/>
  <c r="AF340" i="2"/>
  <c r="AE340" i="2"/>
  <c r="AD340" i="2"/>
  <c r="AB340" i="2"/>
  <c r="Z340" i="2"/>
  <c r="X340" i="2"/>
  <c r="V340" i="2"/>
  <c r="U340" i="2"/>
  <c r="W340" i="2" s="1"/>
  <c r="T340" i="2"/>
  <c r="Y340" i="2" s="1"/>
  <c r="P340" i="2"/>
  <c r="AK339" i="2"/>
  <c r="AJ339" i="2"/>
  <c r="AI339" i="2"/>
  <c r="AH339" i="2"/>
  <c r="AG339" i="2"/>
  <c r="AF339" i="2"/>
  <c r="AE339" i="2"/>
  <c r="AD339" i="2"/>
  <c r="AB339" i="2"/>
  <c r="Z339" i="2"/>
  <c r="Y339" i="2"/>
  <c r="X339" i="2"/>
  <c r="V339" i="2"/>
  <c r="U339" i="2"/>
  <c r="W339" i="2" s="1"/>
  <c r="T339" i="2"/>
  <c r="P339" i="2"/>
  <c r="AK338" i="2"/>
  <c r="AI338" i="2"/>
  <c r="AH338" i="2"/>
  <c r="AG338" i="2"/>
  <c r="AF338" i="2"/>
  <c r="AE338" i="2"/>
  <c r="AD338" i="2"/>
  <c r="Z338" i="2"/>
  <c r="Y338" i="2"/>
  <c r="X338" i="2"/>
  <c r="T338" i="2"/>
  <c r="P338" i="2"/>
  <c r="AI337" i="2"/>
  <c r="AH337" i="2"/>
  <c r="AG337" i="2"/>
  <c r="AE337" i="2"/>
  <c r="AD337" i="2"/>
  <c r="Z337" i="2"/>
  <c r="AA337" i="2" s="1"/>
  <c r="U337" i="2"/>
  <c r="W337" i="2" s="1"/>
  <c r="T337" i="2"/>
  <c r="AF337" i="2" s="1"/>
  <c r="P337" i="2"/>
  <c r="AI336" i="2"/>
  <c r="AH336" i="2"/>
  <c r="AG336" i="2"/>
  <c r="AE336" i="2"/>
  <c r="AD336" i="2"/>
  <c r="AB336" i="2"/>
  <c r="Z336" i="2"/>
  <c r="Y336" i="2"/>
  <c r="V336" i="2"/>
  <c r="U336" i="2"/>
  <c r="W336" i="2" s="1"/>
  <c r="T336" i="2"/>
  <c r="P336" i="2"/>
  <c r="AI335" i="2"/>
  <c r="AH335" i="2"/>
  <c r="AG335" i="2"/>
  <c r="AE335" i="2"/>
  <c r="AD335" i="2"/>
  <c r="AB335" i="2"/>
  <c r="Y335" i="2"/>
  <c r="W335" i="2"/>
  <c r="V335" i="2"/>
  <c r="U335" i="2"/>
  <c r="T335" i="2"/>
  <c r="P335" i="2"/>
  <c r="AK334" i="2"/>
  <c r="AJ334" i="2"/>
  <c r="AI334" i="2"/>
  <c r="AH334" i="2"/>
  <c r="AG334" i="2"/>
  <c r="AE334" i="2"/>
  <c r="AD334" i="2"/>
  <c r="AB334" i="2"/>
  <c r="Y334" i="2"/>
  <c r="V334" i="2"/>
  <c r="U334" i="2"/>
  <c r="W334" i="2" s="1"/>
  <c r="T334" i="2"/>
  <c r="P334" i="2"/>
  <c r="AK333" i="2"/>
  <c r="AI333" i="2"/>
  <c r="AH333" i="2"/>
  <c r="AG333" i="2"/>
  <c r="AE333" i="2"/>
  <c r="AD333" i="2"/>
  <c r="AB333" i="2"/>
  <c r="Y333" i="2"/>
  <c r="X333" i="2"/>
  <c r="V333" i="2"/>
  <c r="T333" i="2"/>
  <c r="AJ333" i="2" s="1"/>
  <c r="P333" i="2"/>
  <c r="AK332" i="2"/>
  <c r="AJ332" i="2"/>
  <c r="AI332" i="2"/>
  <c r="AH332" i="2"/>
  <c r="AG332" i="2"/>
  <c r="AF332" i="2"/>
  <c r="AE332" i="2"/>
  <c r="AD332" i="2"/>
  <c r="X332" i="2"/>
  <c r="T332" i="2"/>
  <c r="P332" i="2"/>
  <c r="AK331" i="2"/>
  <c r="AI331" i="2"/>
  <c r="AH331" i="2"/>
  <c r="AG331" i="2"/>
  <c r="AF331" i="2"/>
  <c r="AE331" i="2"/>
  <c r="AD331" i="2"/>
  <c r="Z331" i="2"/>
  <c r="AA331" i="2" s="1"/>
  <c r="X331" i="2"/>
  <c r="V331" i="2"/>
  <c r="T331" i="2"/>
  <c r="Y331" i="2" s="1"/>
  <c r="P331" i="2"/>
  <c r="AK330" i="2"/>
  <c r="AI330" i="2"/>
  <c r="AH330" i="2"/>
  <c r="AG330" i="2"/>
  <c r="AF330" i="2"/>
  <c r="AE330" i="2"/>
  <c r="AD330" i="2"/>
  <c r="Z330" i="2"/>
  <c r="AA330" i="2" s="1"/>
  <c r="Y330" i="2"/>
  <c r="X330" i="2"/>
  <c r="V330" i="2"/>
  <c r="U330" i="2"/>
  <c r="W330" i="2" s="1"/>
  <c r="T330" i="2"/>
  <c r="AB330" i="2" s="1"/>
  <c r="P330" i="2"/>
  <c r="AI329" i="2"/>
  <c r="AH329" i="2"/>
  <c r="AG329" i="2"/>
  <c r="AE329" i="2"/>
  <c r="AD329" i="2"/>
  <c r="AB329" i="2"/>
  <c r="Z329" i="2"/>
  <c r="AA329" i="2" s="1"/>
  <c r="U329" i="2"/>
  <c r="W329" i="2" s="1"/>
  <c r="T329" i="2"/>
  <c r="P329" i="2"/>
  <c r="AK328" i="2"/>
  <c r="AJ328" i="2"/>
  <c r="AI328" i="2"/>
  <c r="AH328" i="2"/>
  <c r="AG328" i="2"/>
  <c r="AF328" i="2"/>
  <c r="AE328" i="2"/>
  <c r="AD328" i="2"/>
  <c r="AB328" i="2"/>
  <c r="Z328" i="2"/>
  <c r="AA328" i="2" s="1"/>
  <c r="X328" i="2"/>
  <c r="W328" i="2"/>
  <c r="V328" i="2"/>
  <c r="U328" i="2"/>
  <c r="T328" i="2"/>
  <c r="Y328" i="2" s="1"/>
  <c r="P328" i="2"/>
  <c r="AK327" i="2"/>
  <c r="AJ327" i="2"/>
  <c r="AI327" i="2"/>
  <c r="AH327" i="2"/>
  <c r="AG327" i="2"/>
  <c r="AF327" i="2"/>
  <c r="AE327" i="2"/>
  <c r="AD327" i="2"/>
  <c r="AB327" i="2"/>
  <c r="Z327" i="2"/>
  <c r="X327" i="2"/>
  <c r="W327" i="2"/>
  <c r="V327" i="2"/>
  <c r="U327" i="2"/>
  <c r="T327" i="2"/>
  <c r="Y327" i="2" s="1"/>
  <c r="P327" i="2"/>
  <c r="AK326" i="2"/>
  <c r="AJ326" i="2"/>
  <c r="AI326" i="2"/>
  <c r="AH326" i="2"/>
  <c r="AG326" i="2"/>
  <c r="AF326" i="2"/>
  <c r="AE326" i="2"/>
  <c r="AD326" i="2"/>
  <c r="AB326" i="2"/>
  <c r="Z326" i="2"/>
  <c r="Y326" i="2"/>
  <c r="X326" i="2"/>
  <c r="W326" i="2"/>
  <c r="V326" i="2"/>
  <c r="U326" i="2"/>
  <c r="T326" i="2"/>
  <c r="P326" i="2"/>
  <c r="AK325" i="2"/>
  <c r="AI325" i="2"/>
  <c r="AH325" i="2"/>
  <c r="AG325" i="2"/>
  <c r="AE325" i="2"/>
  <c r="AD325" i="2"/>
  <c r="T325" i="2"/>
  <c r="P325" i="2"/>
  <c r="AI324" i="2"/>
  <c r="AH324" i="2"/>
  <c r="AG324" i="2"/>
  <c r="AE324" i="2"/>
  <c r="AD324" i="2"/>
  <c r="AB324" i="2"/>
  <c r="T324" i="2"/>
  <c r="AF324" i="2" s="1"/>
  <c r="P324" i="2"/>
  <c r="AI323" i="2"/>
  <c r="AH323" i="2"/>
  <c r="AG323" i="2"/>
  <c r="AE323" i="2"/>
  <c r="AD323" i="2"/>
  <c r="T323" i="2"/>
  <c r="AJ323" i="2" s="1"/>
  <c r="P323" i="2"/>
  <c r="AJ322" i="2"/>
  <c r="AI322" i="2"/>
  <c r="AH322" i="2"/>
  <c r="AG322" i="2"/>
  <c r="AE322" i="2"/>
  <c r="AD322" i="2"/>
  <c r="Y322" i="2"/>
  <c r="V322" i="2"/>
  <c r="U322" i="2"/>
  <c r="W322" i="2" s="1"/>
  <c r="T322" i="2"/>
  <c r="AB322" i="2" s="1"/>
  <c r="P322" i="2"/>
  <c r="AI321" i="2"/>
  <c r="AH321" i="2"/>
  <c r="AG321" i="2"/>
  <c r="AE321" i="2"/>
  <c r="AD321" i="2"/>
  <c r="AB321" i="2"/>
  <c r="T321" i="2"/>
  <c r="AK321" i="2" s="1"/>
  <c r="P321" i="2"/>
  <c r="AJ320" i="2"/>
  <c r="AI320" i="2"/>
  <c r="AH320" i="2"/>
  <c r="AG320" i="2"/>
  <c r="AE320" i="2"/>
  <c r="AD320" i="2"/>
  <c r="T320" i="2"/>
  <c r="AK320" i="2" s="1"/>
  <c r="P320" i="2"/>
  <c r="AK319" i="2"/>
  <c r="AI319" i="2"/>
  <c r="AH319" i="2"/>
  <c r="AG319" i="2"/>
  <c r="AF319" i="2"/>
  <c r="AE319" i="2"/>
  <c r="AD319" i="2"/>
  <c r="Z319" i="2"/>
  <c r="AA319" i="2" s="1"/>
  <c r="X319" i="2"/>
  <c r="V319" i="2"/>
  <c r="T319" i="2"/>
  <c r="Y319" i="2" s="1"/>
  <c r="P319" i="2"/>
  <c r="AK318" i="2"/>
  <c r="AI318" i="2"/>
  <c r="AH318" i="2"/>
  <c r="AG318" i="2"/>
  <c r="AF318" i="2"/>
  <c r="AE318" i="2"/>
  <c r="AD318" i="2"/>
  <c r="Z318" i="2"/>
  <c r="AA318" i="2" s="1"/>
  <c r="Y318" i="2"/>
  <c r="X318" i="2"/>
  <c r="V318" i="2"/>
  <c r="U318" i="2"/>
  <c r="W318" i="2" s="1"/>
  <c r="T318" i="2"/>
  <c r="AB318" i="2" s="1"/>
  <c r="P318" i="2"/>
  <c r="AK317" i="2"/>
  <c r="AI317" i="2"/>
  <c r="AH317" i="2"/>
  <c r="AG317" i="2"/>
  <c r="AE317" i="2"/>
  <c r="AD317" i="2"/>
  <c r="AB317" i="2"/>
  <c r="Z317" i="2"/>
  <c r="AA317" i="2" s="1"/>
  <c r="X317" i="2"/>
  <c r="U317" i="2"/>
  <c r="W317" i="2" s="1"/>
  <c r="T317" i="2"/>
  <c r="P317" i="2"/>
  <c r="AK316" i="2"/>
  <c r="AJ316" i="2"/>
  <c r="AI316" i="2"/>
  <c r="AH316" i="2"/>
  <c r="AG316" i="2"/>
  <c r="AF316" i="2"/>
  <c r="AE316" i="2"/>
  <c r="AD316" i="2"/>
  <c r="AB316" i="2"/>
  <c r="Z316" i="2"/>
  <c r="AA316" i="2" s="1"/>
  <c r="Y316" i="2"/>
  <c r="X316" i="2"/>
  <c r="V316" i="2"/>
  <c r="U316" i="2"/>
  <c r="W316" i="2" s="1"/>
  <c r="T316" i="2"/>
  <c r="P316" i="2"/>
  <c r="AK315" i="2"/>
  <c r="AJ315" i="2"/>
  <c r="AI315" i="2"/>
  <c r="AH315" i="2"/>
  <c r="AG315" i="2"/>
  <c r="AF315" i="2"/>
  <c r="AE315" i="2"/>
  <c r="AD315" i="2"/>
  <c r="AB315" i="2"/>
  <c r="Z315" i="2"/>
  <c r="X315" i="2"/>
  <c r="W315" i="2"/>
  <c r="V315" i="2"/>
  <c r="U315" i="2"/>
  <c r="T315" i="2"/>
  <c r="Y315" i="2" s="1"/>
  <c r="P315" i="2"/>
  <c r="AK314" i="2"/>
  <c r="AJ314" i="2"/>
  <c r="AI314" i="2"/>
  <c r="AH314" i="2"/>
  <c r="AG314" i="2"/>
  <c r="AF314" i="2"/>
  <c r="AE314" i="2"/>
  <c r="AD314" i="2"/>
  <c r="AB314" i="2"/>
  <c r="Z314" i="2"/>
  <c r="Y314" i="2"/>
  <c r="X314" i="2"/>
  <c r="W314" i="2"/>
  <c r="U314" i="2"/>
  <c r="T314" i="2"/>
  <c r="V314" i="2" s="1"/>
  <c r="P314" i="2"/>
  <c r="AK313" i="2"/>
  <c r="AI313" i="2"/>
  <c r="AH313" i="2"/>
  <c r="AG313" i="2"/>
  <c r="AE313" i="2"/>
  <c r="AD313" i="2"/>
  <c r="Y313" i="2"/>
  <c r="X313" i="2"/>
  <c r="T313" i="2"/>
  <c r="AB313" i="2" s="1"/>
  <c r="P313" i="2"/>
  <c r="AJ312" i="2"/>
  <c r="AI312" i="2"/>
  <c r="AH312" i="2"/>
  <c r="AG312" i="2"/>
  <c r="AE312" i="2"/>
  <c r="AD312" i="2"/>
  <c r="AB312" i="2"/>
  <c r="T312" i="2"/>
  <c r="AF312" i="2" s="1"/>
  <c r="P312" i="2"/>
  <c r="AJ311" i="2"/>
  <c r="AI311" i="2"/>
  <c r="AH311" i="2"/>
  <c r="AG311" i="2"/>
  <c r="AE311" i="2"/>
  <c r="AD311" i="2"/>
  <c r="T311" i="2"/>
  <c r="P311" i="2"/>
  <c r="AJ310" i="2"/>
  <c r="AI310" i="2"/>
  <c r="AH310" i="2"/>
  <c r="AG310" i="2"/>
  <c r="AE310" i="2"/>
  <c r="AD310" i="2"/>
  <c r="Y310" i="2"/>
  <c r="V310" i="2"/>
  <c r="U310" i="2"/>
  <c r="W310" i="2" s="1"/>
  <c r="T310" i="2"/>
  <c r="AB310" i="2" s="1"/>
  <c r="P310" i="2"/>
  <c r="AK309" i="2"/>
  <c r="AI309" i="2"/>
  <c r="AH309" i="2"/>
  <c r="AG309" i="2"/>
  <c r="AE309" i="2"/>
  <c r="AD309" i="2"/>
  <c r="X309" i="2"/>
  <c r="V309" i="2"/>
  <c r="T309" i="2"/>
  <c r="P309" i="2"/>
  <c r="AI308" i="2"/>
  <c r="AH308" i="2"/>
  <c r="AG308" i="2"/>
  <c r="AE308" i="2"/>
  <c r="AD308" i="2"/>
  <c r="T308" i="2"/>
  <c r="P308" i="2"/>
  <c r="AI307" i="2"/>
  <c r="AH307" i="2"/>
  <c r="AG307" i="2"/>
  <c r="AE307" i="2"/>
  <c r="AD307" i="2"/>
  <c r="Z307" i="2"/>
  <c r="X307" i="2"/>
  <c r="V307" i="2"/>
  <c r="T307" i="2"/>
  <c r="AK307" i="2" s="1"/>
  <c r="P307" i="2"/>
  <c r="AK306" i="2"/>
  <c r="AI306" i="2"/>
  <c r="AH306" i="2"/>
  <c r="AG306" i="2"/>
  <c r="AF306" i="2"/>
  <c r="AE306" i="2"/>
  <c r="AD306" i="2"/>
  <c r="Z306" i="2"/>
  <c r="AA306" i="2" s="1"/>
  <c r="Y306" i="2"/>
  <c r="X306" i="2"/>
  <c r="V306" i="2"/>
  <c r="U306" i="2"/>
  <c r="W306" i="2" s="1"/>
  <c r="T306" i="2"/>
  <c r="AB306" i="2" s="1"/>
  <c r="P306" i="2"/>
  <c r="AK305" i="2"/>
  <c r="AI305" i="2"/>
  <c r="AH305" i="2"/>
  <c r="AG305" i="2"/>
  <c r="AE305" i="2"/>
  <c r="AD305" i="2"/>
  <c r="Z305" i="2"/>
  <c r="AA305" i="2" s="1"/>
  <c r="T305" i="2"/>
  <c r="AB305" i="2" s="1"/>
  <c r="P305" i="2"/>
  <c r="AK304" i="2"/>
  <c r="AJ304" i="2"/>
  <c r="AI304" i="2"/>
  <c r="AH304" i="2"/>
  <c r="AG304" i="2"/>
  <c r="AF304" i="2"/>
  <c r="AE304" i="2"/>
  <c r="AD304" i="2"/>
  <c r="AB304" i="2"/>
  <c r="Z304" i="2"/>
  <c r="AA304" i="2" s="1"/>
  <c r="Y304" i="2"/>
  <c r="X304" i="2"/>
  <c r="W304" i="2"/>
  <c r="V304" i="2"/>
  <c r="U304" i="2"/>
  <c r="T304" i="2"/>
  <c r="P304" i="2"/>
  <c r="AK303" i="2"/>
  <c r="AJ303" i="2"/>
  <c r="AI303" i="2"/>
  <c r="AH303" i="2"/>
  <c r="AG303" i="2"/>
  <c r="AF303" i="2"/>
  <c r="AE303" i="2"/>
  <c r="AD303" i="2"/>
  <c r="AB303" i="2"/>
  <c r="Z303" i="2"/>
  <c r="X303" i="2"/>
  <c r="W303" i="2"/>
  <c r="V303" i="2"/>
  <c r="U303" i="2"/>
  <c r="T303" i="2"/>
  <c r="Y303" i="2" s="1"/>
  <c r="P303" i="2"/>
  <c r="AJ302" i="2"/>
  <c r="AI302" i="2"/>
  <c r="AH302" i="2"/>
  <c r="AG302" i="2"/>
  <c r="AF302" i="2"/>
  <c r="AE302" i="2"/>
  <c r="AD302" i="2"/>
  <c r="AB302" i="2"/>
  <c r="Z302" i="2"/>
  <c r="Y302" i="2"/>
  <c r="U302" i="2"/>
  <c r="W302" i="2" s="1"/>
  <c r="T302" i="2"/>
  <c r="AK302" i="2" s="1"/>
  <c r="P302" i="2"/>
  <c r="AI301" i="2"/>
  <c r="AH301" i="2"/>
  <c r="AG301" i="2"/>
  <c r="AE301" i="2"/>
  <c r="AD301" i="2"/>
  <c r="T301" i="2"/>
  <c r="P301" i="2"/>
  <c r="AI300" i="2"/>
  <c r="AH300" i="2"/>
  <c r="AG300" i="2"/>
  <c r="AE300" i="2"/>
  <c r="AD300" i="2"/>
  <c r="AB300" i="2"/>
  <c r="Y300" i="2"/>
  <c r="W300" i="2"/>
  <c r="U300" i="2"/>
  <c r="T300" i="2"/>
  <c r="P300" i="2"/>
  <c r="AI299" i="2"/>
  <c r="AH299" i="2"/>
  <c r="AG299" i="2"/>
  <c r="AE299" i="2"/>
  <c r="AD299" i="2"/>
  <c r="T299" i="2"/>
  <c r="AB299" i="2" s="1"/>
  <c r="P299" i="2"/>
  <c r="AJ298" i="2"/>
  <c r="AI298" i="2"/>
  <c r="AH298" i="2"/>
  <c r="AG298" i="2"/>
  <c r="AE298" i="2"/>
  <c r="AD298" i="2"/>
  <c r="Y298" i="2"/>
  <c r="V298" i="2"/>
  <c r="U298" i="2"/>
  <c r="W298" i="2" s="1"/>
  <c r="T298" i="2"/>
  <c r="AB298" i="2" s="1"/>
  <c r="P298" i="2"/>
  <c r="AK297" i="2"/>
  <c r="AI297" i="2"/>
  <c r="AH297" i="2"/>
  <c r="AG297" i="2"/>
  <c r="AE297" i="2"/>
  <c r="AD297" i="2"/>
  <c r="AB297" i="2"/>
  <c r="Y297" i="2"/>
  <c r="X297" i="2"/>
  <c r="V297" i="2"/>
  <c r="T297" i="2"/>
  <c r="P297" i="2"/>
  <c r="AI296" i="2"/>
  <c r="AH296" i="2"/>
  <c r="AG296" i="2"/>
  <c r="AE296" i="2"/>
  <c r="AD296" i="2"/>
  <c r="T296" i="2"/>
  <c r="AF296" i="2" s="1"/>
  <c r="P296" i="2"/>
  <c r="AK295" i="2"/>
  <c r="AI295" i="2"/>
  <c r="AH295" i="2"/>
  <c r="AG295" i="2"/>
  <c r="AF295" i="2"/>
  <c r="AE295" i="2"/>
  <c r="AD295" i="2"/>
  <c r="T295" i="2"/>
  <c r="P295" i="2"/>
  <c r="AK294" i="2"/>
  <c r="AI294" i="2"/>
  <c r="AH294" i="2"/>
  <c r="AG294" i="2"/>
  <c r="AF294" i="2"/>
  <c r="AE294" i="2"/>
  <c r="AD294" i="2"/>
  <c r="AB294" i="2"/>
  <c r="Z294" i="2"/>
  <c r="AA294" i="2" s="1"/>
  <c r="Y294" i="2"/>
  <c r="X294" i="2"/>
  <c r="V294" i="2"/>
  <c r="U294" i="2"/>
  <c r="W294" i="2" s="1"/>
  <c r="T294" i="2"/>
  <c r="AJ294" i="2" s="1"/>
  <c r="P294" i="2"/>
  <c r="AI293" i="2"/>
  <c r="AH293" i="2"/>
  <c r="AG293" i="2"/>
  <c r="AF293" i="2"/>
  <c r="AE293" i="2"/>
  <c r="AD293" i="2"/>
  <c r="Z293" i="2"/>
  <c r="AA293" i="2" s="1"/>
  <c r="X293" i="2"/>
  <c r="V293" i="2"/>
  <c r="T293" i="2"/>
  <c r="AB293" i="2" s="1"/>
  <c r="P293" i="2"/>
  <c r="AK292" i="2"/>
  <c r="AJ292" i="2"/>
  <c r="AI292" i="2"/>
  <c r="AH292" i="2"/>
  <c r="AG292" i="2"/>
  <c r="AF292" i="2"/>
  <c r="AE292" i="2"/>
  <c r="AD292" i="2"/>
  <c r="AB292" i="2"/>
  <c r="Z292" i="2"/>
  <c r="AA292" i="2" s="1"/>
  <c r="Y292" i="2"/>
  <c r="X292" i="2"/>
  <c r="W292" i="2"/>
  <c r="V292" i="2"/>
  <c r="U292" i="2"/>
  <c r="T292" i="2"/>
  <c r="P292" i="2"/>
  <c r="AK291" i="2"/>
  <c r="AJ291" i="2"/>
  <c r="AI291" i="2"/>
  <c r="AH291" i="2"/>
  <c r="AG291" i="2"/>
  <c r="AF291" i="2"/>
  <c r="AE291" i="2"/>
  <c r="AD291" i="2"/>
  <c r="AB291" i="2"/>
  <c r="Z291" i="2"/>
  <c r="Y291" i="2"/>
  <c r="X291" i="2"/>
  <c r="W291" i="2"/>
  <c r="V291" i="2"/>
  <c r="U291" i="2"/>
  <c r="T291" i="2"/>
  <c r="P291" i="2"/>
  <c r="AI290" i="2"/>
  <c r="AH290" i="2"/>
  <c r="AG290" i="2"/>
  <c r="AE290" i="2"/>
  <c r="AD290" i="2"/>
  <c r="T290" i="2"/>
  <c r="AJ290" i="2" s="1"/>
  <c r="P290" i="2"/>
  <c r="AI289" i="2"/>
  <c r="AH289" i="2"/>
  <c r="AG289" i="2"/>
  <c r="AE289" i="2"/>
  <c r="AD289" i="2"/>
  <c r="Y289" i="2"/>
  <c r="T289" i="2"/>
  <c r="Z289" i="2" s="1"/>
  <c r="AA289" i="2" s="1"/>
  <c r="P289" i="2"/>
  <c r="AI288" i="2"/>
  <c r="AH288" i="2"/>
  <c r="AG288" i="2"/>
  <c r="AF288" i="2"/>
  <c r="AE288" i="2"/>
  <c r="AD288" i="2"/>
  <c r="AB288" i="2"/>
  <c r="Y288" i="2"/>
  <c r="V288" i="2"/>
  <c r="T288" i="2"/>
  <c r="P288" i="2"/>
  <c r="AI287" i="2"/>
  <c r="AH287" i="2"/>
  <c r="AG287" i="2"/>
  <c r="AE287" i="2"/>
  <c r="AD287" i="2"/>
  <c r="AB287" i="2"/>
  <c r="T287" i="2"/>
  <c r="P287" i="2"/>
  <c r="AJ286" i="2"/>
  <c r="AI286" i="2"/>
  <c r="AH286" i="2"/>
  <c r="AG286" i="2"/>
  <c r="AE286" i="2"/>
  <c r="AD286" i="2"/>
  <c r="AB286" i="2"/>
  <c r="Y286" i="2"/>
  <c r="X286" i="2"/>
  <c r="V286" i="2"/>
  <c r="U286" i="2"/>
  <c r="W286" i="2" s="1"/>
  <c r="T286" i="2"/>
  <c r="Z286" i="2" s="1"/>
  <c r="AA286" i="2" s="1"/>
  <c r="P286" i="2"/>
  <c r="AI285" i="2"/>
  <c r="AH285" i="2"/>
  <c r="AG285" i="2"/>
  <c r="AE285" i="2"/>
  <c r="AD285" i="2"/>
  <c r="U285" i="2"/>
  <c r="W285" i="2" s="1"/>
  <c r="T285" i="2"/>
  <c r="P285" i="2"/>
  <c r="AK284" i="2"/>
  <c r="AJ284" i="2"/>
  <c r="AI284" i="2"/>
  <c r="AH284" i="2"/>
  <c r="AG284" i="2"/>
  <c r="AF284" i="2"/>
  <c r="AE284" i="2"/>
  <c r="AD284" i="2"/>
  <c r="AB284" i="2"/>
  <c r="Z284" i="2"/>
  <c r="AA284" i="2" s="1"/>
  <c r="X284" i="2"/>
  <c r="V284" i="2"/>
  <c r="T284" i="2"/>
  <c r="U284" i="2" s="1"/>
  <c r="W284" i="2" s="1"/>
  <c r="P284" i="2"/>
  <c r="AK283" i="2"/>
  <c r="AJ283" i="2"/>
  <c r="AI283" i="2"/>
  <c r="AH283" i="2"/>
  <c r="AG283" i="2"/>
  <c r="AF283" i="2"/>
  <c r="AE283" i="2"/>
  <c r="AD283" i="2"/>
  <c r="Z283" i="2"/>
  <c r="Y283" i="2"/>
  <c r="X283" i="2"/>
  <c r="W283" i="2"/>
  <c r="V283" i="2"/>
  <c r="U283" i="2"/>
  <c r="T283" i="2"/>
  <c r="AB283" i="2" s="1"/>
  <c r="P283" i="2"/>
  <c r="AI282" i="2"/>
  <c r="AH282" i="2"/>
  <c r="AG282" i="2"/>
  <c r="AE282" i="2"/>
  <c r="AD282" i="2"/>
  <c r="Y282" i="2"/>
  <c r="T282" i="2"/>
  <c r="AK282" i="2" s="1"/>
  <c r="P282" i="2"/>
  <c r="AI281" i="2"/>
  <c r="AH281" i="2"/>
  <c r="AG281" i="2"/>
  <c r="AE281" i="2"/>
  <c r="AD281" i="2"/>
  <c r="X281" i="2"/>
  <c r="T281" i="2"/>
  <c r="P281" i="2"/>
  <c r="AI280" i="2"/>
  <c r="AH280" i="2"/>
  <c r="AG280" i="2"/>
  <c r="AE280" i="2"/>
  <c r="AD280" i="2"/>
  <c r="T280" i="2"/>
  <c r="P280" i="2"/>
  <c r="AK279" i="2"/>
  <c r="AJ279" i="2"/>
  <c r="AI279" i="2"/>
  <c r="AH279" i="2"/>
  <c r="AG279" i="2"/>
  <c r="AF279" i="2"/>
  <c r="AE279" i="2"/>
  <c r="AD279" i="2"/>
  <c r="AB279" i="2"/>
  <c r="Z279" i="2"/>
  <c r="AA279" i="2" s="1"/>
  <c r="Y279" i="2"/>
  <c r="X279" i="2"/>
  <c r="V279" i="2"/>
  <c r="U279" i="2"/>
  <c r="W279" i="2" s="1"/>
  <c r="T279" i="2"/>
  <c r="P279" i="2"/>
  <c r="AK278" i="2"/>
  <c r="AI278" i="2"/>
  <c r="AH278" i="2"/>
  <c r="AG278" i="2"/>
  <c r="AE278" i="2"/>
  <c r="AD278" i="2"/>
  <c r="Y278" i="2"/>
  <c r="X278" i="2"/>
  <c r="V278" i="2"/>
  <c r="U278" i="2"/>
  <c r="W278" i="2" s="1"/>
  <c r="T278" i="2"/>
  <c r="AB278" i="2" s="1"/>
  <c r="P278" i="2"/>
  <c r="AK277" i="2"/>
  <c r="AI277" i="2"/>
  <c r="AH277" i="2"/>
  <c r="AG277" i="2"/>
  <c r="AF277" i="2"/>
  <c r="AE277" i="2"/>
  <c r="AD277" i="2"/>
  <c r="AB277" i="2"/>
  <c r="X277" i="2"/>
  <c r="T277" i="2"/>
  <c r="AJ277" i="2" s="1"/>
  <c r="P277" i="2"/>
  <c r="AK276" i="2"/>
  <c r="AJ276" i="2"/>
  <c r="AI276" i="2"/>
  <c r="AH276" i="2"/>
  <c r="AG276" i="2"/>
  <c r="AF276" i="2"/>
  <c r="AE276" i="2"/>
  <c r="AD276" i="2"/>
  <c r="Z276" i="2"/>
  <c r="AA276" i="2" s="1"/>
  <c r="Y276" i="2"/>
  <c r="X276" i="2"/>
  <c r="V276" i="2"/>
  <c r="T276" i="2"/>
  <c r="AB276" i="2" s="1"/>
  <c r="P276" i="2"/>
  <c r="AI275" i="2"/>
  <c r="AH275" i="2"/>
  <c r="AG275" i="2"/>
  <c r="AF275" i="2"/>
  <c r="AE275" i="2"/>
  <c r="AD275" i="2"/>
  <c r="Z275" i="2"/>
  <c r="V275" i="2"/>
  <c r="U275" i="2"/>
  <c r="W275" i="2" s="1"/>
  <c r="T275" i="2"/>
  <c r="Y275" i="2" s="1"/>
  <c r="P275" i="2"/>
  <c r="AK274" i="2"/>
  <c r="AI274" i="2"/>
  <c r="AH274" i="2"/>
  <c r="AG274" i="2"/>
  <c r="AE274" i="2"/>
  <c r="AD274" i="2"/>
  <c r="AB274" i="2"/>
  <c r="Z274" i="2"/>
  <c r="AA274" i="2" s="1"/>
  <c r="Y274" i="2"/>
  <c r="X274" i="2"/>
  <c r="V274" i="2"/>
  <c r="U274" i="2"/>
  <c r="W274" i="2" s="1"/>
  <c r="T274" i="2"/>
  <c r="AF274" i="2" s="1"/>
  <c r="P274" i="2"/>
  <c r="AI273" i="2"/>
  <c r="AH273" i="2"/>
  <c r="AG273" i="2"/>
  <c r="AE273" i="2"/>
  <c r="AD273" i="2"/>
  <c r="AB273" i="2"/>
  <c r="U273" i="2"/>
  <c r="W273" i="2" s="1"/>
  <c r="T273" i="2"/>
  <c r="P273" i="2"/>
  <c r="AK272" i="2"/>
  <c r="AJ272" i="2"/>
  <c r="AI272" i="2"/>
  <c r="AH272" i="2"/>
  <c r="AG272" i="2"/>
  <c r="AF272" i="2"/>
  <c r="AE272" i="2"/>
  <c r="AD272" i="2"/>
  <c r="AB272" i="2"/>
  <c r="Z272" i="2"/>
  <c r="AA272" i="2" s="1"/>
  <c r="X272" i="2"/>
  <c r="V272" i="2"/>
  <c r="T272" i="2"/>
  <c r="U272" i="2" s="1"/>
  <c r="W272" i="2" s="1"/>
  <c r="P272" i="2"/>
  <c r="AK271" i="2"/>
  <c r="AJ271" i="2"/>
  <c r="AI271" i="2"/>
  <c r="AH271" i="2"/>
  <c r="AG271" i="2"/>
  <c r="AF271" i="2"/>
  <c r="AE271" i="2"/>
  <c r="AD271" i="2"/>
  <c r="Z271" i="2"/>
  <c r="Y271" i="2"/>
  <c r="X271" i="2"/>
  <c r="W271" i="2"/>
  <c r="V271" i="2"/>
  <c r="U271" i="2"/>
  <c r="T271" i="2"/>
  <c r="AB271" i="2" s="1"/>
  <c r="P271" i="2"/>
  <c r="AI270" i="2"/>
  <c r="AH270" i="2"/>
  <c r="AG270" i="2"/>
  <c r="AE270" i="2"/>
  <c r="AD270" i="2"/>
  <c r="Y270" i="2"/>
  <c r="T270" i="2"/>
  <c r="AK270" i="2" s="1"/>
  <c r="P270" i="2"/>
  <c r="AK269" i="2"/>
  <c r="AI269" i="2"/>
  <c r="AH269" i="2"/>
  <c r="AG269" i="2"/>
  <c r="AE269" i="2"/>
  <c r="AD269" i="2"/>
  <c r="T269" i="2"/>
  <c r="P269" i="2"/>
  <c r="AI268" i="2"/>
  <c r="AH268" i="2"/>
  <c r="AG268" i="2"/>
  <c r="AE268" i="2"/>
  <c r="AD268" i="2"/>
  <c r="T268" i="2"/>
  <c r="AF268" i="2" s="1"/>
  <c r="P268" i="2"/>
  <c r="AK267" i="2"/>
  <c r="AJ267" i="2"/>
  <c r="AI267" i="2"/>
  <c r="AH267" i="2"/>
  <c r="AG267" i="2"/>
  <c r="AF267" i="2"/>
  <c r="AE267" i="2"/>
  <c r="AD267" i="2"/>
  <c r="AB267" i="2"/>
  <c r="Z267" i="2"/>
  <c r="AA267" i="2" s="1"/>
  <c r="Y267" i="2"/>
  <c r="X267" i="2"/>
  <c r="W267" i="2"/>
  <c r="V267" i="2"/>
  <c r="U267" i="2"/>
  <c r="T267" i="2"/>
  <c r="P267" i="2"/>
  <c r="AK266" i="2"/>
  <c r="AI266" i="2"/>
  <c r="AH266" i="2"/>
  <c r="AG266" i="2"/>
  <c r="AE266" i="2"/>
  <c r="AD266" i="2"/>
  <c r="Y266" i="2"/>
  <c r="X266" i="2"/>
  <c r="V266" i="2"/>
  <c r="U266" i="2"/>
  <c r="W266" i="2" s="1"/>
  <c r="T266" i="2"/>
  <c r="AB266" i="2" s="1"/>
  <c r="P266" i="2"/>
  <c r="AK265" i="2"/>
  <c r="AI265" i="2"/>
  <c r="AH265" i="2"/>
  <c r="AG265" i="2"/>
  <c r="AF265" i="2"/>
  <c r="AE265" i="2"/>
  <c r="AD265" i="2"/>
  <c r="AB265" i="2"/>
  <c r="X265" i="2"/>
  <c r="T265" i="2"/>
  <c r="AJ265" i="2" s="1"/>
  <c r="P265" i="2"/>
  <c r="AK264" i="2"/>
  <c r="AJ264" i="2"/>
  <c r="AI264" i="2"/>
  <c r="AH264" i="2"/>
  <c r="AG264" i="2"/>
  <c r="AF264" i="2"/>
  <c r="AE264" i="2"/>
  <c r="AD264" i="2"/>
  <c r="Z264" i="2"/>
  <c r="AA264" i="2" s="1"/>
  <c r="Y264" i="2"/>
  <c r="X264" i="2"/>
  <c r="V264" i="2"/>
  <c r="T264" i="2"/>
  <c r="AB264" i="2" s="1"/>
  <c r="P264" i="2"/>
  <c r="AI263" i="2"/>
  <c r="AH263" i="2"/>
  <c r="AG263" i="2"/>
  <c r="AF263" i="2"/>
  <c r="AE263" i="2"/>
  <c r="AD263" i="2"/>
  <c r="Z263" i="2"/>
  <c r="V263" i="2"/>
  <c r="U263" i="2"/>
  <c r="W263" i="2" s="1"/>
  <c r="T263" i="2"/>
  <c r="Y263" i="2" s="1"/>
  <c r="P263" i="2"/>
  <c r="AK262" i="2"/>
  <c r="AI262" i="2"/>
  <c r="AH262" i="2"/>
  <c r="AG262" i="2"/>
  <c r="AE262" i="2"/>
  <c r="AD262" i="2"/>
  <c r="AB262" i="2"/>
  <c r="Z262" i="2"/>
  <c r="AA262" i="2" s="1"/>
  <c r="Y262" i="2"/>
  <c r="X262" i="2"/>
  <c r="V262" i="2"/>
  <c r="U262" i="2"/>
  <c r="W262" i="2" s="1"/>
  <c r="T262" i="2"/>
  <c r="AF262" i="2" s="1"/>
  <c r="P262" i="2"/>
  <c r="AI261" i="2"/>
  <c r="AH261" i="2"/>
  <c r="AG261" i="2"/>
  <c r="AE261" i="2"/>
  <c r="AD261" i="2"/>
  <c r="T261" i="2"/>
  <c r="P261" i="2"/>
  <c r="AK260" i="2"/>
  <c r="AJ260" i="2"/>
  <c r="AI260" i="2"/>
  <c r="AH260" i="2"/>
  <c r="AG260" i="2"/>
  <c r="AF260" i="2"/>
  <c r="AE260" i="2"/>
  <c r="AD260" i="2"/>
  <c r="AB260" i="2"/>
  <c r="Z260" i="2"/>
  <c r="AA260" i="2" s="1"/>
  <c r="X260" i="2"/>
  <c r="W260" i="2"/>
  <c r="V260" i="2"/>
  <c r="T260" i="2"/>
  <c r="U260" i="2" s="1"/>
  <c r="P260" i="2"/>
  <c r="AK259" i="2"/>
  <c r="AJ259" i="2"/>
  <c r="AI259" i="2"/>
  <c r="AH259" i="2"/>
  <c r="AG259" i="2"/>
  <c r="AF259" i="2"/>
  <c r="AE259" i="2"/>
  <c r="AD259" i="2"/>
  <c r="Z259" i="2"/>
  <c r="Y259" i="2"/>
  <c r="X259" i="2"/>
  <c r="W259" i="2"/>
  <c r="V259" i="2"/>
  <c r="U259" i="2"/>
  <c r="T259" i="2"/>
  <c r="AB259" i="2" s="1"/>
  <c r="P259" i="2"/>
  <c r="AI258" i="2"/>
  <c r="AH258" i="2"/>
  <c r="AG258" i="2"/>
  <c r="AE258" i="2"/>
  <c r="AD258" i="2"/>
  <c r="Y258" i="2"/>
  <c r="T258" i="2"/>
  <c r="AK258" i="2" s="1"/>
  <c r="P258" i="2"/>
  <c r="AK257" i="2"/>
  <c r="AI257" i="2"/>
  <c r="AH257" i="2"/>
  <c r="AG257" i="2"/>
  <c r="AE257" i="2"/>
  <c r="AD257" i="2"/>
  <c r="Y257" i="2"/>
  <c r="X257" i="2"/>
  <c r="T257" i="2"/>
  <c r="P257" i="2"/>
  <c r="AI256" i="2"/>
  <c r="AH256" i="2"/>
  <c r="AG256" i="2"/>
  <c r="AE256" i="2"/>
  <c r="AD256" i="2"/>
  <c r="T256" i="2"/>
  <c r="P256" i="2"/>
  <c r="AK255" i="2"/>
  <c r="AJ255" i="2"/>
  <c r="AI255" i="2"/>
  <c r="AH255" i="2"/>
  <c r="AG255" i="2"/>
  <c r="AF255" i="2"/>
  <c r="AE255" i="2"/>
  <c r="AD255" i="2"/>
  <c r="AB255" i="2"/>
  <c r="Z255" i="2"/>
  <c r="AA255" i="2" s="1"/>
  <c r="Y255" i="2"/>
  <c r="X255" i="2"/>
  <c r="W255" i="2"/>
  <c r="V255" i="2"/>
  <c r="U255" i="2"/>
  <c r="T255" i="2"/>
  <c r="P255" i="2"/>
  <c r="AK254" i="2"/>
  <c r="AI254" i="2"/>
  <c r="AH254" i="2"/>
  <c r="AG254" i="2"/>
  <c r="AE254" i="2"/>
  <c r="AD254" i="2"/>
  <c r="Y254" i="2"/>
  <c r="X254" i="2"/>
  <c r="V254" i="2"/>
  <c r="U254" i="2"/>
  <c r="W254" i="2" s="1"/>
  <c r="T254" i="2"/>
  <c r="AB254" i="2" s="1"/>
  <c r="P254" i="2"/>
  <c r="AK253" i="2"/>
  <c r="AI253" i="2"/>
  <c r="AH253" i="2"/>
  <c r="AG253" i="2"/>
  <c r="AF253" i="2"/>
  <c r="AE253" i="2"/>
  <c r="AD253" i="2"/>
  <c r="AB253" i="2"/>
  <c r="X253" i="2"/>
  <c r="T253" i="2"/>
  <c r="AJ253" i="2" s="1"/>
  <c r="P253" i="2"/>
  <c r="AK252" i="2"/>
  <c r="AJ252" i="2"/>
  <c r="AI252" i="2"/>
  <c r="AH252" i="2"/>
  <c r="AG252" i="2"/>
  <c r="AF252" i="2"/>
  <c r="AE252" i="2"/>
  <c r="AD252" i="2"/>
  <c r="Z252" i="2"/>
  <c r="AA252" i="2" s="1"/>
  <c r="Y252" i="2"/>
  <c r="X252" i="2"/>
  <c r="V252" i="2"/>
  <c r="T252" i="2"/>
  <c r="AB252" i="2" s="1"/>
  <c r="P252" i="2"/>
  <c r="AI251" i="2"/>
  <c r="AH251" i="2"/>
  <c r="AG251" i="2"/>
  <c r="AF251" i="2"/>
  <c r="AE251" i="2"/>
  <c r="AD251" i="2"/>
  <c r="Z251" i="2"/>
  <c r="U251" i="2"/>
  <c r="W251" i="2" s="1"/>
  <c r="T251" i="2"/>
  <c r="Y251" i="2" s="1"/>
  <c r="P251" i="2"/>
  <c r="AK250" i="2"/>
  <c r="AI250" i="2"/>
  <c r="AH250" i="2"/>
  <c r="AG250" i="2"/>
  <c r="AE250" i="2"/>
  <c r="AD250" i="2"/>
  <c r="AB250" i="2"/>
  <c r="Z250" i="2"/>
  <c r="AA250" i="2" s="1"/>
  <c r="Y250" i="2"/>
  <c r="X250" i="2"/>
  <c r="V250" i="2"/>
  <c r="U250" i="2"/>
  <c r="W250" i="2" s="1"/>
  <c r="T250" i="2"/>
  <c r="AF250" i="2" s="1"/>
  <c r="P250" i="2"/>
  <c r="AI249" i="2"/>
  <c r="AH249" i="2"/>
  <c r="AG249" i="2"/>
  <c r="AE249" i="2"/>
  <c r="AD249" i="2"/>
  <c r="AB249" i="2"/>
  <c r="U249" i="2"/>
  <c r="W249" i="2" s="1"/>
  <c r="T249" i="2"/>
  <c r="P249" i="2"/>
  <c r="AK248" i="2"/>
  <c r="AJ248" i="2"/>
  <c r="AI248" i="2"/>
  <c r="AH248" i="2"/>
  <c r="AG248" i="2"/>
  <c r="AF248" i="2"/>
  <c r="AE248" i="2"/>
  <c r="AD248" i="2"/>
  <c r="AB248" i="2"/>
  <c r="Z248" i="2"/>
  <c r="AA248" i="2" s="1"/>
  <c r="X248" i="2"/>
  <c r="W248" i="2"/>
  <c r="V248" i="2"/>
  <c r="T248" i="2"/>
  <c r="U248" i="2" s="1"/>
  <c r="P248" i="2"/>
  <c r="AK247" i="2"/>
  <c r="AJ247" i="2"/>
  <c r="AI247" i="2"/>
  <c r="AH247" i="2"/>
  <c r="AG247" i="2"/>
  <c r="AF247" i="2"/>
  <c r="AE247" i="2"/>
  <c r="AD247" i="2"/>
  <c r="Z247" i="2"/>
  <c r="Y247" i="2"/>
  <c r="X247" i="2"/>
  <c r="W247" i="2"/>
  <c r="V247" i="2"/>
  <c r="U247" i="2"/>
  <c r="T247" i="2"/>
  <c r="AB247" i="2" s="1"/>
  <c r="P247" i="2"/>
  <c r="AI246" i="2"/>
  <c r="AH246" i="2"/>
  <c r="AG246" i="2"/>
  <c r="AE246" i="2"/>
  <c r="AD246" i="2"/>
  <c r="Y246" i="2"/>
  <c r="T246" i="2"/>
  <c r="AK246" i="2" s="1"/>
  <c r="P246" i="2"/>
  <c r="AI245" i="2"/>
  <c r="AH245" i="2"/>
  <c r="AG245" i="2"/>
  <c r="AE245" i="2"/>
  <c r="AD245" i="2"/>
  <c r="X245" i="2"/>
  <c r="T245" i="2"/>
  <c r="P245" i="2"/>
  <c r="AI244" i="2"/>
  <c r="AH244" i="2"/>
  <c r="AG244" i="2"/>
  <c r="AE244" i="2"/>
  <c r="AD244" i="2"/>
  <c r="T244" i="2"/>
  <c r="P244" i="2"/>
  <c r="AK243" i="2"/>
  <c r="AJ243" i="2"/>
  <c r="AI243" i="2"/>
  <c r="AH243" i="2"/>
  <c r="AG243" i="2"/>
  <c r="AF243" i="2"/>
  <c r="AE243" i="2"/>
  <c r="AD243" i="2"/>
  <c r="AB243" i="2"/>
  <c r="Z243" i="2"/>
  <c r="AA243" i="2" s="1"/>
  <c r="Y243" i="2"/>
  <c r="X243" i="2"/>
  <c r="W243" i="2"/>
  <c r="V243" i="2"/>
  <c r="U243" i="2"/>
  <c r="T243" i="2"/>
  <c r="P243" i="2"/>
  <c r="AK242" i="2"/>
  <c r="AJ242" i="2"/>
  <c r="AI242" i="2"/>
  <c r="AH242" i="2"/>
  <c r="AG242" i="2"/>
  <c r="AE242" i="2"/>
  <c r="AD242" i="2"/>
  <c r="Y242" i="2"/>
  <c r="X242" i="2"/>
  <c r="V242" i="2"/>
  <c r="U242" i="2"/>
  <c r="W242" i="2" s="1"/>
  <c r="T242" i="2"/>
  <c r="AB242" i="2" s="1"/>
  <c r="P242" i="2"/>
  <c r="AK241" i="2"/>
  <c r="AI241" i="2"/>
  <c r="AH241" i="2"/>
  <c r="AG241" i="2"/>
  <c r="AF241" i="2"/>
  <c r="AE241" i="2"/>
  <c r="AD241" i="2"/>
  <c r="AB241" i="2"/>
  <c r="X241" i="2"/>
  <c r="T241" i="2"/>
  <c r="AJ241" i="2" s="1"/>
  <c r="P241" i="2"/>
  <c r="AK240" i="2"/>
  <c r="AJ240" i="2"/>
  <c r="AI240" i="2"/>
  <c r="AH240" i="2"/>
  <c r="AG240" i="2"/>
  <c r="AF240" i="2"/>
  <c r="AE240" i="2"/>
  <c r="AD240" i="2"/>
  <c r="Z240" i="2"/>
  <c r="AA240" i="2" s="1"/>
  <c r="Y240" i="2"/>
  <c r="X240" i="2"/>
  <c r="V240" i="2"/>
  <c r="T240" i="2"/>
  <c r="AB240" i="2" s="1"/>
  <c r="P240" i="2"/>
  <c r="AI239" i="2"/>
  <c r="AH239" i="2"/>
  <c r="AG239" i="2"/>
  <c r="AF239" i="2"/>
  <c r="AE239" i="2"/>
  <c r="AD239" i="2"/>
  <c r="Z239" i="2"/>
  <c r="U239" i="2"/>
  <c r="W239" i="2" s="1"/>
  <c r="T239" i="2"/>
  <c r="Y239" i="2" s="1"/>
  <c r="P239" i="2"/>
  <c r="AK238" i="2"/>
  <c r="AI238" i="2"/>
  <c r="AH238" i="2"/>
  <c r="AG238" i="2"/>
  <c r="AE238" i="2"/>
  <c r="AD238" i="2"/>
  <c r="AB238" i="2"/>
  <c r="Z238" i="2"/>
  <c r="AA238" i="2" s="1"/>
  <c r="Y238" i="2"/>
  <c r="X238" i="2"/>
  <c r="V238" i="2"/>
  <c r="U238" i="2"/>
  <c r="W238" i="2" s="1"/>
  <c r="T238" i="2"/>
  <c r="AF238" i="2" s="1"/>
  <c r="P238" i="2"/>
  <c r="AI237" i="2"/>
  <c r="AH237" i="2"/>
  <c r="AG237" i="2"/>
  <c r="AE237" i="2"/>
  <c r="AD237" i="2"/>
  <c r="AB237" i="2"/>
  <c r="T237" i="2"/>
  <c r="P237" i="2"/>
  <c r="AK236" i="2"/>
  <c r="AJ236" i="2"/>
  <c r="AI236" i="2"/>
  <c r="AH236" i="2"/>
  <c r="AG236" i="2"/>
  <c r="AF236" i="2"/>
  <c r="AE236" i="2"/>
  <c r="AD236" i="2"/>
  <c r="AB236" i="2"/>
  <c r="Z236" i="2"/>
  <c r="AA236" i="2" s="1"/>
  <c r="X236" i="2"/>
  <c r="W236" i="2"/>
  <c r="V236" i="2"/>
  <c r="T236" i="2"/>
  <c r="U236" i="2" s="1"/>
  <c r="P236" i="2"/>
  <c r="AK235" i="2"/>
  <c r="AJ235" i="2"/>
  <c r="AI235" i="2"/>
  <c r="AH235" i="2"/>
  <c r="AG235" i="2"/>
  <c r="AF235" i="2"/>
  <c r="AE235" i="2"/>
  <c r="AD235" i="2"/>
  <c r="Z235" i="2"/>
  <c r="Y235" i="2"/>
  <c r="X235" i="2"/>
  <c r="W235" i="2"/>
  <c r="V235" i="2"/>
  <c r="U235" i="2"/>
  <c r="T235" i="2"/>
  <c r="AB235" i="2" s="1"/>
  <c r="P235" i="2"/>
  <c r="AI234" i="2"/>
  <c r="AH234" i="2"/>
  <c r="AG234" i="2"/>
  <c r="AE234" i="2"/>
  <c r="AD234" i="2"/>
  <c r="Y234" i="2"/>
  <c r="T234" i="2"/>
  <c r="AK234" i="2" s="1"/>
  <c r="P234" i="2"/>
  <c r="AK233" i="2"/>
  <c r="AI233" i="2"/>
  <c r="AH233" i="2"/>
  <c r="AG233" i="2"/>
  <c r="AE233" i="2"/>
  <c r="AD233" i="2"/>
  <c r="Y233" i="2"/>
  <c r="T233" i="2"/>
  <c r="P233" i="2"/>
  <c r="AI232" i="2"/>
  <c r="AH232" i="2"/>
  <c r="AG232" i="2"/>
  <c r="AF232" i="2"/>
  <c r="AE232" i="2"/>
  <c r="AD232" i="2"/>
  <c r="T232" i="2"/>
  <c r="P232" i="2"/>
  <c r="AK231" i="2"/>
  <c r="AJ231" i="2"/>
  <c r="AI231" i="2"/>
  <c r="AH231" i="2"/>
  <c r="AG231" i="2"/>
  <c r="AF231" i="2"/>
  <c r="AE231" i="2"/>
  <c r="AD231" i="2"/>
  <c r="AB231" i="2"/>
  <c r="Z231" i="2"/>
  <c r="AA231" i="2" s="1"/>
  <c r="Y231" i="2"/>
  <c r="X231" i="2"/>
  <c r="W231" i="2"/>
  <c r="V231" i="2"/>
  <c r="U231" i="2"/>
  <c r="T231" i="2"/>
  <c r="P231" i="2"/>
  <c r="AK230" i="2"/>
  <c r="AJ230" i="2"/>
  <c r="AI230" i="2"/>
  <c r="AH230" i="2"/>
  <c r="AG230" i="2"/>
  <c r="AE230" i="2"/>
  <c r="AD230" i="2"/>
  <c r="Y230" i="2"/>
  <c r="X230" i="2"/>
  <c r="V230" i="2"/>
  <c r="U230" i="2"/>
  <c r="W230" i="2" s="1"/>
  <c r="T230" i="2"/>
  <c r="AB230" i="2" s="1"/>
  <c r="P230" i="2"/>
  <c r="AK229" i="2"/>
  <c r="AI229" i="2"/>
  <c r="AH229" i="2"/>
  <c r="AG229" i="2"/>
  <c r="AF229" i="2"/>
  <c r="AE229" i="2"/>
  <c r="AD229" i="2"/>
  <c r="AB229" i="2"/>
  <c r="X229" i="2"/>
  <c r="T229" i="2"/>
  <c r="AJ229" i="2" s="1"/>
  <c r="P229" i="2"/>
  <c r="AK228" i="2"/>
  <c r="AJ228" i="2"/>
  <c r="AI228" i="2"/>
  <c r="AH228" i="2"/>
  <c r="AG228" i="2"/>
  <c r="AF228" i="2"/>
  <c r="AE228" i="2"/>
  <c r="AD228" i="2"/>
  <c r="Z228" i="2"/>
  <c r="AA228" i="2" s="1"/>
  <c r="Y228" i="2"/>
  <c r="X228" i="2"/>
  <c r="V228" i="2"/>
  <c r="T228" i="2"/>
  <c r="AB228" i="2" s="1"/>
  <c r="P228" i="2"/>
  <c r="AI227" i="2"/>
  <c r="AH227" i="2"/>
  <c r="AG227" i="2"/>
  <c r="AF227" i="2"/>
  <c r="AE227" i="2"/>
  <c r="AD227" i="2"/>
  <c r="Z227" i="2"/>
  <c r="U227" i="2"/>
  <c r="W227" i="2" s="1"/>
  <c r="T227" i="2"/>
  <c r="Y227" i="2" s="1"/>
  <c r="P227" i="2"/>
  <c r="AK226" i="2"/>
  <c r="AI226" i="2"/>
  <c r="AH226" i="2"/>
  <c r="AG226" i="2"/>
  <c r="AE226" i="2"/>
  <c r="AD226" i="2"/>
  <c r="AB226" i="2"/>
  <c r="Z226" i="2"/>
  <c r="AA226" i="2" s="1"/>
  <c r="Y226" i="2"/>
  <c r="X226" i="2"/>
  <c r="V226" i="2"/>
  <c r="U226" i="2"/>
  <c r="W226" i="2" s="1"/>
  <c r="T226" i="2"/>
  <c r="AF226" i="2" s="1"/>
  <c r="P226" i="2"/>
  <c r="AI225" i="2"/>
  <c r="AH225" i="2"/>
  <c r="AG225" i="2"/>
  <c r="AE225" i="2"/>
  <c r="AD225" i="2"/>
  <c r="AB225" i="2"/>
  <c r="U225" i="2"/>
  <c r="W225" i="2" s="1"/>
  <c r="T225" i="2"/>
  <c r="P225" i="2"/>
  <c r="AK224" i="2"/>
  <c r="AJ224" i="2"/>
  <c r="AI224" i="2"/>
  <c r="AH224" i="2"/>
  <c r="AG224" i="2"/>
  <c r="AF224" i="2"/>
  <c r="AE224" i="2"/>
  <c r="AD224" i="2"/>
  <c r="AB224" i="2"/>
  <c r="Z224" i="2"/>
  <c r="AA224" i="2" s="1"/>
  <c r="X224" i="2"/>
  <c r="W224" i="2"/>
  <c r="V224" i="2"/>
  <c r="T224" i="2"/>
  <c r="U224" i="2" s="1"/>
  <c r="P224" i="2"/>
  <c r="AK223" i="2"/>
  <c r="AJ223" i="2"/>
  <c r="AI223" i="2"/>
  <c r="AH223" i="2"/>
  <c r="AG223" i="2"/>
  <c r="AF223" i="2"/>
  <c r="AE223" i="2"/>
  <c r="AD223" i="2"/>
  <c r="Z223" i="2"/>
  <c r="Y223" i="2"/>
  <c r="X223" i="2"/>
  <c r="W223" i="2"/>
  <c r="V223" i="2"/>
  <c r="U223" i="2"/>
  <c r="T223" i="2"/>
  <c r="AB223" i="2" s="1"/>
  <c r="P223" i="2"/>
  <c r="AI222" i="2"/>
  <c r="AH222" i="2"/>
  <c r="AG222" i="2"/>
  <c r="AE222" i="2"/>
  <c r="AD222" i="2"/>
  <c r="Y222" i="2"/>
  <c r="T222" i="2"/>
  <c r="AK222" i="2" s="1"/>
  <c r="P222" i="2"/>
  <c r="AI221" i="2"/>
  <c r="AH221" i="2"/>
  <c r="AG221" i="2"/>
  <c r="AE221" i="2"/>
  <c r="AD221" i="2"/>
  <c r="X221" i="2"/>
  <c r="T221" i="2"/>
  <c r="AK221" i="2" s="1"/>
  <c r="P221" i="2"/>
  <c r="AI220" i="2"/>
  <c r="AH220" i="2"/>
  <c r="AG220" i="2"/>
  <c r="AF220" i="2"/>
  <c r="AE220" i="2"/>
  <c r="AD220" i="2"/>
  <c r="T220" i="2"/>
  <c r="P220" i="2"/>
  <c r="AK219" i="2"/>
  <c r="AJ219" i="2"/>
  <c r="AI219" i="2"/>
  <c r="AH219" i="2"/>
  <c r="AG219" i="2"/>
  <c r="AF219" i="2"/>
  <c r="AE219" i="2"/>
  <c r="AD219" i="2"/>
  <c r="AB219" i="2"/>
  <c r="Z219" i="2"/>
  <c r="AA219" i="2" s="1"/>
  <c r="Y219" i="2"/>
  <c r="X219" i="2"/>
  <c r="W219" i="2"/>
  <c r="V219" i="2"/>
  <c r="U219" i="2"/>
  <c r="T219" i="2"/>
  <c r="P219" i="2"/>
  <c r="AK218" i="2"/>
  <c r="AJ218" i="2"/>
  <c r="AI218" i="2"/>
  <c r="AH218" i="2"/>
  <c r="AG218" i="2"/>
  <c r="AE218" i="2"/>
  <c r="AD218" i="2"/>
  <c r="Y218" i="2"/>
  <c r="X218" i="2"/>
  <c r="V218" i="2"/>
  <c r="U218" i="2"/>
  <c r="W218" i="2" s="1"/>
  <c r="T218" i="2"/>
  <c r="AB218" i="2" s="1"/>
  <c r="P218" i="2"/>
  <c r="AK217" i="2"/>
  <c r="AI217" i="2"/>
  <c r="AH217" i="2"/>
  <c r="AG217" i="2"/>
  <c r="AF217" i="2"/>
  <c r="AE217" i="2"/>
  <c r="AD217" i="2"/>
  <c r="AB217" i="2"/>
  <c r="X217" i="2"/>
  <c r="T217" i="2"/>
  <c r="AJ217" i="2" s="1"/>
  <c r="P217" i="2"/>
  <c r="AK216" i="2"/>
  <c r="AJ216" i="2"/>
  <c r="AI216" i="2"/>
  <c r="AH216" i="2"/>
  <c r="AG216" i="2"/>
  <c r="AF216" i="2"/>
  <c r="AE216" i="2"/>
  <c r="AD216" i="2"/>
  <c r="Z216" i="2"/>
  <c r="AA216" i="2" s="1"/>
  <c r="Y216" i="2"/>
  <c r="X216" i="2"/>
  <c r="V216" i="2"/>
  <c r="T216" i="2"/>
  <c r="AB216" i="2" s="1"/>
  <c r="P216" i="2"/>
  <c r="AI215" i="2"/>
  <c r="AH215" i="2"/>
  <c r="AG215" i="2"/>
  <c r="AF215" i="2"/>
  <c r="AE215" i="2"/>
  <c r="AD215" i="2"/>
  <c r="Z215" i="2"/>
  <c r="U215" i="2"/>
  <c r="W215" i="2" s="1"/>
  <c r="T215" i="2"/>
  <c r="Y215" i="2" s="1"/>
  <c r="P215" i="2"/>
  <c r="AK214" i="2"/>
  <c r="AI214" i="2"/>
  <c r="AH214" i="2"/>
  <c r="AG214" i="2"/>
  <c r="AE214" i="2"/>
  <c r="AD214" i="2"/>
  <c r="AB214" i="2"/>
  <c r="Z214" i="2"/>
  <c r="AA214" i="2" s="1"/>
  <c r="Y214" i="2"/>
  <c r="X214" i="2"/>
  <c r="V214" i="2"/>
  <c r="U214" i="2"/>
  <c r="W214" i="2" s="1"/>
  <c r="T214" i="2"/>
  <c r="AF214" i="2" s="1"/>
  <c r="P214" i="2"/>
  <c r="AI213" i="2"/>
  <c r="AH213" i="2"/>
  <c r="AG213" i="2"/>
  <c r="AE213" i="2"/>
  <c r="AD213" i="2"/>
  <c r="AB213" i="2"/>
  <c r="U213" i="2"/>
  <c r="W213" i="2" s="1"/>
  <c r="T213" i="2"/>
  <c r="P213" i="2"/>
  <c r="AK212" i="2"/>
  <c r="AJ212" i="2"/>
  <c r="AI212" i="2"/>
  <c r="AH212" i="2"/>
  <c r="AG212" i="2"/>
  <c r="AF212" i="2"/>
  <c r="AE212" i="2"/>
  <c r="AD212" i="2"/>
  <c r="AB212" i="2"/>
  <c r="Z212" i="2"/>
  <c r="AA212" i="2" s="1"/>
  <c r="X212" i="2"/>
  <c r="W212" i="2"/>
  <c r="V212" i="2"/>
  <c r="T212" i="2"/>
  <c r="U212" i="2" s="1"/>
  <c r="P212" i="2"/>
  <c r="AK211" i="2"/>
  <c r="AJ211" i="2"/>
  <c r="AI211" i="2"/>
  <c r="AH211" i="2"/>
  <c r="AG211" i="2"/>
  <c r="AF211" i="2"/>
  <c r="AE211" i="2"/>
  <c r="AD211" i="2"/>
  <c r="Z211" i="2"/>
  <c r="Y211" i="2"/>
  <c r="X211" i="2"/>
  <c r="W211" i="2"/>
  <c r="V211" i="2"/>
  <c r="U211" i="2"/>
  <c r="T211" i="2"/>
  <c r="AB211" i="2" s="1"/>
  <c r="P211" i="2"/>
  <c r="AI210" i="2"/>
  <c r="AH210" i="2"/>
  <c r="AG210" i="2"/>
  <c r="AE210" i="2"/>
  <c r="AD210" i="2"/>
  <c r="Y210" i="2"/>
  <c r="T210" i="2"/>
  <c r="AK210" i="2" s="1"/>
  <c r="P210" i="2"/>
  <c r="AK209" i="2"/>
  <c r="AI209" i="2"/>
  <c r="AH209" i="2"/>
  <c r="AG209" i="2"/>
  <c r="AE209" i="2"/>
  <c r="AD209" i="2"/>
  <c r="X209" i="2"/>
  <c r="T209" i="2"/>
  <c r="P209" i="2"/>
  <c r="AI208" i="2"/>
  <c r="AH208" i="2"/>
  <c r="AG208" i="2"/>
  <c r="AE208" i="2"/>
  <c r="AD208" i="2"/>
  <c r="T208" i="2"/>
  <c r="P208" i="2"/>
  <c r="AK207" i="2"/>
  <c r="AJ207" i="2"/>
  <c r="AI207" i="2"/>
  <c r="AH207" i="2"/>
  <c r="AG207" i="2"/>
  <c r="AF207" i="2"/>
  <c r="AE207" i="2"/>
  <c r="AD207" i="2"/>
  <c r="AB207" i="2"/>
  <c r="Z207" i="2"/>
  <c r="AA207" i="2" s="1"/>
  <c r="Y207" i="2"/>
  <c r="X207" i="2"/>
  <c r="W207" i="2"/>
  <c r="V207" i="2"/>
  <c r="U207" i="2"/>
  <c r="T207" i="2"/>
  <c r="P207" i="2"/>
  <c r="AK206" i="2"/>
  <c r="AJ206" i="2"/>
  <c r="AI206" i="2"/>
  <c r="AH206" i="2"/>
  <c r="AG206" i="2"/>
  <c r="AE206" i="2"/>
  <c r="AD206" i="2"/>
  <c r="X206" i="2"/>
  <c r="V206" i="2"/>
  <c r="U206" i="2"/>
  <c r="W206" i="2" s="1"/>
  <c r="T206" i="2"/>
  <c r="AB206" i="2" s="1"/>
  <c r="P206" i="2"/>
  <c r="AK205" i="2"/>
  <c r="AI205" i="2"/>
  <c r="AH205" i="2"/>
  <c r="AG205" i="2"/>
  <c r="AF205" i="2"/>
  <c r="AE205" i="2"/>
  <c r="AD205" i="2"/>
  <c r="AB205" i="2"/>
  <c r="X205" i="2"/>
  <c r="T205" i="2"/>
  <c r="AJ205" i="2" s="1"/>
  <c r="P205" i="2"/>
  <c r="AK204" i="2"/>
  <c r="AJ204" i="2"/>
  <c r="AI204" i="2"/>
  <c r="AH204" i="2"/>
  <c r="AG204" i="2"/>
  <c r="AF204" i="2"/>
  <c r="AE204" i="2"/>
  <c r="AD204" i="2"/>
  <c r="Z204" i="2"/>
  <c r="AA204" i="2" s="1"/>
  <c r="Y204" i="2"/>
  <c r="X204" i="2"/>
  <c r="V204" i="2"/>
  <c r="T204" i="2"/>
  <c r="AB204" i="2" s="1"/>
  <c r="P204" i="2"/>
  <c r="AI203" i="2"/>
  <c r="AH203" i="2"/>
  <c r="AG203" i="2"/>
  <c r="AF203" i="2"/>
  <c r="AE203" i="2"/>
  <c r="AD203" i="2"/>
  <c r="Z203" i="2"/>
  <c r="U203" i="2"/>
  <c r="W203" i="2" s="1"/>
  <c r="T203" i="2"/>
  <c r="Y203" i="2" s="1"/>
  <c r="P203" i="2"/>
  <c r="AK202" i="2"/>
  <c r="AI202" i="2"/>
  <c r="AH202" i="2"/>
  <c r="AG202" i="2"/>
  <c r="AE202" i="2"/>
  <c r="AD202" i="2"/>
  <c r="AB202" i="2"/>
  <c r="Z202" i="2"/>
  <c r="AA202" i="2" s="1"/>
  <c r="Y202" i="2"/>
  <c r="X202" i="2"/>
  <c r="V202" i="2"/>
  <c r="U202" i="2"/>
  <c r="W202" i="2" s="1"/>
  <c r="T202" i="2"/>
  <c r="AF202" i="2" s="1"/>
  <c r="P202" i="2"/>
  <c r="AJ201" i="2"/>
  <c r="AI201" i="2"/>
  <c r="AH201" i="2"/>
  <c r="AG201" i="2"/>
  <c r="AE201" i="2"/>
  <c r="AD201" i="2"/>
  <c r="AB201" i="2"/>
  <c r="T201" i="2"/>
  <c r="P201" i="2"/>
  <c r="AK200" i="2"/>
  <c r="AJ200" i="2"/>
  <c r="AI200" i="2"/>
  <c r="AH200" i="2"/>
  <c r="AG200" i="2"/>
  <c r="AF200" i="2"/>
  <c r="AE200" i="2"/>
  <c r="AD200" i="2"/>
  <c r="AB200" i="2"/>
  <c r="Z200" i="2"/>
  <c r="X200" i="2"/>
  <c r="V200" i="2"/>
  <c r="T200" i="2"/>
  <c r="U200" i="2" s="1"/>
  <c r="W200" i="2" s="1"/>
  <c r="P200" i="2"/>
  <c r="AK199" i="2"/>
  <c r="AJ199" i="2"/>
  <c r="AI199" i="2"/>
  <c r="AH199" i="2"/>
  <c r="AG199" i="2"/>
  <c r="AF199" i="2"/>
  <c r="AE199" i="2"/>
  <c r="AD199" i="2"/>
  <c r="Z199" i="2"/>
  <c r="Y199" i="2"/>
  <c r="X199" i="2"/>
  <c r="W199" i="2"/>
  <c r="V199" i="2"/>
  <c r="U199" i="2"/>
  <c r="T199" i="2"/>
  <c r="AB199" i="2" s="1"/>
  <c r="P199" i="2"/>
  <c r="AI198" i="2"/>
  <c r="AH198" i="2"/>
  <c r="AG198" i="2"/>
  <c r="AE198" i="2"/>
  <c r="AD198" i="2"/>
  <c r="Y198" i="2"/>
  <c r="T198" i="2"/>
  <c r="P198" i="2"/>
  <c r="AI197" i="2"/>
  <c r="AH197" i="2"/>
  <c r="AG197" i="2"/>
  <c r="AE197" i="2"/>
  <c r="AD197" i="2"/>
  <c r="T197" i="2"/>
  <c r="P197" i="2"/>
  <c r="AI196" i="2"/>
  <c r="AH196" i="2"/>
  <c r="AG196" i="2"/>
  <c r="AE196" i="2"/>
  <c r="AD196" i="2"/>
  <c r="T196" i="2"/>
  <c r="P196" i="2"/>
  <c r="AK195" i="2"/>
  <c r="AJ195" i="2"/>
  <c r="AI195" i="2"/>
  <c r="AH195" i="2"/>
  <c r="AG195" i="2"/>
  <c r="AF195" i="2"/>
  <c r="AE195" i="2"/>
  <c r="AD195" i="2"/>
  <c r="AB195" i="2"/>
  <c r="Z195" i="2"/>
  <c r="AA195" i="2" s="1"/>
  <c r="Y195" i="2"/>
  <c r="X195" i="2"/>
  <c r="W195" i="2"/>
  <c r="V195" i="2"/>
  <c r="U195" i="2"/>
  <c r="T195" i="2"/>
  <c r="P195" i="2"/>
  <c r="AK194" i="2"/>
  <c r="AI194" i="2"/>
  <c r="AH194" i="2"/>
  <c r="AG194" i="2"/>
  <c r="AE194" i="2"/>
  <c r="AD194" i="2"/>
  <c r="X194" i="2"/>
  <c r="V194" i="2"/>
  <c r="U194" i="2"/>
  <c r="W194" i="2" s="1"/>
  <c r="T194" i="2"/>
  <c r="AB194" i="2" s="1"/>
  <c r="P194" i="2"/>
  <c r="AK193" i="2"/>
  <c r="AI193" i="2"/>
  <c r="AH193" i="2"/>
  <c r="AG193" i="2"/>
  <c r="AF193" i="2"/>
  <c r="AE193" i="2"/>
  <c r="AD193" i="2"/>
  <c r="AB193" i="2"/>
  <c r="X193" i="2"/>
  <c r="T193" i="2"/>
  <c r="AJ193" i="2" s="1"/>
  <c r="P193" i="2"/>
  <c r="AK192" i="2"/>
  <c r="AJ192" i="2"/>
  <c r="AI192" i="2"/>
  <c r="AH192" i="2"/>
  <c r="AG192" i="2"/>
  <c r="AF192" i="2"/>
  <c r="AE192" i="2"/>
  <c r="AD192" i="2"/>
  <c r="Z192" i="2"/>
  <c r="AA192" i="2" s="1"/>
  <c r="Y192" i="2"/>
  <c r="X192" i="2"/>
  <c r="V192" i="2"/>
  <c r="T192" i="2"/>
  <c r="AB192" i="2" s="1"/>
  <c r="P192" i="2"/>
  <c r="AI191" i="2"/>
  <c r="AH191" i="2"/>
  <c r="AG191" i="2"/>
  <c r="AF191" i="2"/>
  <c r="AE191" i="2"/>
  <c r="AD191" i="2"/>
  <c r="Z191" i="2"/>
  <c r="U191" i="2"/>
  <c r="W191" i="2" s="1"/>
  <c r="T191" i="2"/>
  <c r="Y191" i="2" s="1"/>
  <c r="P191" i="2"/>
  <c r="AK190" i="2"/>
  <c r="AI190" i="2"/>
  <c r="AH190" i="2"/>
  <c r="AG190" i="2"/>
  <c r="AE190" i="2"/>
  <c r="AD190" i="2"/>
  <c r="AB190" i="2"/>
  <c r="Z190" i="2"/>
  <c r="AA190" i="2" s="1"/>
  <c r="Y190" i="2"/>
  <c r="X190" i="2"/>
  <c r="V190" i="2"/>
  <c r="U190" i="2"/>
  <c r="W190" i="2" s="1"/>
  <c r="T190" i="2"/>
  <c r="AF190" i="2" s="1"/>
  <c r="P190" i="2"/>
  <c r="AJ189" i="2"/>
  <c r="AI189" i="2"/>
  <c r="AH189" i="2"/>
  <c r="AG189" i="2"/>
  <c r="AE189" i="2"/>
  <c r="AD189" i="2"/>
  <c r="AB189" i="2"/>
  <c r="W189" i="2"/>
  <c r="U189" i="2"/>
  <c r="T189" i="2"/>
  <c r="P189" i="2"/>
  <c r="AK188" i="2"/>
  <c r="AJ188" i="2"/>
  <c r="AI188" i="2"/>
  <c r="AH188" i="2"/>
  <c r="AG188" i="2"/>
  <c r="AF188" i="2"/>
  <c r="AE188" i="2"/>
  <c r="AD188" i="2"/>
  <c r="AB188" i="2"/>
  <c r="Z188" i="2"/>
  <c r="X188" i="2"/>
  <c r="V188" i="2"/>
  <c r="T188" i="2"/>
  <c r="U188" i="2" s="1"/>
  <c r="W188" i="2" s="1"/>
  <c r="P188" i="2"/>
  <c r="AK187" i="2"/>
  <c r="AJ187" i="2"/>
  <c r="AI187" i="2"/>
  <c r="AH187" i="2"/>
  <c r="AG187" i="2"/>
  <c r="AF187" i="2"/>
  <c r="AE187" i="2"/>
  <c r="AD187" i="2"/>
  <c r="Z187" i="2"/>
  <c r="Y187" i="2"/>
  <c r="X187" i="2"/>
  <c r="W187" i="2"/>
  <c r="V187" i="2"/>
  <c r="U187" i="2"/>
  <c r="T187" i="2"/>
  <c r="AB187" i="2" s="1"/>
  <c r="P187" i="2"/>
  <c r="AI186" i="2"/>
  <c r="AH186" i="2"/>
  <c r="AG186" i="2"/>
  <c r="AE186" i="2"/>
  <c r="AD186" i="2"/>
  <c r="T186" i="2"/>
  <c r="P186" i="2"/>
  <c r="AK185" i="2"/>
  <c r="AI185" i="2"/>
  <c r="AH185" i="2"/>
  <c r="AG185" i="2"/>
  <c r="AE185" i="2"/>
  <c r="AD185" i="2"/>
  <c r="Y185" i="2"/>
  <c r="X185" i="2"/>
  <c r="T185" i="2"/>
  <c r="P185" i="2"/>
  <c r="AI184" i="2"/>
  <c r="AH184" i="2"/>
  <c r="AG184" i="2"/>
  <c r="AF184" i="2"/>
  <c r="AE184" i="2"/>
  <c r="AD184" i="2"/>
  <c r="T184" i="2"/>
  <c r="P184" i="2"/>
  <c r="AK183" i="2"/>
  <c r="AJ183" i="2"/>
  <c r="AI183" i="2"/>
  <c r="AH183" i="2"/>
  <c r="AG183" i="2"/>
  <c r="AF183" i="2"/>
  <c r="AE183" i="2"/>
  <c r="AD183" i="2"/>
  <c r="AB183" i="2"/>
  <c r="Z183" i="2"/>
  <c r="AA183" i="2" s="1"/>
  <c r="Y183" i="2"/>
  <c r="X183" i="2"/>
  <c r="W183" i="2"/>
  <c r="V183" i="2"/>
  <c r="U183" i="2"/>
  <c r="T183" i="2"/>
  <c r="P183" i="2"/>
  <c r="AK182" i="2"/>
  <c r="AI182" i="2"/>
  <c r="AH182" i="2"/>
  <c r="AG182" i="2"/>
  <c r="AE182" i="2"/>
  <c r="AD182" i="2"/>
  <c r="X182" i="2"/>
  <c r="V182" i="2"/>
  <c r="U182" i="2"/>
  <c r="W182" i="2" s="1"/>
  <c r="T182" i="2"/>
  <c r="AB182" i="2" s="1"/>
  <c r="P182" i="2"/>
  <c r="AK181" i="2"/>
  <c r="AI181" i="2"/>
  <c r="AH181" i="2"/>
  <c r="AG181" i="2"/>
  <c r="AF181" i="2"/>
  <c r="AE181" i="2"/>
  <c r="AD181" i="2"/>
  <c r="AB181" i="2"/>
  <c r="X181" i="2"/>
  <c r="T181" i="2"/>
  <c r="AJ181" i="2" s="1"/>
  <c r="P181" i="2"/>
  <c r="AK180" i="2"/>
  <c r="AJ180" i="2"/>
  <c r="AI180" i="2"/>
  <c r="AH180" i="2"/>
  <c r="AG180" i="2"/>
  <c r="AF180" i="2"/>
  <c r="AE180" i="2"/>
  <c r="AD180" i="2"/>
  <c r="Z180" i="2"/>
  <c r="AA180" i="2" s="1"/>
  <c r="Y180" i="2"/>
  <c r="X180" i="2"/>
  <c r="V180" i="2"/>
  <c r="T180" i="2"/>
  <c r="AB180" i="2" s="1"/>
  <c r="P180" i="2"/>
  <c r="AI179" i="2"/>
  <c r="AH179" i="2"/>
  <c r="AG179" i="2"/>
  <c r="AF179" i="2"/>
  <c r="AE179" i="2"/>
  <c r="AD179" i="2"/>
  <c r="Z179" i="2"/>
  <c r="U179" i="2"/>
  <c r="W179" i="2" s="1"/>
  <c r="T179" i="2"/>
  <c r="Y179" i="2" s="1"/>
  <c r="P179" i="2"/>
  <c r="AK178" i="2"/>
  <c r="AI178" i="2"/>
  <c r="AH178" i="2"/>
  <c r="AG178" i="2"/>
  <c r="AE178" i="2"/>
  <c r="AD178" i="2"/>
  <c r="AB178" i="2"/>
  <c r="Z178" i="2"/>
  <c r="AA178" i="2" s="1"/>
  <c r="Y178" i="2"/>
  <c r="X178" i="2"/>
  <c r="V178" i="2"/>
  <c r="U178" i="2"/>
  <c r="W178" i="2" s="1"/>
  <c r="T178" i="2"/>
  <c r="AF178" i="2" s="1"/>
  <c r="P178" i="2"/>
  <c r="AJ177" i="2"/>
  <c r="AI177" i="2"/>
  <c r="AH177" i="2"/>
  <c r="AG177" i="2"/>
  <c r="AE177" i="2"/>
  <c r="AD177" i="2"/>
  <c r="AB177" i="2"/>
  <c r="T177" i="2"/>
  <c r="P177" i="2"/>
  <c r="AK176" i="2"/>
  <c r="AJ176" i="2"/>
  <c r="AI176" i="2"/>
  <c r="AH176" i="2"/>
  <c r="AG176" i="2"/>
  <c r="AF176" i="2"/>
  <c r="AE176" i="2"/>
  <c r="AD176" i="2"/>
  <c r="AB176" i="2"/>
  <c r="Z176" i="2"/>
  <c r="Y176" i="2"/>
  <c r="X176" i="2"/>
  <c r="V176" i="2"/>
  <c r="T176" i="2"/>
  <c r="U176" i="2" s="1"/>
  <c r="W176" i="2" s="1"/>
  <c r="P176" i="2"/>
  <c r="AK175" i="2"/>
  <c r="AJ175" i="2"/>
  <c r="AI175" i="2"/>
  <c r="AH175" i="2"/>
  <c r="AG175" i="2"/>
  <c r="AF175" i="2"/>
  <c r="AE175" i="2"/>
  <c r="AD175" i="2"/>
  <c r="Z175" i="2"/>
  <c r="Y175" i="2"/>
  <c r="X175" i="2"/>
  <c r="W175" i="2"/>
  <c r="V175" i="2"/>
  <c r="U175" i="2"/>
  <c r="T175" i="2"/>
  <c r="AB175" i="2" s="1"/>
  <c r="P175" i="2"/>
  <c r="AI174" i="2"/>
  <c r="AH174" i="2"/>
  <c r="AG174" i="2"/>
  <c r="AE174" i="2"/>
  <c r="AD174" i="2"/>
  <c r="T174" i="2"/>
  <c r="P174" i="2"/>
  <c r="AK173" i="2"/>
  <c r="AI173" i="2"/>
  <c r="AH173" i="2"/>
  <c r="AG173" i="2"/>
  <c r="AE173" i="2"/>
  <c r="AD173" i="2"/>
  <c r="Y173" i="2"/>
  <c r="X173" i="2"/>
  <c r="T173" i="2"/>
  <c r="P173" i="2"/>
  <c r="AI172" i="2"/>
  <c r="AH172" i="2"/>
  <c r="AG172" i="2"/>
  <c r="AF172" i="2"/>
  <c r="AE172" i="2"/>
  <c r="AD172" i="2"/>
  <c r="T172" i="2"/>
  <c r="P172" i="2"/>
  <c r="AK171" i="2"/>
  <c r="AJ171" i="2"/>
  <c r="AI171" i="2"/>
  <c r="AH171" i="2"/>
  <c r="AG171" i="2"/>
  <c r="AF171" i="2"/>
  <c r="AE171" i="2"/>
  <c r="AD171" i="2"/>
  <c r="AB171" i="2"/>
  <c r="Z171" i="2"/>
  <c r="AA171" i="2" s="1"/>
  <c r="Y171" i="2"/>
  <c r="X171" i="2"/>
  <c r="W171" i="2"/>
  <c r="V171" i="2"/>
  <c r="U171" i="2"/>
  <c r="T171" i="2"/>
  <c r="P171" i="2"/>
  <c r="AK170" i="2"/>
  <c r="AI170" i="2"/>
  <c r="AH170" i="2"/>
  <c r="AG170" i="2"/>
  <c r="AE170" i="2"/>
  <c r="AD170" i="2"/>
  <c r="X170" i="2"/>
  <c r="V170" i="2"/>
  <c r="U170" i="2"/>
  <c r="W170" i="2" s="1"/>
  <c r="T170" i="2"/>
  <c r="AB170" i="2" s="1"/>
  <c r="P170" i="2"/>
  <c r="AK169" i="2"/>
  <c r="AI169" i="2"/>
  <c r="AH169" i="2"/>
  <c r="AG169" i="2"/>
  <c r="AF169" i="2"/>
  <c r="AE169" i="2"/>
  <c r="AD169" i="2"/>
  <c r="AB169" i="2"/>
  <c r="X169" i="2"/>
  <c r="T169" i="2"/>
  <c r="AJ169" i="2" s="1"/>
  <c r="P169" i="2"/>
  <c r="AK168" i="2"/>
  <c r="AJ168" i="2"/>
  <c r="AI168" i="2"/>
  <c r="AH168" i="2"/>
  <c r="AG168" i="2"/>
  <c r="AF168" i="2"/>
  <c r="AE168" i="2"/>
  <c r="AD168" i="2"/>
  <c r="Z168" i="2"/>
  <c r="AA168" i="2" s="1"/>
  <c r="Y168" i="2"/>
  <c r="X168" i="2"/>
  <c r="V168" i="2"/>
  <c r="T168" i="2"/>
  <c r="AB168" i="2" s="1"/>
  <c r="P168" i="2"/>
  <c r="AI167" i="2"/>
  <c r="AH167" i="2"/>
  <c r="AG167" i="2"/>
  <c r="AF167" i="2"/>
  <c r="AE167" i="2"/>
  <c r="AD167" i="2"/>
  <c r="Z167" i="2"/>
  <c r="U167" i="2"/>
  <c r="W167" i="2" s="1"/>
  <c r="T167" i="2"/>
  <c r="Y167" i="2" s="1"/>
  <c r="P167" i="2"/>
  <c r="AK166" i="2"/>
  <c r="AI166" i="2"/>
  <c r="AH166" i="2"/>
  <c r="AG166" i="2"/>
  <c r="AE166" i="2"/>
  <c r="AD166" i="2"/>
  <c r="AB166" i="2"/>
  <c r="Z166" i="2"/>
  <c r="AA166" i="2" s="1"/>
  <c r="Y166" i="2"/>
  <c r="X166" i="2"/>
  <c r="V166" i="2"/>
  <c r="U166" i="2"/>
  <c r="W166" i="2" s="1"/>
  <c r="T166" i="2"/>
  <c r="AF166" i="2" s="1"/>
  <c r="P166" i="2"/>
  <c r="AJ165" i="2"/>
  <c r="AI165" i="2"/>
  <c r="AH165" i="2"/>
  <c r="AG165" i="2"/>
  <c r="AF165" i="2"/>
  <c r="AE165" i="2"/>
  <c r="AD165" i="2"/>
  <c r="AB165" i="2"/>
  <c r="U165" i="2"/>
  <c r="W165" i="2" s="1"/>
  <c r="T165" i="2"/>
  <c r="P165" i="2"/>
  <c r="AK164" i="2"/>
  <c r="AJ164" i="2"/>
  <c r="AI164" i="2"/>
  <c r="AH164" i="2"/>
  <c r="AG164" i="2"/>
  <c r="AF164" i="2"/>
  <c r="AE164" i="2"/>
  <c r="AD164" i="2"/>
  <c r="AB164" i="2"/>
  <c r="Z164" i="2"/>
  <c r="Y164" i="2"/>
  <c r="X164" i="2"/>
  <c r="W164" i="2"/>
  <c r="V164" i="2"/>
  <c r="T164" i="2"/>
  <c r="U164" i="2" s="1"/>
  <c r="P164" i="2"/>
  <c r="AK163" i="2"/>
  <c r="AJ163" i="2"/>
  <c r="AI163" i="2"/>
  <c r="AH163" i="2"/>
  <c r="AG163" i="2"/>
  <c r="AF163" i="2"/>
  <c r="AE163" i="2"/>
  <c r="AD163" i="2"/>
  <c r="Z163" i="2"/>
  <c r="Y163" i="2"/>
  <c r="X163" i="2"/>
  <c r="V163" i="2"/>
  <c r="U163" i="2"/>
  <c r="W163" i="2" s="1"/>
  <c r="T163" i="2"/>
  <c r="AB163" i="2" s="1"/>
  <c r="P163" i="2"/>
  <c r="AI162" i="2"/>
  <c r="AH162" i="2"/>
  <c r="AG162" i="2"/>
  <c r="AE162" i="2"/>
  <c r="AD162" i="2"/>
  <c r="AB162" i="2"/>
  <c r="Y162" i="2"/>
  <c r="T162" i="2"/>
  <c r="P162" i="2"/>
  <c r="AI161" i="2"/>
  <c r="AH161" i="2"/>
  <c r="AG161" i="2"/>
  <c r="AE161" i="2"/>
  <c r="AD161" i="2"/>
  <c r="T161" i="2"/>
  <c r="P161" i="2"/>
  <c r="AI160" i="2"/>
  <c r="AH160" i="2"/>
  <c r="AG160" i="2"/>
  <c r="AE160" i="2"/>
  <c r="AD160" i="2"/>
  <c r="V160" i="2"/>
  <c r="U160" i="2"/>
  <c r="W160" i="2" s="1"/>
  <c r="T160" i="2"/>
  <c r="P160" i="2"/>
  <c r="AK159" i="2"/>
  <c r="AJ159" i="2"/>
  <c r="AI159" i="2"/>
  <c r="AH159" i="2"/>
  <c r="AG159" i="2"/>
  <c r="AF159" i="2"/>
  <c r="AE159" i="2"/>
  <c r="AD159" i="2"/>
  <c r="AB159" i="2"/>
  <c r="Z159" i="2"/>
  <c r="AA159" i="2" s="1"/>
  <c r="Y159" i="2"/>
  <c r="X159" i="2"/>
  <c r="W159" i="2"/>
  <c r="V159" i="2"/>
  <c r="U159" i="2"/>
  <c r="T159" i="2"/>
  <c r="P159" i="2"/>
  <c r="AK158" i="2"/>
  <c r="AJ158" i="2"/>
  <c r="AI158" i="2"/>
  <c r="AH158" i="2"/>
  <c r="AG158" i="2"/>
  <c r="AE158" i="2"/>
  <c r="AD158" i="2"/>
  <c r="X158" i="2"/>
  <c r="V158" i="2"/>
  <c r="U158" i="2"/>
  <c r="W158" i="2" s="1"/>
  <c r="T158" i="2"/>
  <c r="P158" i="2"/>
  <c r="AK157" i="2"/>
  <c r="AI157" i="2"/>
  <c r="AH157" i="2"/>
  <c r="AG157" i="2"/>
  <c r="AF157" i="2"/>
  <c r="AE157" i="2"/>
  <c r="AD157" i="2"/>
  <c r="AB157" i="2"/>
  <c r="Y157" i="2"/>
  <c r="X157" i="2"/>
  <c r="T157" i="2"/>
  <c r="AJ157" i="2" s="1"/>
  <c r="P157" i="2"/>
  <c r="AK156" i="2"/>
  <c r="AJ156" i="2"/>
  <c r="AI156" i="2"/>
  <c r="AH156" i="2"/>
  <c r="AG156" i="2"/>
  <c r="AF156" i="2"/>
  <c r="AE156" i="2"/>
  <c r="AD156" i="2"/>
  <c r="Z156" i="2"/>
  <c r="AA156" i="2" s="1"/>
  <c r="Y156" i="2"/>
  <c r="X156" i="2"/>
  <c r="V156" i="2"/>
  <c r="T156" i="2"/>
  <c r="AB156" i="2" s="1"/>
  <c r="P156" i="2"/>
  <c r="AI155" i="2"/>
  <c r="AH155" i="2"/>
  <c r="AG155" i="2"/>
  <c r="AF155" i="2"/>
  <c r="AE155" i="2"/>
  <c r="AD155" i="2"/>
  <c r="Z155" i="2"/>
  <c r="U155" i="2"/>
  <c r="W155" i="2" s="1"/>
  <c r="T155" i="2"/>
  <c r="P155" i="2"/>
  <c r="AK154" i="2"/>
  <c r="AI154" i="2"/>
  <c r="AH154" i="2"/>
  <c r="AG154" i="2"/>
  <c r="AE154" i="2"/>
  <c r="AD154" i="2"/>
  <c r="AB154" i="2"/>
  <c r="Z154" i="2"/>
  <c r="AA154" i="2" s="1"/>
  <c r="Y154" i="2"/>
  <c r="X154" i="2"/>
  <c r="V154" i="2"/>
  <c r="U154" i="2"/>
  <c r="W154" i="2" s="1"/>
  <c r="T154" i="2"/>
  <c r="AF154" i="2" s="1"/>
  <c r="P154" i="2"/>
  <c r="AJ153" i="2"/>
  <c r="AI153" i="2"/>
  <c r="AH153" i="2"/>
  <c r="AG153" i="2"/>
  <c r="AF153" i="2"/>
  <c r="AE153" i="2"/>
  <c r="AD153" i="2"/>
  <c r="AB153" i="2"/>
  <c r="W153" i="2"/>
  <c r="V153" i="2"/>
  <c r="U153" i="2"/>
  <c r="T153" i="2"/>
  <c r="P153" i="2"/>
  <c r="AK152" i="2"/>
  <c r="AJ152" i="2"/>
  <c r="AI152" i="2"/>
  <c r="AH152" i="2"/>
  <c r="AG152" i="2"/>
  <c r="AF152" i="2"/>
  <c r="AE152" i="2"/>
  <c r="AD152" i="2"/>
  <c r="AB152" i="2"/>
  <c r="Z152" i="2"/>
  <c r="Y152" i="2"/>
  <c r="X152" i="2"/>
  <c r="W152" i="2"/>
  <c r="V152" i="2"/>
  <c r="T152" i="2"/>
  <c r="U152" i="2" s="1"/>
  <c r="P152" i="2"/>
  <c r="AK151" i="2"/>
  <c r="AJ151" i="2"/>
  <c r="AI151" i="2"/>
  <c r="AH151" i="2"/>
  <c r="AG151" i="2"/>
  <c r="AF151" i="2"/>
  <c r="AE151" i="2"/>
  <c r="AD151" i="2"/>
  <c r="Z151" i="2"/>
  <c r="Y151" i="2"/>
  <c r="X151" i="2"/>
  <c r="V151" i="2"/>
  <c r="U151" i="2"/>
  <c r="W151" i="2" s="1"/>
  <c r="T151" i="2"/>
  <c r="AB151" i="2" s="1"/>
  <c r="P151" i="2"/>
  <c r="AI150" i="2"/>
  <c r="AH150" i="2"/>
  <c r="AG150" i="2"/>
  <c r="AF150" i="2"/>
  <c r="AE150" i="2"/>
  <c r="AD150" i="2"/>
  <c r="AB150" i="2"/>
  <c r="Z150" i="2"/>
  <c r="Y150" i="2"/>
  <c r="T150" i="2"/>
  <c r="P150" i="2"/>
  <c r="AI149" i="2"/>
  <c r="AH149" i="2"/>
  <c r="AG149" i="2"/>
  <c r="AE149" i="2"/>
  <c r="AD149" i="2"/>
  <c r="T149" i="2"/>
  <c r="P149" i="2"/>
  <c r="AI148" i="2"/>
  <c r="AH148" i="2"/>
  <c r="AG148" i="2"/>
  <c r="AE148" i="2"/>
  <c r="AD148" i="2"/>
  <c r="V148" i="2"/>
  <c r="U148" i="2"/>
  <c r="W148" i="2" s="1"/>
  <c r="T148" i="2"/>
  <c r="P148" i="2"/>
  <c r="AK147" i="2"/>
  <c r="AJ147" i="2"/>
  <c r="AI147" i="2"/>
  <c r="AH147" i="2"/>
  <c r="AG147" i="2"/>
  <c r="AF147" i="2"/>
  <c r="AE147" i="2"/>
  <c r="AD147" i="2"/>
  <c r="AB147" i="2"/>
  <c r="Z147" i="2"/>
  <c r="Y147" i="2"/>
  <c r="X147" i="2"/>
  <c r="W147" i="2"/>
  <c r="V147" i="2"/>
  <c r="U147" i="2"/>
  <c r="T147" i="2"/>
  <c r="P147" i="2"/>
  <c r="AI146" i="2"/>
  <c r="AH146" i="2"/>
  <c r="AG146" i="2"/>
  <c r="AE146" i="2"/>
  <c r="AD146" i="2"/>
  <c r="T146" i="2"/>
  <c r="P146" i="2"/>
  <c r="AK145" i="2"/>
  <c r="AI145" i="2"/>
  <c r="AH145" i="2"/>
  <c r="AG145" i="2"/>
  <c r="AE145" i="2"/>
  <c r="AD145" i="2"/>
  <c r="AB145" i="2"/>
  <c r="Y145" i="2"/>
  <c r="X145" i="2"/>
  <c r="T145" i="2"/>
  <c r="P145" i="2"/>
  <c r="AK144" i="2"/>
  <c r="AJ144" i="2"/>
  <c r="AI144" i="2"/>
  <c r="AH144" i="2"/>
  <c r="AG144" i="2"/>
  <c r="AF144" i="2"/>
  <c r="AE144" i="2"/>
  <c r="AD144" i="2"/>
  <c r="Z144" i="2"/>
  <c r="Y144" i="2"/>
  <c r="X144" i="2"/>
  <c r="V144" i="2"/>
  <c r="T144" i="2"/>
  <c r="P144" i="2"/>
  <c r="AI143" i="2"/>
  <c r="AH143" i="2"/>
  <c r="AG143" i="2"/>
  <c r="AE143" i="2"/>
  <c r="AD143" i="2"/>
  <c r="T143" i="2"/>
  <c r="V143" i="2" s="1"/>
  <c r="P143" i="2"/>
  <c r="AK142" i="2"/>
  <c r="AI142" i="2"/>
  <c r="AH142" i="2"/>
  <c r="AG142" i="2"/>
  <c r="AE142" i="2"/>
  <c r="AD142" i="2"/>
  <c r="Y142" i="2"/>
  <c r="V142" i="2"/>
  <c r="U142" i="2"/>
  <c r="W142" i="2" s="1"/>
  <c r="T142" i="2"/>
  <c r="P142" i="2"/>
  <c r="AK141" i="2"/>
  <c r="AJ141" i="2"/>
  <c r="AI141" i="2"/>
  <c r="AH141" i="2"/>
  <c r="AG141" i="2"/>
  <c r="AE141" i="2"/>
  <c r="AD141" i="2"/>
  <c r="AB141" i="2"/>
  <c r="X141" i="2"/>
  <c r="V141" i="2"/>
  <c r="U141" i="2"/>
  <c r="W141" i="2" s="1"/>
  <c r="T141" i="2"/>
  <c r="AF141" i="2" s="1"/>
  <c r="P141" i="2"/>
  <c r="AK140" i="2"/>
  <c r="AJ140" i="2"/>
  <c r="AI140" i="2"/>
  <c r="AH140" i="2"/>
  <c r="AG140" i="2"/>
  <c r="AF140" i="2"/>
  <c r="AE140" i="2"/>
  <c r="AD140" i="2"/>
  <c r="AB140" i="2"/>
  <c r="Z140" i="2"/>
  <c r="Y140" i="2"/>
  <c r="X140" i="2"/>
  <c r="V140" i="2"/>
  <c r="T140" i="2"/>
  <c r="U140" i="2" s="1"/>
  <c r="W140" i="2" s="1"/>
  <c r="P140" i="2"/>
  <c r="AJ139" i="2"/>
  <c r="AI139" i="2"/>
  <c r="AH139" i="2"/>
  <c r="AG139" i="2"/>
  <c r="AE139" i="2"/>
  <c r="AD139" i="2"/>
  <c r="Y139" i="2"/>
  <c r="U139" i="2"/>
  <c r="W139" i="2" s="1"/>
  <c r="T139" i="2"/>
  <c r="AB139" i="2" s="1"/>
  <c r="P139" i="2"/>
  <c r="AI138" i="2"/>
  <c r="AH138" i="2"/>
  <c r="AG138" i="2"/>
  <c r="AF138" i="2"/>
  <c r="AE138" i="2"/>
  <c r="AD138" i="2"/>
  <c r="T138" i="2"/>
  <c r="AJ138" i="2" s="1"/>
  <c r="P138" i="2"/>
  <c r="AI137" i="2"/>
  <c r="AH137" i="2"/>
  <c r="AG137" i="2"/>
  <c r="AE137" i="2"/>
  <c r="AD137" i="2"/>
  <c r="Y137" i="2"/>
  <c r="U137" i="2"/>
  <c r="W137" i="2" s="1"/>
  <c r="T137" i="2"/>
  <c r="AF137" i="2" s="1"/>
  <c r="P137" i="2"/>
  <c r="AJ136" i="2"/>
  <c r="AI136" i="2"/>
  <c r="AH136" i="2"/>
  <c r="AG136" i="2"/>
  <c r="AF136" i="2"/>
  <c r="AE136" i="2"/>
  <c r="AD136" i="2"/>
  <c r="AB136" i="2"/>
  <c r="Z136" i="2"/>
  <c r="AA136" i="2" s="1"/>
  <c r="X136" i="2"/>
  <c r="V136" i="2"/>
  <c r="U136" i="2"/>
  <c r="W136" i="2" s="1"/>
  <c r="T136" i="2"/>
  <c r="Y136" i="2" s="1"/>
  <c r="P136" i="2"/>
  <c r="AK135" i="2"/>
  <c r="AJ135" i="2"/>
  <c r="AI135" i="2"/>
  <c r="AH135" i="2"/>
  <c r="AG135" i="2"/>
  <c r="AF135" i="2"/>
  <c r="AE135" i="2"/>
  <c r="AD135" i="2"/>
  <c r="AB135" i="2"/>
  <c r="Z135" i="2"/>
  <c r="AA135" i="2" s="1"/>
  <c r="Y135" i="2"/>
  <c r="X135" i="2"/>
  <c r="V135" i="2"/>
  <c r="U135" i="2"/>
  <c r="W135" i="2" s="1"/>
  <c r="T135" i="2"/>
  <c r="P135" i="2"/>
  <c r="AI134" i="2"/>
  <c r="AH134" i="2"/>
  <c r="AG134" i="2"/>
  <c r="AE134" i="2"/>
  <c r="AD134" i="2"/>
  <c r="T134" i="2"/>
  <c r="P134" i="2"/>
  <c r="AK133" i="2"/>
  <c r="AJ133" i="2"/>
  <c r="AI133" i="2"/>
  <c r="AH133" i="2"/>
  <c r="AG133" i="2"/>
  <c r="AE133" i="2"/>
  <c r="AD133" i="2"/>
  <c r="Z133" i="2"/>
  <c r="AA133" i="2" s="1"/>
  <c r="Y133" i="2"/>
  <c r="X133" i="2"/>
  <c r="W133" i="2"/>
  <c r="U133" i="2"/>
  <c r="T133" i="2"/>
  <c r="V133" i="2" s="1"/>
  <c r="P133" i="2"/>
  <c r="AJ132" i="2"/>
  <c r="AI132" i="2"/>
  <c r="AH132" i="2"/>
  <c r="AG132" i="2"/>
  <c r="AE132" i="2"/>
  <c r="AD132" i="2"/>
  <c r="AB132" i="2"/>
  <c r="U132" i="2"/>
  <c r="W132" i="2" s="1"/>
  <c r="T132" i="2"/>
  <c r="Z132" i="2" s="1"/>
  <c r="P132" i="2"/>
  <c r="AJ131" i="2"/>
  <c r="AI131" i="2"/>
  <c r="AH131" i="2"/>
  <c r="AG131" i="2"/>
  <c r="AE131" i="2"/>
  <c r="AD131" i="2"/>
  <c r="Z131" i="2"/>
  <c r="AA131" i="2" s="1"/>
  <c r="Y131" i="2"/>
  <c r="V131" i="2"/>
  <c r="U131" i="2"/>
  <c r="W131" i="2" s="1"/>
  <c r="T131" i="2"/>
  <c r="AF131" i="2" s="1"/>
  <c r="P131" i="2"/>
  <c r="AI130" i="2"/>
  <c r="AH130" i="2"/>
  <c r="AG130" i="2"/>
  <c r="AE130" i="2"/>
  <c r="AD130" i="2"/>
  <c r="AB130" i="2"/>
  <c r="T130" i="2"/>
  <c r="P130" i="2"/>
  <c r="AI129" i="2"/>
  <c r="AH129" i="2"/>
  <c r="AG129" i="2"/>
  <c r="AE129" i="2"/>
  <c r="AD129" i="2"/>
  <c r="AB129" i="2"/>
  <c r="Y129" i="2"/>
  <c r="U129" i="2"/>
  <c r="W129" i="2" s="1"/>
  <c r="T129" i="2"/>
  <c r="Z129" i="2" s="1"/>
  <c r="P129" i="2"/>
  <c r="AK128" i="2"/>
  <c r="AJ128" i="2"/>
  <c r="AI128" i="2"/>
  <c r="AH128" i="2"/>
  <c r="AG128" i="2"/>
  <c r="AF128" i="2"/>
  <c r="AE128" i="2"/>
  <c r="AD128" i="2"/>
  <c r="AB128" i="2"/>
  <c r="Z128" i="2"/>
  <c r="AA128" i="2" s="1"/>
  <c r="Y128" i="2"/>
  <c r="X128" i="2"/>
  <c r="W128" i="2"/>
  <c r="V128" i="2"/>
  <c r="T128" i="2"/>
  <c r="U128" i="2" s="1"/>
  <c r="P128" i="2"/>
  <c r="AI127" i="2"/>
  <c r="AH127" i="2"/>
  <c r="AG127" i="2"/>
  <c r="AE127" i="2"/>
  <c r="AD127" i="2"/>
  <c r="Y127" i="2"/>
  <c r="U127" i="2"/>
  <c r="W127" i="2" s="1"/>
  <c r="T127" i="2"/>
  <c r="AB127" i="2" s="1"/>
  <c r="P127" i="2"/>
  <c r="AI126" i="2"/>
  <c r="AH126" i="2"/>
  <c r="AG126" i="2"/>
  <c r="AF126" i="2"/>
  <c r="AE126" i="2"/>
  <c r="AD126" i="2"/>
  <c r="T126" i="2"/>
  <c r="AJ126" i="2" s="1"/>
  <c r="P126" i="2"/>
  <c r="AI125" i="2"/>
  <c r="AH125" i="2"/>
  <c r="AG125" i="2"/>
  <c r="AE125" i="2"/>
  <c r="AD125" i="2"/>
  <c r="Y125" i="2"/>
  <c r="U125" i="2"/>
  <c r="W125" i="2" s="1"/>
  <c r="T125" i="2"/>
  <c r="AF125" i="2" s="1"/>
  <c r="P125" i="2"/>
  <c r="AK124" i="2"/>
  <c r="AJ124" i="2"/>
  <c r="AI124" i="2"/>
  <c r="AH124" i="2"/>
  <c r="AG124" i="2"/>
  <c r="AF124" i="2"/>
  <c r="AE124" i="2"/>
  <c r="AD124" i="2"/>
  <c r="AB124" i="2"/>
  <c r="Z124" i="2"/>
  <c r="AA124" i="2" s="1"/>
  <c r="X124" i="2"/>
  <c r="V124" i="2"/>
  <c r="U124" i="2"/>
  <c r="W124" i="2" s="1"/>
  <c r="T124" i="2"/>
  <c r="Y124" i="2" s="1"/>
  <c r="P124" i="2"/>
  <c r="AK123" i="2"/>
  <c r="AJ123" i="2"/>
  <c r="AI123" i="2"/>
  <c r="AH123" i="2"/>
  <c r="AG123" i="2"/>
  <c r="AF123" i="2"/>
  <c r="AE123" i="2"/>
  <c r="AD123" i="2"/>
  <c r="AB123" i="2"/>
  <c r="Z123" i="2"/>
  <c r="Y123" i="2"/>
  <c r="X123" i="2"/>
  <c r="V123" i="2"/>
  <c r="U123" i="2"/>
  <c r="W123" i="2" s="1"/>
  <c r="T123" i="2"/>
  <c r="P123" i="2"/>
  <c r="AI122" i="2"/>
  <c r="AH122" i="2"/>
  <c r="AG122" i="2"/>
  <c r="AE122" i="2"/>
  <c r="AD122" i="2"/>
  <c r="T122" i="2"/>
  <c r="P122" i="2"/>
  <c r="AK121" i="2"/>
  <c r="AJ121" i="2"/>
  <c r="AI121" i="2"/>
  <c r="AH121" i="2"/>
  <c r="AG121" i="2"/>
  <c r="AE121" i="2"/>
  <c r="AD121" i="2"/>
  <c r="Z121" i="2"/>
  <c r="AA121" i="2" s="1"/>
  <c r="Y121" i="2"/>
  <c r="X121" i="2"/>
  <c r="W121" i="2"/>
  <c r="U121" i="2"/>
  <c r="T121" i="2"/>
  <c r="V121" i="2" s="1"/>
  <c r="P121" i="2"/>
  <c r="AJ120" i="2"/>
  <c r="AI120" i="2"/>
  <c r="AH120" i="2"/>
  <c r="AG120" i="2"/>
  <c r="AE120" i="2"/>
  <c r="AD120" i="2"/>
  <c r="AB120" i="2"/>
  <c r="U120" i="2"/>
  <c r="W120" i="2" s="1"/>
  <c r="T120" i="2"/>
  <c r="Z120" i="2" s="1"/>
  <c r="P120" i="2"/>
  <c r="AJ119" i="2"/>
  <c r="AI119" i="2"/>
  <c r="AH119" i="2"/>
  <c r="AG119" i="2"/>
  <c r="AE119" i="2"/>
  <c r="AD119" i="2"/>
  <c r="Z119" i="2"/>
  <c r="AA119" i="2" s="1"/>
  <c r="Y119" i="2"/>
  <c r="V119" i="2"/>
  <c r="U119" i="2"/>
  <c r="W119" i="2" s="1"/>
  <c r="T119" i="2"/>
  <c r="AF119" i="2" s="1"/>
  <c r="P119" i="2"/>
  <c r="AI118" i="2"/>
  <c r="AH118" i="2"/>
  <c r="AG118" i="2"/>
  <c r="AE118" i="2"/>
  <c r="AD118" i="2"/>
  <c r="T118" i="2"/>
  <c r="P118" i="2"/>
  <c r="AI117" i="2"/>
  <c r="AH117" i="2"/>
  <c r="AG117" i="2"/>
  <c r="AE117" i="2"/>
  <c r="AD117" i="2"/>
  <c r="AB117" i="2"/>
  <c r="Y117" i="2"/>
  <c r="U117" i="2"/>
  <c r="W117" i="2" s="1"/>
  <c r="T117" i="2"/>
  <c r="Z117" i="2" s="1"/>
  <c r="P117" i="2"/>
  <c r="AK116" i="2"/>
  <c r="AJ116" i="2"/>
  <c r="AI116" i="2"/>
  <c r="AH116" i="2"/>
  <c r="AG116" i="2"/>
  <c r="AF116" i="2"/>
  <c r="AE116" i="2"/>
  <c r="AD116" i="2"/>
  <c r="AB116" i="2"/>
  <c r="Z116" i="2"/>
  <c r="AA116" i="2" s="1"/>
  <c r="Y116" i="2"/>
  <c r="X116" i="2"/>
  <c r="W116" i="2"/>
  <c r="V116" i="2"/>
  <c r="T116" i="2"/>
  <c r="U116" i="2" s="1"/>
  <c r="P116" i="2"/>
  <c r="AI115" i="2"/>
  <c r="AH115" i="2"/>
  <c r="AG115" i="2"/>
  <c r="AE115" i="2"/>
  <c r="AD115" i="2"/>
  <c r="Y115" i="2"/>
  <c r="U115" i="2"/>
  <c r="W115" i="2" s="1"/>
  <c r="T115" i="2"/>
  <c r="AB115" i="2" s="1"/>
  <c r="P115" i="2"/>
  <c r="AI114" i="2"/>
  <c r="AH114" i="2"/>
  <c r="AG114" i="2"/>
  <c r="AE114" i="2"/>
  <c r="AD114" i="2"/>
  <c r="AB114" i="2"/>
  <c r="T114" i="2"/>
  <c r="P114" i="2"/>
  <c r="AK113" i="2"/>
  <c r="AJ113" i="2"/>
  <c r="AI113" i="2"/>
  <c r="AH113" i="2"/>
  <c r="AG113" i="2"/>
  <c r="AE113" i="2"/>
  <c r="AD113" i="2"/>
  <c r="Z113" i="2"/>
  <c r="AA113" i="2" s="1"/>
  <c r="Y113" i="2"/>
  <c r="X113" i="2"/>
  <c r="W113" i="2"/>
  <c r="V113" i="2"/>
  <c r="T113" i="2"/>
  <c r="U113" i="2" s="1"/>
  <c r="P113" i="2"/>
  <c r="AK112" i="2"/>
  <c r="AI112" i="2"/>
  <c r="AH112" i="2"/>
  <c r="AG112" i="2"/>
  <c r="AE112" i="2"/>
  <c r="AD112" i="2"/>
  <c r="X112" i="2"/>
  <c r="V112" i="2"/>
  <c r="U112" i="2"/>
  <c r="W112" i="2" s="1"/>
  <c r="T112" i="2"/>
  <c r="AB112" i="2" s="1"/>
  <c r="P112" i="2"/>
  <c r="AK111" i="2"/>
  <c r="AI111" i="2"/>
  <c r="AH111" i="2"/>
  <c r="AG111" i="2"/>
  <c r="AF111" i="2"/>
  <c r="AE111" i="2"/>
  <c r="AD111" i="2"/>
  <c r="AB111" i="2"/>
  <c r="Z111" i="2"/>
  <c r="AA111" i="2" s="1"/>
  <c r="Y111" i="2"/>
  <c r="X111" i="2"/>
  <c r="V111" i="2"/>
  <c r="T111" i="2"/>
  <c r="AJ111" i="2" s="1"/>
  <c r="P111" i="2"/>
  <c r="AK110" i="2"/>
  <c r="AI110" i="2"/>
  <c r="AH110" i="2"/>
  <c r="AG110" i="2"/>
  <c r="AE110" i="2"/>
  <c r="AD110" i="2"/>
  <c r="X110" i="2"/>
  <c r="T110" i="2"/>
  <c r="P110" i="2"/>
  <c r="AK109" i="2"/>
  <c r="AJ109" i="2"/>
  <c r="AI109" i="2"/>
  <c r="AH109" i="2"/>
  <c r="AG109" i="2"/>
  <c r="AF109" i="2"/>
  <c r="AE109" i="2"/>
  <c r="AD109" i="2"/>
  <c r="AB109" i="2"/>
  <c r="Z109" i="2"/>
  <c r="AA109" i="2" s="1"/>
  <c r="Y109" i="2"/>
  <c r="X109" i="2"/>
  <c r="V109" i="2"/>
  <c r="U109" i="2"/>
  <c r="W109" i="2" s="1"/>
  <c r="T109" i="2"/>
  <c r="P109" i="2"/>
  <c r="AK108" i="2"/>
  <c r="AJ108" i="2"/>
  <c r="AI108" i="2"/>
  <c r="AH108" i="2"/>
  <c r="AG108" i="2"/>
  <c r="AF108" i="2"/>
  <c r="AE108" i="2"/>
  <c r="AD108" i="2"/>
  <c r="AB108" i="2"/>
  <c r="Z108" i="2"/>
  <c r="Y108" i="2"/>
  <c r="X108" i="2"/>
  <c r="V108" i="2"/>
  <c r="U108" i="2"/>
  <c r="W108" i="2" s="1"/>
  <c r="T108" i="2"/>
  <c r="P108" i="2"/>
  <c r="AJ107" i="2"/>
  <c r="AI107" i="2"/>
  <c r="AH107" i="2"/>
  <c r="AG107" i="2"/>
  <c r="AE107" i="2"/>
  <c r="AD107" i="2"/>
  <c r="AB107" i="2"/>
  <c r="U107" i="2"/>
  <c r="W107" i="2" s="1"/>
  <c r="T107" i="2"/>
  <c r="Z107" i="2" s="1"/>
  <c r="P107" i="2"/>
  <c r="AK106" i="2"/>
  <c r="AJ106" i="2"/>
  <c r="AI106" i="2"/>
  <c r="AH106" i="2"/>
  <c r="AG106" i="2"/>
  <c r="AF106" i="2"/>
  <c r="AE106" i="2"/>
  <c r="AD106" i="2"/>
  <c r="AB106" i="2"/>
  <c r="Z106" i="2"/>
  <c r="Y106" i="2"/>
  <c r="X106" i="2"/>
  <c r="W106" i="2"/>
  <c r="V106" i="2"/>
  <c r="U106" i="2"/>
  <c r="T106" i="2"/>
  <c r="P106" i="2"/>
  <c r="AJ105" i="2"/>
  <c r="AI105" i="2"/>
  <c r="AH105" i="2"/>
  <c r="AG105" i="2"/>
  <c r="AF105" i="2"/>
  <c r="AE105" i="2"/>
  <c r="AD105" i="2"/>
  <c r="Y105" i="2"/>
  <c r="W105" i="2"/>
  <c r="V105" i="2"/>
  <c r="U105" i="2"/>
  <c r="T105" i="2"/>
  <c r="AB105" i="2" s="1"/>
  <c r="P105" i="2"/>
  <c r="AI104" i="2"/>
  <c r="AH104" i="2"/>
  <c r="AG104" i="2"/>
  <c r="AE104" i="2"/>
  <c r="AD104" i="2"/>
  <c r="Z104" i="2"/>
  <c r="T104" i="2"/>
  <c r="Y104" i="2" s="1"/>
  <c r="P104" i="2"/>
  <c r="AI103" i="2"/>
  <c r="AH103" i="2"/>
  <c r="AG103" i="2"/>
  <c r="AE103" i="2"/>
  <c r="AD103" i="2"/>
  <c r="Y103" i="2"/>
  <c r="U103" i="2"/>
  <c r="W103" i="2" s="1"/>
  <c r="T103" i="2"/>
  <c r="AF103" i="2" s="1"/>
  <c r="P103" i="2"/>
  <c r="AI102" i="2"/>
  <c r="AH102" i="2"/>
  <c r="AG102" i="2"/>
  <c r="AE102" i="2"/>
  <c r="AD102" i="2"/>
  <c r="AB102" i="2"/>
  <c r="T102" i="2"/>
  <c r="P102" i="2"/>
  <c r="AK101" i="2"/>
  <c r="AJ101" i="2"/>
  <c r="AI101" i="2"/>
  <c r="AH101" i="2"/>
  <c r="AG101" i="2"/>
  <c r="AE101" i="2"/>
  <c r="AD101" i="2"/>
  <c r="Z101" i="2"/>
  <c r="AA101" i="2" s="1"/>
  <c r="Y101" i="2"/>
  <c r="X101" i="2"/>
  <c r="V101" i="2"/>
  <c r="T101" i="2"/>
  <c r="U101" i="2" s="1"/>
  <c r="W101" i="2" s="1"/>
  <c r="P101" i="2"/>
  <c r="AK100" i="2"/>
  <c r="AI100" i="2"/>
  <c r="AH100" i="2"/>
  <c r="AG100" i="2"/>
  <c r="AE100" i="2"/>
  <c r="AD100" i="2"/>
  <c r="X100" i="2"/>
  <c r="V100" i="2"/>
  <c r="U100" i="2"/>
  <c r="W100" i="2" s="1"/>
  <c r="T100" i="2"/>
  <c r="AB100" i="2" s="1"/>
  <c r="P100" i="2"/>
  <c r="AK99" i="2"/>
  <c r="AI99" i="2"/>
  <c r="AH99" i="2"/>
  <c r="AG99" i="2"/>
  <c r="AF99" i="2"/>
  <c r="AE99" i="2"/>
  <c r="AD99" i="2"/>
  <c r="AB99" i="2"/>
  <c r="Z99" i="2"/>
  <c r="AA99" i="2" s="1"/>
  <c r="Y99" i="2"/>
  <c r="X99" i="2"/>
  <c r="V99" i="2"/>
  <c r="T99" i="2"/>
  <c r="AJ99" i="2" s="1"/>
  <c r="P99" i="2"/>
  <c r="AI98" i="2"/>
  <c r="AH98" i="2"/>
  <c r="AG98" i="2"/>
  <c r="AE98" i="2"/>
  <c r="AD98" i="2"/>
  <c r="T98" i="2"/>
  <c r="Z98" i="2" s="1"/>
  <c r="AA98" i="2" s="1"/>
  <c r="P98" i="2"/>
  <c r="AK97" i="2"/>
  <c r="AJ97" i="2"/>
  <c r="AI97" i="2"/>
  <c r="AH97" i="2"/>
  <c r="AG97" i="2"/>
  <c r="AF97" i="2"/>
  <c r="AE97" i="2"/>
  <c r="AD97" i="2"/>
  <c r="AB97" i="2"/>
  <c r="Z97" i="2"/>
  <c r="AA97" i="2" s="1"/>
  <c r="Y97" i="2"/>
  <c r="X97" i="2"/>
  <c r="V97" i="2"/>
  <c r="U97" i="2"/>
  <c r="W97" i="2" s="1"/>
  <c r="T97" i="2"/>
  <c r="P97" i="2"/>
  <c r="AK96" i="2"/>
  <c r="AJ96" i="2"/>
  <c r="AI96" i="2"/>
  <c r="AH96" i="2"/>
  <c r="AG96" i="2"/>
  <c r="AF96" i="2"/>
  <c r="AE96" i="2"/>
  <c r="AD96" i="2"/>
  <c r="AB96" i="2"/>
  <c r="Z96" i="2"/>
  <c r="Y96" i="2"/>
  <c r="X96" i="2"/>
  <c r="V96" i="2"/>
  <c r="U96" i="2"/>
  <c r="W96" i="2" s="1"/>
  <c r="T96" i="2"/>
  <c r="P96" i="2"/>
  <c r="AJ95" i="2"/>
  <c r="AI95" i="2"/>
  <c r="AH95" i="2"/>
  <c r="AG95" i="2"/>
  <c r="AE95" i="2"/>
  <c r="AD95" i="2"/>
  <c r="AB95" i="2"/>
  <c r="W95" i="2"/>
  <c r="U95" i="2"/>
  <c r="T95" i="2"/>
  <c r="Z95" i="2" s="1"/>
  <c r="P95" i="2"/>
  <c r="AK94" i="2"/>
  <c r="AJ94" i="2"/>
  <c r="AI94" i="2"/>
  <c r="AH94" i="2"/>
  <c r="AG94" i="2"/>
  <c r="AF94" i="2"/>
  <c r="AE94" i="2"/>
  <c r="AD94" i="2"/>
  <c r="AB94" i="2"/>
  <c r="Z94" i="2"/>
  <c r="Y94" i="2"/>
  <c r="X94" i="2"/>
  <c r="W94" i="2"/>
  <c r="V94" i="2"/>
  <c r="U94" i="2"/>
  <c r="T94" i="2"/>
  <c r="P94" i="2"/>
  <c r="AJ93" i="2"/>
  <c r="AI93" i="2"/>
  <c r="AH93" i="2"/>
  <c r="AG93" i="2"/>
  <c r="AF93" i="2"/>
  <c r="AE93" i="2"/>
  <c r="AD93" i="2"/>
  <c r="Y93" i="2"/>
  <c r="V93" i="2"/>
  <c r="T93" i="2"/>
  <c r="AB93" i="2" s="1"/>
  <c r="P93" i="2"/>
  <c r="AI92" i="2"/>
  <c r="AH92" i="2"/>
  <c r="AG92" i="2"/>
  <c r="AE92" i="2"/>
  <c r="AD92" i="2"/>
  <c r="T92" i="2"/>
  <c r="P92" i="2"/>
  <c r="AI91" i="2"/>
  <c r="AH91" i="2"/>
  <c r="AG91" i="2"/>
  <c r="AE91" i="2"/>
  <c r="AD91" i="2"/>
  <c r="Y91" i="2"/>
  <c r="U91" i="2"/>
  <c r="W91" i="2" s="1"/>
  <c r="T91" i="2"/>
  <c r="AF91" i="2" s="1"/>
  <c r="P91" i="2"/>
  <c r="AI90" i="2"/>
  <c r="AH90" i="2"/>
  <c r="AG90" i="2"/>
  <c r="AE90" i="2"/>
  <c r="AD90" i="2"/>
  <c r="AB90" i="2"/>
  <c r="V90" i="2"/>
  <c r="T90" i="2"/>
  <c r="P90" i="2"/>
  <c r="AK89" i="2"/>
  <c r="AJ89" i="2"/>
  <c r="AI89" i="2"/>
  <c r="AH89" i="2"/>
  <c r="AG89" i="2"/>
  <c r="AE89" i="2"/>
  <c r="AD89" i="2"/>
  <c r="Z89" i="2"/>
  <c r="AA89" i="2" s="1"/>
  <c r="Y89" i="2"/>
  <c r="X89" i="2"/>
  <c r="W89" i="2"/>
  <c r="V89" i="2"/>
  <c r="T89" i="2"/>
  <c r="U89" i="2" s="1"/>
  <c r="P89" i="2"/>
  <c r="AK88" i="2"/>
  <c r="AI88" i="2"/>
  <c r="AH88" i="2"/>
  <c r="AG88" i="2"/>
  <c r="AE88" i="2"/>
  <c r="AD88" i="2"/>
  <c r="X88" i="2"/>
  <c r="V88" i="2"/>
  <c r="U88" i="2"/>
  <c r="W88" i="2" s="1"/>
  <c r="T88" i="2"/>
  <c r="AB88" i="2" s="1"/>
  <c r="P88" i="2"/>
  <c r="AK87" i="2"/>
  <c r="AI87" i="2"/>
  <c r="AH87" i="2"/>
  <c r="AG87" i="2"/>
  <c r="AF87" i="2"/>
  <c r="AE87" i="2"/>
  <c r="AD87" i="2"/>
  <c r="AB87" i="2"/>
  <c r="Z87" i="2"/>
  <c r="AA87" i="2" s="1"/>
  <c r="Y87" i="2"/>
  <c r="X87" i="2"/>
  <c r="V87" i="2"/>
  <c r="T87" i="2"/>
  <c r="AJ87" i="2" s="1"/>
  <c r="P87" i="2"/>
  <c r="AK86" i="2"/>
  <c r="AI86" i="2"/>
  <c r="AH86" i="2"/>
  <c r="AG86" i="2"/>
  <c r="AE86" i="2"/>
  <c r="AD86" i="2"/>
  <c r="Z86" i="2"/>
  <c r="AA86" i="2" s="1"/>
  <c r="X86" i="2"/>
  <c r="T86" i="2"/>
  <c r="P86" i="2"/>
  <c r="AK85" i="2"/>
  <c r="AJ85" i="2"/>
  <c r="AI85" i="2"/>
  <c r="AH85" i="2"/>
  <c r="AG85" i="2"/>
  <c r="AF85" i="2"/>
  <c r="AE85" i="2"/>
  <c r="AD85" i="2"/>
  <c r="AB85" i="2"/>
  <c r="Z85" i="2"/>
  <c r="AA85" i="2" s="1"/>
  <c r="Y85" i="2"/>
  <c r="X85" i="2"/>
  <c r="V85" i="2"/>
  <c r="U85" i="2"/>
  <c r="W85" i="2" s="1"/>
  <c r="T85" i="2"/>
  <c r="P85" i="2"/>
  <c r="AK84" i="2"/>
  <c r="AJ84" i="2"/>
  <c r="AI84" i="2"/>
  <c r="AH84" i="2"/>
  <c r="AG84" i="2"/>
  <c r="AF84" i="2"/>
  <c r="AE84" i="2"/>
  <c r="AD84" i="2"/>
  <c r="AB84" i="2"/>
  <c r="Z84" i="2"/>
  <c r="Y84" i="2"/>
  <c r="X84" i="2"/>
  <c r="V84" i="2"/>
  <c r="U84" i="2"/>
  <c r="W84" i="2" s="1"/>
  <c r="T84" i="2"/>
  <c r="P84" i="2"/>
  <c r="AJ83" i="2"/>
  <c r="AI83" i="2"/>
  <c r="AH83" i="2"/>
  <c r="AG83" i="2"/>
  <c r="AE83" i="2"/>
  <c r="AD83" i="2"/>
  <c r="AB83" i="2"/>
  <c r="U83" i="2"/>
  <c r="W83" i="2" s="1"/>
  <c r="T83" i="2"/>
  <c r="Z83" i="2" s="1"/>
  <c r="P83" i="2"/>
  <c r="AK82" i="2"/>
  <c r="AJ82" i="2"/>
  <c r="AI82" i="2"/>
  <c r="AH82" i="2"/>
  <c r="AG82" i="2"/>
  <c r="AF82" i="2"/>
  <c r="AE82" i="2"/>
  <c r="AD82" i="2"/>
  <c r="AB82" i="2"/>
  <c r="Z82" i="2"/>
  <c r="Y82" i="2"/>
  <c r="X82" i="2"/>
  <c r="W82" i="2"/>
  <c r="V82" i="2"/>
  <c r="U82" i="2"/>
  <c r="T82" i="2"/>
  <c r="P82" i="2"/>
  <c r="AJ81" i="2"/>
  <c r="AI81" i="2"/>
  <c r="AH81" i="2"/>
  <c r="AG81" i="2"/>
  <c r="AF81" i="2"/>
  <c r="AE81" i="2"/>
  <c r="AD81" i="2"/>
  <c r="Y81" i="2"/>
  <c r="V81" i="2"/>
  <c r="T81" i="2"/>
  <c r="AB81" i="2" s="1"/>
  <c r="P81" i="2"/>
  <c r="AI80" i="2"/>
  <c r="AH80" i="2"/>
  <c r="AG80" i="2"/>
  <c r="AE80" i="2"/>
  <c r="AD80" i="2"/>
  <c r="Z80" i="2"/>
  <c r="T80" i="2"/>
  <c r="P80" i="2"/>
  <c r="AI79" i="2"/>
  <c r="AH79" i="2"/>
  <c r="AG79" i="2"/>
  <c r="AE79" i="2"/>
  <c r="AD79" i="2"/>
  <c r="Y79" i="2"/>
  <c r="U79" i="2"/>
  <c r="W79" i="2" s="1"/>
  <c r="T79" i="2"/>
  <c r="AF79" i="2" s="1"/>
  <c r="P79" i="2"/>
  <c r="AI78" i="2"/>
  <c r="AH78" i="2"/>
  <c r="AG78" i="2"/>
  <c r="AE78" i="2"/>
  <c r="AD78" i="2"/>
  <c r="AB78" i="2"/>
  <c r="T78" i="2"/>
  <c r="P78" i="2"/>
  <c r="AK77" i="2"/>
  <c r="AJ77" i="2"/>
  <c r="AI77" i="2"/>
  <c r="AH77" i="2"/>
  <c r="AG77" i="2"/>
  <c r="AE77" i="2"/>
  <c r="AD77" i="2"/>
  <c r="Z77" i="2"/>
  <c r="AA77" i="2" s="1"/>
  <c r="Y77" i="2"/>
  <c r="X77" i="2"/>
  <c r="W77" i="2"/>
  <c r="V77" i="2"/>
  <c r="T77" i="2"/>
  <c r="U77" i="2" s="1"/>
  <c r="P77" i="2"/>
  <c r="AK76" i="2"/>
  <c r="AI76" i="2"/>
  <c r="AH76" i="2"/>
  <c r="AG76" i="2"/>
  <c r="AF76" i="2"/>
  <c r="AE76" i="2"/>
  <c r="AD76" i="2"/>
  <c r="X76" i="2"/>
  <c r="V76" i="2"/>
  <c r="U76" i="2"/>
  <c r="W76" i="2" s="1"/>
  <c r="T76" i="2"/>
  <c r="AB76" i="2" s="1"/>
  <c r="P76" i="2"/>
  <c r="AK75" i="2"/>
  <c r="AI75" i="2"/>
  <c r="AH75" i="2"/>
  <c r="AG75" i="2"/>
  <c r="AF75" i="2"/>
  <c r="AE75" i="2"/>
  <c r="AD75" i="2"/>
  <c r="AB75" i="2"/>
  <c r="Z75" i="2"/>
  <c r="AA75" i="2" s="1"/>
  <c r="Y75" i="2"/>
  <c r="X75" i="2"/>
  <c r="V75" i="2"/>
  <c r="T75" i="2"/>
  <c r="AJ75" i="2" s="1"/>
  <c r="P75" i="2"/>
  <c r="AI74" i="2"/>
  <c r="AH74" i="2"/>
  <c r="AG74" i="2"/>
  <c r="AE74" i="2"/>
  <c r="AD74" i="2"/>
  <c r="T74" i="2"/>
  <c r="X74" i="2" s="1"/>
  <c r="P74" i="2"/>
  <c r="AK73" i="2"/>
  <c r="AJ73" i="2"/>
  <c r="AI73" i="2"/>
  <c r="AH73" i="2"/>
  <c r="AG73" i="2"/>
  <c r="AF73" i="2"/>
  <c r="AE73" i="2"/>
  <c r="AD73" i="2"/>
  <c r="AB73" i="2"/>
  <c r="Z73" i="2"/>
  <c r="AA73" i="2" s="1"/>
  <c r="Y73" i="2"/>
  <c r="X73" i="2"/>
  <c r="V73" i="2"/>
  <c r="U73" i="2"/>
  <c r="W73" i="2" s="1"/>
  <c r="T73" i="2"/>
  <c r="P73" i="2"/>
  <c r="AK72" i="2"/>
  <c r="AJ72" i="2"/>
  <c r="AI72" i="2"/>
  <c r="AH72" i="2"/>
  <c r="AG72" i="2"/>
  <c r="AF72" i="2"/>
  <c r="AE72" i="2"/>
  <c r="AD72" i="2"/>
  <c r="AB72" i="2"/>
  <c r="Z72" i="2"/>
  <c r="Y72" i="2"/>
  <c r="X72" i="2"/>
  <c r="V72" i="2"/>
  <c r="U72" i="2"/>
  <c r="W72" i="2" s="1"/>
  <c r="T72" i="2"/>
  <c r="P72" i="2"/>
  <c r="AJ71" i="2"/>
  <c r="AI71" i="2"/>
  <c r="AH71" i="2"/>
  <c r="AG71" i="2"/>
  <c r="AE71" i="2"/>
  <c r="AD71" i="2"/>
  <c r="AB71" i="2"/>
  <c r="U71" i="2"/>
  <c r="W71" i="2" s="1"/>
  <c r="T71" i="2"/>
  <c r="Z71" i="2" s="1"/>
  <c r="P71" i="2"/>
  <c r="AK70" i="2"/>
  <c r="AJ70" i="2"/>
  <c r="AI70" i="2"/>
  <c r="AH70" i="2"/>
  <c r="AG70" i="2"/>
  <c r="AF70" i="2"/>
  <c r="AE70" i="2"/>
  <c r="AD70" i="2"/>
  <c r="AB70" i="2"/>
  <c r="Z70" i="2"/>
  <c r="Y70" i="2"/>
  <c r="X70" i="2"/>
  <c r="W70" i="2"/>
  <c r="V70" i="2"/>
  <c r="U70" i="2"/>
  <c r="T70" i="2"/>
  <c r="P70" i="2"/>
  <c r="AJ69" i="2"/>
  <c r="AI69" i="2"/>
  <c r="AH69" i="2"/>
  <c r="AG69" i="2"/>
  <c r="AF69" i="2"/>
  <c r="AE69" i="2"/>
  <c r="AD69" i="2"/>
  <c r="Y69" i="2"/>
  <c r="T69" i="2"/>
  <c r="AB69" i="2" s="1"/>
  <c r="P69" i="2"/>
  <c r="AI68" i="2"/>
  <c r="AH68" i="2"/>
  <c r="AG68" i="2"/>
  <c r="AE68" i="2"/>
  <c r="AD68" i="2"/>
  <c r="T68" i="2"/>
  <c r="P68" i="2"/>
  <c r="AI67" i="2"/>
  <c r="AH67" i="2"/>
  <c r="AG67" i="2"/>
  <c r="AE67" i="2"/>
  <c r="AD67" i="2"/>
  <c r="Y67" i="2"/>
  <c r="U67" i="2"/>
  <c r="W67" i="2" s="1"/>
  <c r="T67" i="2"/>
  <c r="AF67" i="2" s="1"/>
  <c r="P67" i="2"/>
  <c r="AI66" i="2"/>
  <c r="AH66" i="2"/>
  <c r="AG66" i="2"/>
  <c r="AE66" i="2"/>
  <c r="AD66" i="2"/>
  <c r="T66" i="2"/>
  <c r="P66" i="2"/>
  <c r="AK65" i="2"/>
  <c r="AJ65" i="2"/>
  <c r="AI65" i="2"/>
  <c r="AH65" i="2"/>
  <c r="AG65" i="2"/>
  <c r="AE65" i="2"/>
  <c r="AD65" i="2"/>
  <c r="Z65" i="2"/>
  <c r="AA65" i="2" s="1"/>
  <c r="Y65" i="2"/>
  <c r="X65" i="2"/>
  <c r="W65" i="2"/>
  <c r="V65" i="2"/>
  <c r="T65" i="2"/>
  <c r="U65" i="2" s="1"/>
  <c r="P65" i="2"/>
  <c r="AK64" i="2"/>
  <c r="AI64" i="2"/>
  <c r="AH64" i="2"/>
  <c r="AG64" i="2"/>
  <c r="AF64" i="2"/>
  <c r="AE64" i="2"/>
  <c r="AD64" i="2"/>
  <c r="X64" i="2"/>
  <c r="V64" i="2"/>
  <c r="U64" i="2"/>
  <c r="W64" i="2" s="1"/>
  <c r="T64" i="2"/>
  <c r="AB64" i="2" s="1"/>
  <c r="P64" i="2"/>
  <c r="AK63" i="2"/>
  <c r="AI63" i="2"/>
  <c r="AH63" i="2"/>
  <c r="AG63" i="2"/>
  <c r="AF63" i="2"/>
  <c r="AE63" i="2"/>
  <c r="AD63" i="2"/>
  <c r="AB63" i="2"/>
  <c r="Z63" i="2"/>
  <c r="AA63" i="2" s="1"/>
  <c r="Y63" i="2"/>
  <c r="X63" i="2"/>
  <c r="V63" i="2"/>
  <c r="T63" i="2"/>
  <c r="AJ63" i="2" s="1"/>
  <c r="P63" i="2"/>
  <c r="AK62" i="2"/>
  <c r="AI62" i="2"/>
  <c r="AH62" i="2"/>
  <c r="AG62" i="2"/>
  <c r="AE62" i="2"/>
  <c r="AD62" i="2"/>
  <c r="Z62" i="2"/>
  <c r="AA62" i="2" s="1"/>
  <c r="X62" i="2"/>
  <c r="T62" i="2"/>
  <c r="P62" i="2"/>
  <c r="AK61" i="2"/>
  <c r="AJ61" i="2"/>
  <c r="AI61" i="2"/>
  <c r="AH61" i="2"/>
  <c r="AG61" i="2"/>
  <c r="AF61" i="2"/>
  <c r="AE61" i="2"/>
  <c r="AD61" i="2"/>
  <c r="AB61" i="2"/>
  <c r="Z61" i="2"/>
  <c r="AA61" i="2" s="1"/>
  <c r="Y61" i="2"/>
  <c r="X61" i="2"/>
  <c r="V61" i="2"/>
  <c r="U61" i="2"/>
  <c r="W61" i="2" s="1"/>
  <c r="T61" i="2"/>
  <c r="P61" i="2"/>
  <c r="AK60" i="2"/>
  <c r="AJ60" i="2"/>
  <c r="AI60" i="2"/>
  <c r="AH60" i="2"/>
  <c r="AG60" i="2"/>
  <c r="AF60" i="2"/>
  <c r="AE60" i="2"/>
  <c r="AD60" i="2"/>
  <c r="AB60" i="2"/>
  <c r="Z60" i="2"/>
  <c r="Y60" i="2"/>
  <c r="X60" i="2"/>
  <c r="V60" i="2"/>
  <c r="U60" i="2"/>
  <c r="W60" i="2" s="1"/>
  <c r="T60" i="2"/>
  <c r="P60" i="2"/>
  <c r="AJ59" i="2"/>
  <c r="AI59" i="2"/>
  <c r="AH59" i="2"/>
  <c r="AG59" i="2"/>
  <c r="AE59" i="2"/>
  <c r="AD59" i="2"/>
  <c r="AB59" i="2"/>
  <c r="U59" i="2"/>
  <c r="W59" i="2" s="1"/>
  <c r="T59" i="2"/>
  <c r="Z59" i="2" s="1"/>
  <c r="P59" i="2"/>
  <c r="AK58" i="2"/>
  <c r="AJ58" i="2"/>
  <c r="AI58" i="2"/>
  <c r="AH58" i="2"/>
  <c r="AG58" i="2"/>
  <c r="AF58" i="2"/>
  <c r="AE58" i="2"/>
  <c r="AD58" i="2"/>
  <c r="AB58" i="2"/>
  <c r="Z58" i="2"/>
  <c r="Y58" i="2"/>
  <c r="X58" i="2"/>
  <c r="W58" i="2"/>
  <c r="U58" i="2"/>
  <c r="T58" i="2"/>
  <c r="V58" i="2" s="1"/>
  <c r="P58" i="2"/>
  <c r="AJ57" i="2"/>
  <c r="AI57" i="2"/>
  <c r="AH57" i="2"/>
  <c r="AG57" i="2"/>
  <c r="AF57" i="2"/>
  <c r="AE57" i="2"/>
  <c r="AD57" i="2"/>
  <c r="Y57" i="2"/>
  <c r="T57" i="2"/>
  <c r="AB57" i="2" s="1"/>
  <c r="P57" i="2"/>
  <c r="AI56" i="2"/>
  <c r="AH56" i="2"/>
  <c r="AG56" i="2"/>
  <c r="AE56" i="2"/>
  <c r="AD56" i="2"/>
  <c r="T56" i="2"/>
  <c r="Z56" i="2" s="1"/>
  <c r="P56" i="2"/>
  <c r="AI55" i="2"/>
  <c r="AH55" i="2"/>
  <c r="AG55" i="2"/>
  <c r="AE55" i="2"/>
  <c r="AD55" i="2"/>
  <c r="Y55" i="2"/>
  <c r="U55" i="2"/>
  <c r="W55" i="2" s="1"/>
  <c r="T55" i="2"/>
  <c r="AF55" i="2" s="1"/>
  <c r="P55" i="2"/>
  <c r="AI54" i="2"/>
  <c r="AH54" i="2"/>
  <c r="AG54" i="2"/>
  <c r="AE54" i="2"/>
  <c r="AD54" i="2"/>
  <c r="AB54" i="2"/>
  <c r="V54" i="2"/>
  <c r="T54" i="2"/>
  <c r="P54" i="2"/>
  <c r="AK53" i="2"/>
  <c r="AJ53" i="2"/>
  <c r="AI53" i="2"/>
  <c r="AH53" i="2"/>
  <c r="AG53" i="2"/>
  <c r="AE53" i="2"/>
  <c r="AD53" i="2"/>
  <c r="Z53" i="2"/>
  <c r="AA53" i="2" s="1"/>
  <c r="Y53" i="2"/>
  <c r="X53" i="2"/>
  <c r="V53" i="2"/>
  <c r="T53" i="2"/>
  <c r="U53" i="2" s="1"/>
  <c r="W53" i="2" s="1"/>
  <c r="P53" i="2"/>
  <c r="AK52" i="2"/>
  <c r="AI52" i="2"/>
  <c r="AH52" i="2"/>
  <c r="AG52" i="2"/>
  <c r="AF52" i="2"/>
  <c r="AE52" i="2"/>
  <c r="AD52" i="2"/>
  <c r="X52" i="2"/>
  <c r="V52" i="2"/>
  <c r="U52" i="2"/>
  <c r="W52" i="2" s="1"/>
  <c r="T52" i="2"/>
  <c r="AB52" i="2" s="1"/>
  <c r="P52" i="2"/>
  <c r="AK51" i="2"/>
  <c r="AI51" i="2"/>
  <c r="AH51" i="2"/>
  <c r="AG51" i="2"/>
  <c r="AF51" i="2"/>
  <c r="AE51" i="2"/>
  <c r="AD51" i="2"/>
  <c r="AB51" i="2"/>
  <c r="Z51" i="2"/>
  <c r="AA51" i="2" s="1"/>
  <c r="Y51" i="2"/>
  <c r="X51" i="2"/>
  <c r="V51" i="2"/>
  <c r="T51" i="2"/>
  <c r="AJ51" i="2" s="1"/>
  <c r="P51" i="2"/>
  <c r="AI50" i="2"/>
  <c r="AH50" i="2"/>
  <c r="AG50" i="2"/>
  <c r="AE50" i="2"/>
  <c r="AD50" i="2"/>
  <c r="T50" i="2"/>
  <c r="Z50" i="2" s="1"/>
  <c r="AA50" i="2" s="1"/>
  <c r="P50" i="2"/>
  <c r="AK49" i="2"/>
  <c r="AJ49" i="2"/>
  <c r="AI49" i="2"/>
  <c r="AH49" i="2"/>
  <c r="AG49" i="2"/>
  <c r="AF49" i="2"/>
  <c r="AE49" i="2"/>
  <c r="AD49" i="2"/>
  <c r="AB49" i="2"/>
  <c r="Z49" i="2"/>
  <c r="AA49" i="2" s="1"/>
  <c r="Y49" i="2"/>
  <c r="X49" i="2"/>
  <c r="V49" i="2"/>
  <c r="U49" i="2"/>
  <c r="W49" i="2" s="1"/>
  <c r="T49" i="2"/>
  <c r="P49" i="2"/>
  <c r="AK48" i="2"/>
  <c r="AJ48" i="2"/>
  <c r="AI48" i="2"/>
  <c r="AH48" i="2"/>
  <c r="AG48" i="2"/>
  <c r="AF48" i="2"/>
  <c r="AE48" i="2"/>
  <c r="AD48" i="2"/>
  <c r="AB48" i="2"/>
  <c r="Z48" i="2"/>
  <c r="Y48" i="2"/>
  <c r="X48" i="2"/>
  <c r="V48" i="2"/>
  <c r="U48" i="2"/>
  <c r="W48" i="2" s="1"/>
  <c r="T48" i="2"/>
  <c r="P48" i="2"/>
  <c r="AJ47" i="2"/>
  <c r="AI47" i="2"/>
  <c r="AH47" i="2"/>
  <c r="AG47" i="2"/>
  <c r="AE47" i="2"/>
  <c r="AD47" i="2"/>
  <c r="AB47" i="2"/>
  <c r="W47" i="2"/>
  <c r="U47" i="2"/>
  <c r="T47" i="2"/>
  <c r="Z47" i="2" s="1"/>
  <c r="P47" i="2"/>
  <c r="AK46" i="2"/>
  <c r="AJ46" i="2"/>
  <c r="AI46" i="2"/>
  <c r="AH46" i="2"/>
  <c r="AG46" i="2"/>
  <c r="AF46" i="2"/>
  <c r="AE46" i="2"/>
  <c r="AD46" i="2"/>
  <c r="AB46" i="2"/>
  <c r="Z46" i="2"/>
  <c r="Y46" i="2"/>
  <c r="X46" i="2"/>
  <c r="W46" i="2"/>
  <c r="U46" i="2"/>
  <c r="T46" i="2"/>
  <c r="V46" i="2" s="1"/>
  <c r="P46" i="2"/>
  <c r="AJ45" i="2"/>
  <c r="AI45" i="2"/>
  <c r="AH45" i="2"/>
  <c r="AG45" i="2"/>
  <c r="AF45" i="2"/>
  <c r="AE45" i="2"/>
  <c r="AD45" i="2"/>
  <c r="Y45" i="2"/>
  <c r="T45" i="2"/>
  <c r="AB45" i="2" s="1"/>
  <c r="P45" i="2"/>
  <c r="AI44" i="2"/>
  <c r="AH44" i="2"/>
  <c r="AG44" i="2"/>
  <c r="AE44" i="2"/>
  <c r="AD44" i="2"/>
  <c r="Z44" i="2"/>
  <c r="T44" i="2"/>
  <c r="P44" i="2"/>
  <c r="AI43" i="2"/>
  <c r="AH43" i="2"/>
  <c r="AG43" i="2"/>
  <c r="AE43" i="2"/>
  <c r="AD43" i="2"/>
  <c r="Y43" i="2"/>
  <c r="U43" i="2"/>
  <c r="W43" i="2" s="1"/>
  <c r="T43" i="2"/>
  <c r="AF43" i="2" s="1"/>
  <c r="P43" i="2"/>
  <c r="AI42" i="2"/>
  <c r="AH42" i="2"/>
  <c r="AG42" i="2"/>
  <c r="AE42" i="2"/>
  <c r="AD42" i="2"/>
  <c r="AB42" i="2"/>
  <c r="V42" i="2"/>
  <c r="T42" i="2"/>
  <c r="P42" i="2"/>
  <c r="AK41" i="2"/>
  <c r="AJ41" i="2"/>
  <c r="AI41" i="2"/>
  <c r="AH41" i="2"/>
  <c r="AG41" i="2"/>
  <c r="AE41" i="2"/>
  <c r="AD41" i="2"/>
  <c r="Z41" i="2"/>
  <c r="AA41" i="2" s="1"/>
  <c r="Y41" i="2"/>
  <c r="X41" i="2"/>
  <c r="V41" i="2"/>
  <c r="T41" i="2"/>
  <c r="U41" i="2" s="1"/>
  <c r="W41" i="2" s="1"/>
  <c r="P41" i="2"/>
  <c r="AK40" i="2"/>
  <c r="AI40" i="2"/>
  <c r="AH40" i="2"/>
  <c r="AG40" i="2"/>
  <c r="AF40" i="2"/>
  <c r="AE40" i="2"/>
  <c r="AD40" i="2"/>
  <c r="X40" i="2"/>
  <c r="V40" i="2"/>
  <c r="U40" i="2"/>
  <c r="W40" i="2" s="1"/>
  <c r="T40" i="2"/>
  <c r="AB40" i="2" s="1"/>
  <c r="P40" i="2"/>
  <c r="AK39" i="2"/>
  <c r="AI39" i="2"/>
  <c r="AH39" i="2"/>
  <c r="AG39" i="2"/>
  <c r="AF39" i="2"/>
  <c r="AE39" i="2"/>
  <c r="AD39" i="2"/>
  <c r="AB39" i="2"/>
  <c r="Z39" i="2"/>
  <c r="AA39" i="2" s="1"/>
  <c r="Y39" i="2"/>
  <c r="X39" i="2"/>
  <c r="V39" i="2"/>
  <c r="T39" i="2"/>
  <c r="AJ39" i="2" s="1"/>
  <c r="P39" i="2"/>
  <c r="AK38" i="2"/>
  <c r="AI38" i="2"/>
  <c r="AH38" i="2"/>
  <c r="AG38" i="2"/>
  <c r="AE38" i="2"/>
  <c r="AD38" i="2"/>
  <c r="Z38" i="2"/>
  <c r="AA38" i="2" s="1"/>
  <c r="X38" i="2"/>
  <c r="T38" i="2"/>
  <c r="P38" i="2"/>
  <c r="AK37" i="2"/>
  <c r="AJ37" i="2"/>
  <c r="AI37" i="2"/>
  <c r="AH37" i="2"/>
  <c r="AG37" i="2"/>
  <c r="AF37" i="2"/>
  <c r="AE37" i="2"/>
  <c r="AD37" i="2"/>
  <c r="AB37" i="2"/>
  <c r="Z37" i="2"/>
  <c r="AA37" i="2" s="1"/>
  <c r="Y37" i="2"/>
  <c r="X37" i="2"/>
  <c r="V37" i="2"/>
  <c r="U37" i="2"/>
  <c r="W37" i="2" s="1"/>
  <c r="T37" i="2"/>
  <c r="P37" i="2"/>
  <c r="AK36" i="2"/>
  <c r="AJ36" i="2"/>
  <c r="AI36" i="2"/>
  <c r="AH36" i="2"/>
  <c r="AG36" i="2"/>
  <c r="AF36" i="2"/>
  <c r="AE36" i="2"/>
  <c r="AD36" i="2"/>
  <c r="AB36" i="2"/>
  <c r="Z36" i="2"/>
  <c r="Y36" i="2"/>
  <c r="X36" i="2"/>
  <c r="V36" i="2"/>
  <c r="U36" i="2"/>
  <c r="W36" i="2" s="1"/>
  <c r="T36" i="2"/>
  <c r="P36" i="2"/>
  <c r="AJ35" i="2"/>
  <c r="AI35" i="2"/>
  <c r="AH35" i="2"/>
  <c r="AG35" i="2"/>
  <c r="AE35" i="2"/>
  <c r="AD35" i="2"/>
  <c r="AB35" i="2"/>
  <c r="W35" i="2"/>
  <c r="U35" i="2"/>
  <c r="T35" i="2"/>
  <c r="Z35" i="2" s="1"/>
  <c r="P35" i="2"/>
  <c r="AK34" i="2"/>
  <c r="AJ34" i="2"/>
  <c r="AI34" i="2"/>
  <c r="AH34" i="2"/>
  <c r="AG34" i="2"/>
  <c r="AF34" i="2"/>
  <c r="AE34" i="2"/>
  <c r="AD34" i="2"/>
  <c r="AB34" i="2"/>
  <c r="Z34" i="2"/>
  <c r="Y34" i="2"/>
  <c r="X34" i="2"/>
  <c r="W34" i="2"/>
  <c r="U34" i="2"/>
  <c r="T34" i="2"/>
  <c r="V34" i="2" s="1"/>
  <c r="P34" i="2"/>
  <c r="AJ33" i="2"/>
  <c r="AI33" i="2"/>
  <c r="AH33" i="2"/>
  <c r="AG33" i="2"/>
  <c r="AF33" i="2"/>
  <c r="AE33" i="2"/>
  <c r="AD33" i="2"/>
  <c r="Y33" i="2"/>
  <c r="T33" i="2"/>
  <c r="AB33" i="2" s="1"/>
  <c r="P33" i="2"/>
  <c r="AI32" i="2"/>
  <c r="AH32" i="2"/>
  <c r="AG32" i="2"/>
  <c r="AE32" i="2"/>
  <c r="AD32" i="2"/>
  <c r="T32" i="2"/>
  <c r="P32" i="2"/>
  <c r="AI31" i="2"/>
  <c r="AH31" i="2"/>
  <c r="AG31" i="2"/>
  <c r="AE31" i="2"/>
  <c r="AD31" i="2"/>
  <c r="Y31" i="2"/>
  <c r="U31" i="2"/>
  <c r="W31" i="2" s="1"/>
  <c r="T31" i="2"/>
  <c r="AF31" i="2" s="1"/>
  <c r="P31" i="2"/>
  <c r="AI30" i="2"/>
  <c r="AH30" i="2"/>
  <c r="AG30" i="2"/>
  <c r="AE30" i="2"/>
  <c r="AD30" i="2"/>
  <c r="T30" i="2"/>
  <c r="AB30" i="2" s="1"/>
  <c r="P30" i="2"/>
  <c r="AK29" i="2"/>
  <c r="AJ29" i="2"/>
  <c r="AI29" i="2"/>
  <c r="AH29" i="2"/>
  <c r="AG29" i="2"/>
  <c r="AE29" i="2"/>
  <c r="AD29" i="2"/>
  <c r="Z29" i="2"/>
  <c r="AA29" i="2" s="1"/>
  <c r="Y29" i="2"/>
  <c r="X29" i="2"/>
  <c r="W29" i="2"/>
  <c r="V29" i="2"/>
  <c r="T29" i="2"/>
  <c r="U29" i="2" s="1"/>
  <c r="P29" i="2"/>
  <c r="AK28" i="2"/>
  <c r="AI28" i="2"/>
  <c r="AH28" i="2"/>
  <c r="AG28" i="2"/>
  <c r="AF28" i="2"/>
  <c r="AE28" i="2"/>
  <c r="AD28" i="2"/>
  <c r="X28" i="2"/>
  <c r="V28" i="2"/>
  <c r="U28" i="2"/>
  <c r="W28" i="2" s="1"/>
  <c r="T28" i="2"/>
  <c r="AB28" i="2" s="1"/>
  <c r="P28" i="2"/>
  <c r="AK27" i="2"/>
  <c r="AI27" i="2"/>
  <c r="AH27" i="2"/>
  <c r="AG27" i="2"/>
  <c r="AF27" i="2"/>
  <c r="AE27" i="2"/>
  <c r="AD27" i="2"/>
  <c r="AB27" i="2"/>
  <c r="Z27" i="2"/>
  <c r="AA27" i="2" s="1"/>
  <c r="Y27" i="2"/>
  <c r="X27" i="2"/>
  <c r="V27" i="2"/>
  <c r="T27" i="2"/>
  <c r="AJ27" i="2" s="1"/>
  <c r="P27" i="2"/>
  <c r="AK26" i="2"/>
  <c r="AI26" i="2"/>
  <c r="AH26" i="2"/>
  <c r="AG26" i="2"/>
  <c r="AE26" i="2"/>
  <c r="AD26" i="2"/>
  <c r="Z26" i="2"/>
  <c r="AA26" i="2" s="1"/>
  <c r="X26" i="2"/>
  <c r="T26" i="2"/>
  <c r="P26" i="2"/>
  <c r="AK25" i="2"/>
  <c r="AJ25" i="2"/>
  <c r="AI25" i="2"/>
  <c r="AH25" i="2"/>
  <c r="AG25" i="2"/>
  <c r="AF25" i="2"/>
  <c r="AE25" i="2"/>
  <c r="AD25" i="2"/>
  <c r="AB25" i="2"/>
  <c r="Z25" i="2"/>
  <c r="AA25" i="2" s="1"/>
  <c r="Y25" i="2"/>
  <c r="X25" i="2"/>
  <c r="V25" i="2"/>
  <c r="U25" i="2"/>
  <c r="W25" i="2" s="1"/>
  <c r="T25" i="2"/>
  <c r="P25" i="2"/>
  <c r="AK24" i="2"/>
  <c r="AJ24" i="2"/>
  <c r="AI24" i="2"/>
  <c r="AH24" i="2"/>
  <c r="AG24" i="2"/>
  <c r="AF24" i="2"/>
  <c r="AE24" i="2"/>
  <c r="AD24" i="2"/>
  <c r="AB24" i="2"/>
  <c r="Z24" i="2"/>
  <c r="Y24" i="2"/>
  <c r="X24" i="2"/>
  <c r="V24" i="2"/>
  <c r="U24" i="2"/>
  <c r="W24" i="2" s="1"/>
  <c r="T24" i="2"/>
  <c r="P24" i="2"/>
  <c r="AJ23" i="2"/>
  <c r="AI23" i="2"/>
  <c r="AH23" i="2"/>
  <c r="AG23" i="2"/>
  <c r="AE23" i="2"/>
  <c r="AD23" i="2"/>
  <c r="AB23" i="2"/>
  <c r="U23" i="2"/>
  <c r="W23" i="2" s="1"/>
  <c r="T23" i="2"/>
  <c r="Z23" i="2" s="1"/>
  <c r="P23" i="2"/>
  <c r="AK22" i="2"/>
  <c r="AJ22" i="2"/>
  <c r="AI22" i="2"/>
  <c r="AH22" i="2"/>
  <c r="AG22" i="2"/>
  <c r="AF22" i="2"/>
  <c r="AE22" i="2"/>
  <c r="AD22" i="2"/>
  <c r="AB22" i="2"/>
  <c r="Z22" i="2"/>
  <c r="Y22" i="2"/>
  <c r="X22" i="2"/>
  <c r="W22" i="2"/>
  <c r="U22" i="2"/>
  <c r="T22" i="2"/>
  <c r="V22" i="2" s="1"/>
  <c r="P22" i="2"/>
  <c r="AJ21" i="2"/>
  <c r="AI21" i="2"/>
  <c r="AH21" i="2"/>
  <c r="AG21" i="2"/>
  <c r="AF21" i="2"/>
  <c r="AE21" i="2"/>
  <c r="AD21" i="2"/>
  <c r="Y21" i="2"/>
  <c r="T21" i="2"/>
  <c r="AB21" i="2" s="1"/>
  <c r="P21" i="2"/>
  <c r="AI20" i="2"/>
  <c r="AH20" i="2"/>
  <c r="AG20" i="2"/>
  <c r="AE20" i="2"/>
  <c r="AD20" i="2"/>
  <c r="T20" i="2"/>
  <c r="P20" i="2"/>
  <c r="AI19" i="2"/>
  <c r="AH19" i="2"/>
  <c r="AG19" i="2"/>
  <c r="AE19" i="2"/>
  <c r="AD19" i="2"/>
  <c r="Y19" i="2"/>
  <c r="U19" i="2"/>
  <c r="W19" i="2" s="1"/>
  <c r="T19" i="2"/>
  <c r="AF19" i="2" s="1"/>
  <c r="P19" i="2"/>
  <c r="AI18" i="2"/>
  <c r="AH18" i="2"/>
  <c r="AG18" i="2"/>
  <c r="AE18" i="2"/>
  <c r="AD18" i="2"/>
  <c r="AB18" i="2"/>
  <c r="V18" i="2"/>
  <c r="T18" i="2"/>
  <c r="P18" i="2"/>
  <c r="AK17" i="2"/>
  <c r="AJ17" i="2"/>
  <c r="AI17" i="2"/>
  <c r="AH17" i="2"/>
  <c r="AG17" i="2"/>
  <c r="AE17" i="2"/>
  <c r="AD17" i="2"/>
  <c r="Z17" i="2"/>
  <c r="AA17" i="2" s="1"/>
  <c r="Y17" i="2"/>
  <c r="X17" i="2"/>
  <c r="V17" i="2"/>
  <c r="T17" i="2"/>
  <c r="U17" i="2" s="1"/>
  <c r="W17" i="2" s="1"/>
  <c r="P17" i="2"/>
  <c r="AK16" i="2"/>
  <c r="AI16" i="2"/>
  <c r="AH16" i="2"/>
  <c r="AG16" i="2"/>
  <c r="AF16" i="2"/>
  <c r="AE16" i="2"/>
  <c r="AD16" i="2"/>
  <c r="X16" i="2"/>
  <c r="V16" i="2"/>
  <c r="U16" i="2"/>
  <c r="W16" i="2" s="1"/>
  <c r="T16" i="2"/>
  <c r="AB16" i="2" s="1"/>
  <c r="P16" i="2"/>
  <c r="AK15" i="2"/>
  <c r="AI15" i="2"/>
  <c r="AH15" i="2"/>
  <c r="AG15" i="2"/>
  <c r="AF15" i="2"/>
  <c r="AE15" i="2"/>
  <c r="AD15" i="2"/>
  <c r="AB15" i="2"/>
  <c r="Z15" i="2"/>
  <c r="AA15" i="2" s="1"/>
  <c r="Y15" i="2"/>
  <c r="X15" i="2"/>
  <c r="V15" i="2"/>
  <c r="T15" i="2"/>
  <c r="AJ15" i="2" s="1"/>
  <c r="P15" i="2"/>
  <c r="AI14" i="2"/>
  <c r="AH14" i="2"/>
  <c r="AG14" i="2"/>
  <c r="AE14" i="2"/>
  <c r="AD14" i="2"/>
  <c r="T14" i="2"/>
  <c r="X14" i="2" s="1"/>
  <c r="P14" i="2"/>
  <c r="AK13" i="2"/>
  <c r="AJ13" i="2"/>
  <c r="AI13" i="2"/>
  <c r="AH13" i="2"/>
  <c r="AG13" i="2"/>
  <c r="AF13" i="2"/>
  <c r="AE13" i="2"/>
  <c r="AD13" i="2"/>
  <c r="AB13" i="2"/>
  <c r="Z13" i="2"/>
  <c r="AA13" i="2" s="1"/>
  <c r="Y13" i="2"/>
  <c r="X13" i="2"/>
  <c r="V13" i="2"/>
  <c r="U13" i="2"/>
  <c r="W13" i="2" s="1"/>
  <c r="T13" i="2"/>
  <c r="P13" i="2"/>
  <c r="AK12" i="2"/>
  <c r="AJ12" i="2"/>
  <c r="AI12" i="2"/>
  <c r="AH12" i="2"/>
  <c r="AG12" i="2"/>
  <c r="AF12" i="2"/>
  <c r="AE12" i="2"/>
  <c r="AD12" i="2"/>
  <c r="AB12" i="2"/>
  <c r="Z12" i="2"/>
  <c r="Y12" i="2"/>
  <c r="X12" i="2"/>
  <c r="V12" i="2"/>
  <c r="U12" i="2"/>
  <c r="W12" i="2" s="1"/>
  <c r="T12" i="2"/>
  <c r="P12" i="2"/>
  <c r="AJ11" i="2"/>
  <c r="AI11" i="2"/>
  <c r="AH11" i="2"/>
  <c r="AG11" i="2"/>
  <c r="AE11" i="2"/>
  <c r="AD11" i="2"/>
  <c r="AB11" i="2"/>
  <c r="W11" i="2"/>
  <c r="U11" i="2"/>
  <c r="T11" i="2"/>
  <c r="Z11" i="2" s="1"/>
  <c r="P11" i="2"/>
  <c r="AK10" i="2"/>
  <c r="AJ10" i="2"/>
  <c r="AI10" i="2"/>
  <c r="AH10" i="2"/>
  <c r="AG10" i="2"/>
  <c r="AF10" i="2"/>
  <c r="AE10" i="2"/>
  <c r="AD10" i="2"/>
  <c r="AB10" i="2"/>
  <c r="Z10" i="2"/>
  <c r="Y10" i="2"/>
  <c r="X10" i="2"/>
  <c r="W10" i="2"/>
  <c r="U10" i="2"/>
  <c r="T10" i="2"/>
  <c r="V10" i="2" s="1"/>
  <c r="P10" i="2"/>
  <c r="AJ9" i="2"/>
  <c r="AI9" i="2"/>
  <c r="AH9" i="2"/>
  <c r="AG9" i="2"/>
  <c r="AF9" i="2"/>
  <c r="AE9" i="2"/>
  <c r="AD9" i="2"/>
  <c r="Y9" i="2"/>
  <c r="T9" i="2"/>
  <c r="AB9" i="2" s="1"/>
  <c r="Q9" i="2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P9" i="2"/>
  <c r="AI8" i="2"/>
  <c r="AH8" i="2"/>
  <c r="AG8" i="2"/>
  <c r="AE8" i="2"/>
  <c r="AD8" i="2"/>
  <c r="T8" i="2"/>
  <c r="P8" i="2"/>
  <c r="AI7" i="2"/>
  <c r="AH7" i="2"/>
  <c r="AG7" i="2"/>
  <c r="AE7" i="2"/>
  <c r="AD7" i="2"/>
  <c r="Y7" i="2"/>
  <c r="U7" i="2"/>
  <c r="W7" i="2" s="1"/>
  <c r="T7" i="2"/>
  <c r="AF7" i="2" s="1"/>
  <c r="P7" i="2"/>
  <c r="AI6" i="2"/>
  <c r="AH6" i="2"/>
  <c r="AG6" i="2"/>
  <c r="AE6" i="2"/>
  <c r="AD6" i="2"/>
  <c r="T6" i="2"/>
  <c r="AB6" i="2" s="1"/>
  <c r="P6" i="2"/>
  <c r="AI5" i="2"/>
  <c r="AH5" i="2"/>
  <c r="AG5" i="2"/>
  <c r="AE5" i="2"/>
  <c r="AD5" i="2"/>
  <c r="T5" i="2"/>
  <c r="P5" i="2"/>
  <c r="AI4" i="2"/>
  <c r="AH4" i="2"/>
  <c r="AG4" i="2"/>
  <c r="AE4" i="2"/>
  <c r="U4" i="2" s="1"/>
  <c r="W4" i="2" s="1"/>
  <c r="AD4" i="2"/>
  <c r="T4" i="2"/>
  <c r="AB4" i="2" s="1"/>
  <c r="P4" i="2"/>
  <c r="AI3" i="2"/>
  <c r="AH3" i="2"/>
  <c r="AG3" i="2"/>
  <c r="AE3" i="2"/>
  <c r="V3" i="2" s="1"/>
  <c r="AD3" i="2"/>
  <c r="AB3" i="2"/>
  <c r="T3" i="2"/>
  <c r="Q3" i="2"/>
  <c r="Q4" i="2" s="1"/>
  <c r="Q5" i="2" s="1"/>
  <c r="Q6" i="2" s="1"/>
  <c r="Q7" i="2" s="1"/>
  <c r="Q8" i="2" s="1"/>
  <c r="P3" i="2"/>
  <c r="AF3" i="2" s="1"/>
  <c r="AI2" i="2"/>
  <c r="AK2" i="2" s="1"/>
  <c r="AH2" i="2"/>
  <c r="AJ2" i="2" s="1"/>
  <c r="AG2" i="2"/>
  <c r="AE2" i="2"/>
  <c r="AD2" i="2"/>
  <c r="T2" i="2"/>
  <c r="AG1" i="2"/>
  <c r="AF1" i="2"/>
  <c r="D1" i="5" s="1"/>
  <c r="B187" i="5" l="1"/>
  <c r="F187" i="5"/>
  <c r="E187" i="5"/>
  <c r="D628" i="5"/>
  <c r="F628" i="5"/>
  <c r="E628" i="5"/>
  <c r="C628" i="5"/>
  <c r="B628" i="5"/>
  <c r="B80" i="5"/>
  <c r="B120" i="5"/>
  <c r="B130" i="5"/>
  <c r="B226" i="5"/>
  <c r="F226" i="5"/>
  <c r="C472" i="5"/>
  <c r="F472" i="5"/>
  <c r="E472" i="5"/>
  <c r="D472" i="5"/>
  <c r="B472" i="5"/>
  <c r="C7" i="5"/>
  <c r="C11" i="5"/>
  <c r="C15" i="5"/>
  <c r="C19" i="5"/>
  <c r="C23" i="5"/>
  <c r="C27" i="5"/>
  <c r="C31" i="5"/>
  <c r="C35" i="5"/>
  <c r="C39" i="5"/>
  <c r="C43" i="5"/>
  <c r="E47" i="5"/>
  <c r="C59" i="5"/>
  <c r="B64" i="5"/>
  <c r="D76" i="5"/>
  <c r="D80" i="5"/>
  <c r="B85" i="5"/>
  <c r="F104" i="5"/>
  <c r="E110" i="5"/>
  <c r="C120" i="5"/>
  <c r="C126" i="5"/>
  <c r="C130" i="5"/>
  <c r="F133" i="5"/>
  <c r="E133" i="5"/>
  <c r="E135" i="5"/>
  <c r="C144" i="5"/>
  <c r="E149" i="5"/>
  <c r="D152" i="5"/>
  <c r="F155" i="5"/>
  <c r="C155" i="5"/>
  <c r="B155" i="5"/>
  <c r="C166" i="5"/>
  <c r="B177" i="5"/>
  <c r="D187" i="5"/>
  <c r="E206" i="5"/>
  <c r="B211" i="5"/>
  <c r="D211" i="5"/>
  <c r="C211" i="5"/>
  <c r="D220" i="5"/>
  <c r="C226" i="5"/>
  <c r="B231" i="5"/>
  <c r="F231" i="5"/>
  <c r="E231" i="5"/>
  <c r="D231" i="5"/>
  <c r="F245" i="5"/>
  <c r="B256" i="5"/>
  <c r="F256" i="5"/>
  <c r="D256" i="5"/>
  <c r="E286" i="5"/>
  <c r="B292" i="5"/>
  <c r="F292" i="5"/>
  <c r="D292" i="5"/>
  <c r="C292" i="5"/>
  <c r="C315" i="5"/>
  <c r="F330" i="5"/>
  <c r="F360" i="5"/>
  <c r="E365" i="5"/>
  <c r="D382" i="5"/>
  <c r="C413" i="5"/>
  <c r="C446" i="5"/>
  <c r="F446" i="5"/>
  <c r="E446" i="5"/>
  <c r="D446" i="5"/>
  <c r="B446" i="5"/>
  <c r="B473" i="5"/>
  <c r="E473" i="5"/>
  <c r="F473" i="5"/>
  <c r="D473" i="5"/>
  <c r="C473" i="5"/>
  <c r="D588" i="5"/>
  <c r="F588" i="5"/>
  <c r="E588" i="5"/>
  <c r="C588" i="5"/>
  <c r="B588" i="5"/>
  <c r="E637" i="5"/>
  <c r="C637" i="5"/>
  <c r="D668" i="5"/>
  <c r="F668" i="5"/>
  <c r="E668" i="5"/>
  <c r="C668" i="5"/>
  <c r="B668" i="5"/>
  <c r="B397" i="5"/>
  <c r="F397" i="5"/>
  <c r="C187" i="5"/>
  <c r="D206" i="5"/>
  <c r="E245" i="5"/>
  <c r="B342" i="5"/>
  <c r="C342" i="5"/>
  <c r="B413" i="5"/>
  <c r="V5" i="2"/>
  <c r="D7" i="5"/>
  <c r="D11" i="5"/>
  <c r="D15" i="5"/>
  <c r="D19" i="5"/>
  <c r="D23" i="5"/>
  <c r="D27" i="5"/>
  <c r="D31" i="5"/>
  <c r="D35" i="5"/>
  <c r="D39" i="5"/>
  <c r="D43" i="5"/>
  <c r="E59" i="5"/>
  <c r="C64" i="5"/>
  <c r="B68" i="5"/>
  <c r="E76" i="5"/>
  <c r="E80" i="5"/>
  <c r="C85" i="5"/>
  <c r="B102" i="5"/>
  <c r="C108" i="5"/>
  <c r="F110" i="5"/>
  <c r="B114" i="5"/>
  <c r="D120" i="5"/>
  <c r="D126" i="5"/>
  <c r="D130" i="5"/>
  <c r="B133" i="5"/>
  <c r="C136" i="5"/>
  <c r="B136" i="5"/>
  <c r="D144" i="5"/>
  <c r="E150" i="5"/>
  <c r="D150" i="5"/>
  <c r="E152" i="5"/>
  <c r="E155" i="5"/>
  <c r="E166" i="5"/>
  <c r="F172" i="5"/>
  <c r="E172" i="5"/>
  <c r="C177" i="5"/>
  <c r="F206" i="5"/>
  <c r="E211" i="5"/>
  <c r="D226" i="5"/>
  <c r="C231" i="5"/>
  <c r="C256" i="5"/>
  <c r="E281" i="5"/>
  <c r="F286" i="5"/>
  <c r="B293" i="5"/>
  <c r="E293" i="5"/>
  <c r="C304" i="5"/>
  <c r="C308" i="5"/>
  <c r="B331" i="5"/>
  <c r="C331" i="5"/>
  <c r="F342" i="5"/>
  <c r="F348" i="5"/>
  <c r="F365" i="5"/>
  <c r="B373" i="5"/>
  <c r="D373" i="5"/>
  <c r="E382" i="5"/>
  <c r="C391" i="5"/>
  <c r="D413" i="5"/>
  <c r="C438" i="5"/>
  <c r="B438" i="5"/>
  <c r="E441" i="5"/>
  <c r="F447" i="5"/>
  <c r="B447" i="5"/>
  <c r="C447" i="5"/>
  <c r="D474" i="5"/>
  <c r="C474" i="5"/>
  <c r="B474" i="5"/>
  <c r="F474" i="5"/>
  <c r="D47" i="5"/>
  <c r="B166" i="5"/>
  <c r="B315" i="5"/>
  <c r="F315" i="5"/>
  <c r="E315" i="5"/>
  <c r="D397" i="5"/>
  <c r="E7" i="5"/>
  <c r="E11" i="5"/>
  <c r="E15" i="5"/>
  <c r="E19" i="5"/>
  <c r="E23" i="5"/>
  <c r="E27" i="5"/>
  <c r="E31" i="5"/>
  <c r="E35" i="5"/>
  <c r="E39" i="5"/>
  <c r="E43" i="5"/>
  <c r="C52" i="5"/>
  <c r="D64" i="5"/>
  <c r="D68" i="5"/>
  <c r="F80" i="5"/>
  <c r="C102" i="5"/>
  <c r="D108" i="5"/>
  <c r="C114" i="5"/>
  <c r="E120" i="5"/>
  <c r="E126" i="5"/>
  <c r="E130" i="5"/>
  <c r="C133" i="5"/>
  <c r="D136" i="5"/>
  <c r="B139" i="5"/>
  <c r="E144" i="5"/>
  <c r="B147" i="5"/>
  <c r="B150" i="5"/>
  <c r="B172" i="5"/>
  <c r="F207" i="5"/>
  <c r="E207" i="5"/>
  <c r="C207" i="5"/>
  <c r="F211" i="5"/>
  <c r="C217" i="5"/>
  <c r="E226" i="5"/>
  <c r="B232" i="5"/>
  <c r="C232" i="5"/>
  <c r="F281" i="5"/>
  <c r="F293" i="5"/>
  <c r="D304" i="5"/>
  <c r="E320" i="5"/>
  <c r="C327" i="5"/>
  <c r="B339" i="5"/>
  <c r="C339" i="5"/>
  <c r="B349" i="5"/>
  <c r="F349" i="5"/>
  <c r="D349" i="5"/>
  <c r="D361" i="5"/>
  <c r="F373" i="5"/>
  <c r="B378" i="5"/>
  <c r="F378" i="5"/>
  <c r="F382" i="5"/>
  <c r="B388" i="5"/>
  <c r="F388" i="5"/>
  <c r="D388" i="5"/>
  <c r="E413" i="5"/>
  <c r="D438" i="5"/>
  <c r="D447" i="5"/>
  <c r="B463" i="5"/>
  <c r="E463" i="5"/>
  <c r="F463" i="5"/>
  <c r="D463" i="5"/>
  <c r="C463" i="5"/>
  <c r="E474" i="5"/>
  <c r="B401" i="5"/>
  <c r="F401" i="5"/>
  <c r="E401" i="5"/>
  <c r="B126" i="5"/>
  <c r="B144" i="5"/>
  <c r="D286" i="5"/>
  <c r="F7" i="5"/>
  <c r="F11" i="5"/>
  <c r="F15" i="5"/>
  <c r="F19" i="5"/>
  <c r="F23" i="5"/>
  <c r="F27" i="5"/>
  <c r="F31" i="5"/>
  <c r="F35" i="5"/>
  <c r="F39" i="5"/>
  <c r="F43" i="5"/>
  <c r="E64" i="5"/>
  <c r="E68" i="5"/>
  <c r="E108" i="5"/>
  <c r="F304" i="5"/>
  <c r="B367" i="5"/>
  <c r="C367" i="5"/>
  <c r="C448" i="5"/>
  <c r="E448" i="5"/>
  <c r="D448" i="5"/>
  <c r="F464" i="5"/>
  <c r="C464" i="5"/>
  <c r="B464" i="5"/>
  <c r="E464" i="5"/>
  <c r="D506" i="5"/>
  <c r="E506" i="5"/>
  <c r="C131" i="5"/>
  <c r="B131" i="5"/>
  <c r="F145" i="5"/>
  <c r="E145" i="5"/>
  <c r="B208" i="5"/>
  <c r="F208" i="5"/>
  <c r="B238" i="5"/>
  <c r="F238" i="5"/>
  <c r="B243" i="5"/>
  <c r="F243" i="5"/>
  <c r="E243" i="5"/>
  <c r="B375" i="5"/>
  <c r="F375" i="5"/>
  <c r="B384" i="5"/>
  <c r="F384" i="5"/>
  <c r="C428" i="5"/>
  <c r="F428" i="5"/>
  <c r="E428" i="5"/>
  <c r="D428" i="5"/>
  <c r="D453" i="5"/>
  <c r="B453" i="5"/>
  <c r="D535" i="5"/>
  <c r="E535" i="5"/>
  <c r="F82" i="5"/>
  <c r="B124" i="5"/>
  <c r="D128" i="5"/>
  <c r="C128" i="5"/>
  <c r="E131" i="5"/>
  <c r="B145" i="5"/>
  <c r="C148" i="5"/>
  <c r="B148" i="5"/>
  <c r="C193" i="5"/>
  <c r="B204" i="5"/>
  <c r="D204" i="5"/>
  <c r="C204" i="5"/>
  <c r="E208" i="5"/>
  <c r="C238" i="5"/>
  <c r="C243" i="5"/>
  <c r="C268" i="5"/>
  <c r="E305" i="5"/>
  <c r="B310" i="5"/>
  <c r="F310" i="5"/>
  <c r="E310" i="5"/>
  <c r="D310" i="5"/>
  <c r="B322" i="5"/>
  <c r="F322" i="5"/>
  <c r="C344" i="5"/>
  <c r="C355" i="5"/>
  <c r="E368" i="5"/>
  <c r="C375" i="5"/>
  <c r="C403" i="5"/>
  <c r="E453" i="5"/>
  <c r="E490" i="5"/>
  <c r="D490" i="5"/>
  <c r="C490" i="5"/>
  <c r="B490" i="5"/>
  <c r="D508" i="5"/>
  <c r="F508" i="5"/>
  <c r="C508" i="5"/>
  <c r="F734" i="5"/>
  <c r="E734" i="5"/>
  <c r="D734" i="5"/>
  <c r="B734" i="5"/>
  <c r="E163" i="5"/>
  <c r="F163" i="5"/>
  <c r="F168" i="5"/>
  <c r="D168" i="5"/>
  <c r="B168" i="5"/>
  <c r="B218" i="5"/>
  <c r="F218" i="5"/>
  <c r="D218" i="5"/>
  <c r="B274" i="5"/>
  <c r="E274" i="5"/>
  <c r="D274" i="5"/>
  <c r="C274" i="5"/>
  <c r="B340" i="5"/>
  <c r="F340" i="5"/>
  <c r="D459" i="5"/>
  <c r="E459" i="5"/>
  <c r="C459" i="5"/>
  <c r="B459" i="5"/>
  <c r="B493" i="5"/>
  <c r="C493" i="5"/>
  <c r="F493" i="5"/>
  <c r="E493" i="5"/>
  <c r="D493" i="5"/>
  <c r="D546" i="5"/>
  <c r="F546" i="5"/>
  <c r="C546" i="5"/>
  <c r="E546" i="5"/>
  <c r="D575" i="5"/>
  <c r="B575" i="5"/>
  <c r="F575" i="5"/>
  <c r="E575" i="5"/>
  <c r="C575" i="5"/>
  <c r="B695" i="5"/>
  <c r="C695" i="5"/>
  <c r="C201" i="5"/>
  <c r="B201" i="5"/>
  <c r="B329" i="5"/>
  <c r="E329" i="5"/>
  <c r="B370" i="5"/>
  <c r="F370" i="5"/>
  <c r="C454" i="5"/>
  <c r="B454" i="5"/>
  <c r="E454" i="5"/>
  <c r="D454" i="5"/>
  <c r="B479" i="5"/>
  <c r="D479" i="5"/>
  <c r="C479" i="5"/>
  <c r="F479" i="5"/>
  <c r="C482" i="5"/>
  <c r="F482" i="5"/>
  <c r="E482" i="5"/>
  <c r="D482" i="5"/>
  <c r="B482" i="5"/>
  <c r="B494" i="5"/>
  <c r="D494" i="5"/>
  <c r="C494" i="5"/>
  <c r="F494" i="5"/>
  <c r="E9" i="5"/>
  <c r="E13" i="5"/>
  <c r="E17" i="5"/>
  <c r="E21" i="5"/>
  <c r="E25" i="5"/>
  <c r="E29" i="5"/>
  <c r="E33" i="5"/>
  <c r="E37" i="5"/>
  <c r="E41" i="5"/>
  <c r="E45" i="5"/>
  <c r="B50" i="5"/>
  <c r="D66" i="5"/>
  <c r="C83" i="5"/>
  <c r="B88" i="5"/>
  <c r="D100" i="5"/>
  <c r="B104" i="5"/>
  <c r="D112" i="5"/>
  <c r="B116" i="5"/>
  <c r="B119" i="5"/>
  <c r="F124" i="5"/>
  <c r="F128" i="5"/>
  <c r="C132" i="5"/>
  <c r="E137" i="5"/>
  <c r="D140" i="5"/>
  <c r="F143" i="5"/>
  <c r="C143" i="5"/>
  <c r="B143" i="5"/>
  <c r="F148" i="5"/>
  <c r="E151" i="5"/>
  <c r="C154" i="5"/>
  <c r="F157" i="5"/>
  <c r="E157" i="5"/>
  <c r="E159" i="5"/>
  <c r="C191" i="5"/>
  <c r="F193" i="5"/>
  <c r="B200" i="5"/>
  <c r="E200" i="5"/>
  <c r="D200" i="5"/>
  <c r="E209" i="5"/>
  <c r="E215" i="5"/>
  <c r="D215" i="5"/>
  <c r="C219" i="5"/>
  <c r="E219" i="5"/>
  <c r="F234" i="5"/>
  <c r="E234" i="5"/>
  <c r="C255" i="5"/>
  <c r="C260" i="5"/>
  <c r="B269" i="5"/>
  <c r="F269" i="5"/>
  <c r="E269" i="5"/>
  <c r="C291" i="5"/>
  <c r="C295" i="5"/>
  <c r="F312" i="5"/>
  <c r="B318" i="5"/>
  <c r="F318" i="5"/>
  <c r="F329" i="5"/>
  <c r="F334" i="5"/>
  <c r="D340" i="5"/>
  <c r="D370" i="5"/>
  <c r="D400" i="5"/>
  <c r="C405" i="5"/>
  <c r="F405" i="5"/>
  <c r="D405" i="5"/>
  <c r="B405" i="5"/>
  <c r="C415" i="5"/>
  <c r="E425" i="5"/>
  <c r="D425" i="5"/>
  <c r="C425" i="5"/>
  <c r="B425" i="5"/>
  <c r="B436" i="5"/>
  <c r="F454" i="5"/>
  <c r="E479" i="5"/>
  <c r="B483" i="5"/>
  <c r="C483" i="5"/>
  <c r="F483" i="5"/>
  <c r="E483" i="5"/>
  <c r="D483" i="5"/>
  <c r="E494" i="5"/>
  <c r="D511" i="5"/>
  <c r="E511" i="5"/>
  <c r="F511" i="5"/>
  <c r="B511" i="5"/>
  <c r="V6" i="2"/>
  <c r="F9" i="5"/>
  <c r="F13" i="5"/>
  <c r="F17" i="5"/>
  <c r="F21" i="5"/>
  <c r="F25" i="5"/>
  <c r="F29" i="5"/>
  <c r="F33" i="5"/>
  <c r="F37" i="5"/>
  <c r="F41" i="5"/>
  <c r="C50" i="5"/>
  <c r="C88" i="5"/>
  <c r="C116" i="5"/>
  <c r="C119" i="5"/>
  <c r="E138" i="5"/>
  <c r="D138" i="5"/>
  <c r="C160" i="5"/>
  <c r="B160" i="5"/>
  <c r="D191" i="5"/>
  <c r="B194" i="5"/>
  <c r="F194" i="5"/>
  <c r="D255" i="5"/>
  <c r="D291" i="5"/>
  <c r="E370" i="5"/>
  <c r="F400" i="5"/>
  <c r="D415" i="5"/>
  <c r="F421" i="5"/>
  <c r="C421" i="5"/>
  <c r="D436" i="5"/>
  <c r="D484" i="5"/>
  <c r="C484" i="5"/>
  <c r="B484" i="5"/>
  <c r="F484" i="5"/>
  <c r="C437" i="5"/>
  <c r="E439" i="5"/>
  <c r="D442" i="5"/>
  <c r="C452" i="5"/>
  <c r="E452" i="5"/>
  <c r="B455" i="5"/>
  <c r="C455" i="5"/>
  <c r="C462" i="5"/>
  <c r="E462" i="5"/>
  <c r="E469" i="5"/>
  <c r="D477" i="5"/>
  <c r="D487" i="5"/>
  <c r="D497" i="5"/>
  <c r="D505" i="5"/>
  <c r="C505" i="5"/>
  <c r="C544" i="5"/>
  <c r="D583" i="5"/>
  <c r="B583" i="5"/>
  <c r="F731" i="5"/>
  <c r="E731" i="5"/>
  <c r="C731" i="5"/>
  <c r="E818" i="5"/>
  <c r="F818" i="5"/>
  <c r="D818" i="5"/>
  <c r="C818" i="5"/>
  <c r="F962" i="5"/>
  <c r="E962" i="5"/>
  <c r="D962" i="5"/>
  <c r="C962" i="5"/>
  <c r="C328" i="5"/>
  <c r="F336" i="5"/>
  <c r="E353" i="5"/>
  <c r="D358" i="5"/>
  <c r="C363" i="5"/>
  <c r="C366" i="5"/>
  <c r="E392" i="5"/>
  <c r="B410" i="5"/>
  <c r="E417" i="5"/>
  <c r="D437" i="5"/>
  <c r="F439" i="5"/>
  <c r="E442" i="5"/>
  <c r="B449" i="5"/>
  <c r="B452" i="5"/>
  <c r="B462" i="5"/>
  <c r="B465" i="5"/>
  <c r="F465" i="5"/>
  <c r="B475" i="5"/>
  <c r="F475" i="5"/>
  <c r="E477" i="5"/>
  <c r="B485" i="5"/>
  <c r="D485" i="5"/>
  <c r="B495" i="5"/>
  <c r="D495" i="5"/>
  <c r="B505" i="5"/>
  <c r="C510" i="5"/>
  <c r="D518" i="5"/>
  <c r="C518" i="5"/>
  <c r="D551" i="5"/>
  <c r="F551" i="5"/>
  <c r="C551" i="5"/>
  <c r="F583" i="5"/>
  <c r="F647" i="5"/>
  <c r="C647" i="5"/>
  <c r="B731" i="5"/>
  <c r="B791" i="5"/>
  <c r="B818" i="5"/>
  <c r="C223" i="5"/>
  <c r="C279" i="5"/>
  <c r="C282" i="5"/>
  <c r="C303" i="5"/>
  <c r="C306" i="5"/>
  <c r="D328" i="5"/>
  <c r="E341" i="5"/>
  <c r="F353" i="5"/>
  <c r="E358" i="5"/>
  <c r="D363" i="5"/>
  <c r="E366" i="5"/>
  <c r="C376" i="5"/>
  <c r="B414" i="5"/>
  <c r="E437" i="5"/>
  <c r="F442" i="5"/>
  <c r="C449" i="5"/>
  <c r="D452" i="5"/>
  <c r="D462" i="5"/>
  <c r="F477" i="5"/>
  <c r="E505" i="5"/>
  <c r="E510" i="5"/>
  <c r="D515" i="5"/>
  <c r="C515" i="5"/>
  <c r="D566" i="5"/>
  <c r="C566" i="5"/>
  <c r="F655" i="5"/>
  <c r="C655" i="5"/>
  <c r="B719" i="5"/>
  <c r="F328" i="5"/>
  <c r="F358" i="5"/>
  <c r="E363" i="5"/>
  <c r="F366" i="5"/>
  <c r="D449" i="5"/>
  <c r="F452" i="5"/>
  <c r="C460" i="5"/>
  <c r="D460" i="5"/>
  <c r="F462" i="5"/>
  <c r="F505" i="5"/>
  <c r="D527" i="5"/>
  <c r="E527" i="5"/>
  <c r="D532" i="5"/>
  <c r="B532" i="5"/>
  <c r="D591" i="5"/>
  <c r="B591" i="5"/>
  <c r="D662" i="5"/>
  <c r="F662" i="5"/>
  <c r="E679" i="5"/>
  <c r="B679" i="5"/>
  <c r="F707" i="5"/>
  <c r="E707" i="5"/>
  <c r="D707" i="5"/>
  <c r="C707" i="5"/>
  <c r="F746" i="5"/>
  <c r="E746" i="5"/>
  <c r="D746" i="5"/>
  <c r="C746" i="5"/>
  <c r="B746" i="5"/>
  <c r="D573" i="5"/>
  <c r="C573" i="5"/>
  <c r="B573" i="5"/>
  <c r="F609" i="5"/>
  <c r="C609" i="5"/>
  <c r="D620" i="5"/>
  <c r="F620" i="5"/>
  <c r="F633" i="5"/>
  <c r="E633" i="5"/>
  <c r="F641" i="5"/>
  <c r="E641" i="5"/>
  <c r="F743" i="5"/>
  <c r="E743" i="5"/>
  <c r="C743" i="5"/>
  <c r="C785" i="5"/>
  <c r="D905" i="5"/>
  <c r="D244" i="5"/>
  <c r="F257" i="5"/>
  <c r="D267" i="5"/>
  <c r="D316" i="5"/>
  <c r="E346" i="5"/>
  <c r="D351" i="5"/>
  <c r="E354" i="5"/>
  <c r="E394" i="5"/>
  <c r="E429" i="5"/>
  <c r="E460" i="5"/>
  <c r="F502" i="5"/>
  <c r="C527" i="5"/>
  <c r="F532" i="5"/>
  <c r="D558" i="5"/>
  <c r="C558" i="5"/>
  <c r="E573" i="5"/>
  <c r="B609" i="5"/>
  <c r="B743" i="5"/>
  <c r="F755" i="5"/>
  <c r="E755" i="5"/>
  <c r="F813" i="5"/>
  <c r="D813" i="5"/>
  <c r="F839" i="5"/>
  <c r="D839" i="5"/>
  <c r="C839" i="5"/>
  <c r="C457" i="5"/>
  <c r="D457" i="5"/>
  <c r="D503" i="5"/>
  <c r="F503" i="5"/>
  <c r="D520" i="5"/>
  <c r="C520" i="5"/>
  <c r="E569" i="5"/>
  <c r="C569" i="5"/>
  <c r="F573" i="5"/>
  <c r="D580" i="5"/>
  <c r="F580" i="5"/>
  <c r="E580" i="5"/>
  <c r="C580" i="5"/>
  <c r="D587" i="5"/>
  <c r="E587" i="5"/>
  <c r="C587" i="5"/>
  <c r="B587" i="5"/>
  <c r="E614" i="5"/>
  <c r="B614" i="5"/>
  <c r="F686" i="5"/>
  <c r="E686" i="5"/>
  <c r="D686" i="5"/>
  <c r="E715" i="5"/>
  <c r="C715" i="5"/>
  <c r="F722" i="5"/>
  <c r="E722" i="5"/>
  <c r="D722" i="5"/>
  <c r="C458" i="5"/>
  <c r="F458" i="5"/>
  <c r="B471" i="5"/>
  <c r="D471" i="5"/>
  <c r="B489" i="5"/>
  <c r="F489" i="5"/>
  <c r="B503" i="5"/>
  <c r="B507" i="5"/>
  <c r="E516" i="5"/>
  <c r="B533" i="5"/>
  <c r="D553" i="5"/>
  <c r="E553" i="5"/>
  <c r="B553" i="5"/>
  <c r="B580" i="5"/>
  <c r="F587" i="5"/>
  <c r="D623" i="5"/>
  <c r="F623" i="5"/>
  <c r="E623" i="5"/>
  <c r="C623" i="5"/>
  <c r="B672" i="5"/>
  <c r="B686" i="5"/>
  <c r="B722" i="5"/>
  <c r="F738" i="5"/>
  <c r="E738" i="5"/>
  <c r="D738" i="5"/>
  <c r="C738" i="5"/>
  <c r="F762" i="5"/>
  <c r="D762" i="5"/>
  <c r="C762" i="5"/>
  <c r="F952" i="5"/>
  <c r="E952" i="5"/>
  <c r="D952" i="5"/>
  <c r="D458" i="5"/>
  <c r="D461" i="5"/>
  <c r="E471" i="5"/>
  <c r="D489" i="5"/>
  <c r="E503" i="5"/>
  <c r="D513" i="5"/>
  <c r="B513" i="5"/>
  <c r="D529" i="5"/>
  <c r="E529" i="5"/>
  <c r="D582" i="5"/>
  <c r="F582" i="5"/>
  <c r="D624" i="5"/>
  <c r="F624" i="5"/>
  <c r="C624" i="5"/>
  <c r="D636" i="5"/>
  <c r="E636" i="5"/>
  <c r="C636" i="5"/>
  <c r="B636" i="5"/>
  <c r="F750" i="5"/>
  <c r="D750" i="5"/>
  <c r="C750" i="5"/>
  <c r="B750" i="5"/>
  <c r="C439" i="5"/>
  <c r="E458" i="5"/>
  <c r="E461" i="5"/>
  <c r="B469" i="5"/>
  <c r="C469" i="5"/>
  <c r="F471" i="5"/>
  <c r="B487" i="5"/>
  <c r="E487" i="5"/>
  <c r="E489" i="5"/>
  <c r="B497" i="5"/>
  <c r="E497" i="5"/>
  <c r="F499" i="5"/>
  <c r="C513" i="5"/>
  <c r="B529" i="5"/>
  <c r="D544" i="5"/>
  <c r="F544" i="5"/>
  <c r="D554" i="5"/>
  <c r="B554" i="5"/>
  <c r="C582" i="5"/>
  <c r="B624" i="5"/>
  <c r="F636" i="5"/>
  <c r="E645" i="5"/>
  <c r="C645" i="5"/>
  <c r="F682" i="5"/>
  <c r="E682" i="5"/>
  <c r="D682" i="5"/>
  <c r="C682" i="5"/>
  <c r="F758" i="5"/>
  <c r="E758" i="5"/>
  <c r="D758" i="5"/>
  <c r="C758" i="5"/>
  <c r="E910" i="5"/>
  <c r="D910" i="5"/>
  <c r="E563" i="5"/>
  <c r="F652" i="5"/>
  <c r="E673" i="5"/>
  <c r="B693" i="5"/>
  <c r="E699" i="5"/>
  <c r="B705" i="5"/>
  <c r="C827" i="5"/>
  <c r="D932" i="5"/>
  <c r="D940" i="5"/>
  <c r="C972" i="5"/>
  <c r="E576" i="5"/>
  <c r="B585" i="5"/>
  <c r="B605" i="5"/>
  <c r="B613" i="5"/>
  <c r="B617" i="5"/>
  <c r="B621" i="5"/>
  <c r="B644" i="5"/>
  <c r="C653" i="5"/>
  <c r="C663" i="5"/>
  <c r="C693" i="5"/>
  <c r="C696" i="5"/>
  <c r="C705" i="5"/>
  <c r="B720" i="5"/>
  <c r="B756" i="5"/>
  <c r="C768" i="5"/>
  <c r="C772" i="5"/>
  <c r="C786" i="5"/>
  <c r="B792" i="5"/>
  <c r="C796" i="5"/>
  <c r="B806" i="5"/>
  <c r="B814" i="5"/>
  <c r="B823" i="5"/>
  <c r="D827" i="5"/>
  <c r="D843" i="5"/>
  <c r="D906" i="5"/>
  <c r="C918" i="5"/>
  <c r="C958" i="5"/>
  <c r="D972" i="5"/>
  <c r="C585" i="5"/>
  <c r="C613" i="5"/>
  <c r="C644" i="5"/>
  <c r="D693" i="5"/>
  <c r="D696" i="5"/>
  <c r="D705" i="5"/>
  <c r="C720" i="5"/>
  <c r="C756" i="5"/>
  <c r="D768" i="5"/>
  <c r="D772" i="5"/>
  <c r="C792" i="5"/>
  <c r="D796" i="5"/>
  <c r="C806" i="5"/>
  <c r="D814" i="5"/>
  <c r="C823" i="5"/>
  <c r="D958" i="5"/>
  <c r="C968" i="5"/>
  <c r="E972" i="5"/>
  <c r="E613" i="5"/>
  <c r="E644" i="5"/>
  <c r="E696" i="5"/>
  <c r="D720" i="5"/>
  <c r="D756" i="5"/>
  <c r="E768" i="5"/>
  <c r="D792" i="5"/>
  <c r="D806" i="5"/>
  <c r="F814" i="5"/>
  <c r="D823" i="5"/>
  <c r="E958" i="5"/>
  <c r="D908" i="5"/>
  <c r="C950" i="5"/>
  <c r="D974" i="5"/>
  <c r="F565" i="5"/>
  <c r="F577" i="5"/>
  <c r="E589" i="5"/>
  <c r="F594" i="5"/>
  <c r="E599" i="5"/>
  <c r="F606" i="5"/>
  <c r="E611" i="5"/>
  <c r="F618" i="5"/>
  <c r="F660" i="5"/>
  <c r="F670" i="5"/>
  <c r="B676" i="5"/>
  <c r="D681" i="5"/>
  <c r="B694" i="5"/>
  <c r="D697" i="5"/>
  <c r="B706" i="5"/>
  <c r="F709" i="5"/>
  <c r="B714" i="5"/>
  <c r="C721" i="5"/>
  <c r="B725" i="5"/>
  <c r="D748" i="5"/>
  <c r="C757" i="5"/>
  <c r="C765" i="5"/>
  <c r="B775" i="5"/>
  <c r="C784" i="5"/>
  <c r="D788" i="5"/>
  <c r="C793" i="5"/>
  <c r="B799" i="5"/>
  <c r="C807" i="5"/>
  <c r="B812" i="5"/>
  <c r="B820" i="5"/>
  <c r="C837" i="5"/>
  <c r="D950" i="5"/>
  <c r="C960" i="5"/>
  <c r="E964" i="5"/>
  <c r="E974" i="5"/>
  <c r="C694" i="5"/>
  <c r="E697" i="5"/>
  <c r="C706" i="5"/>
  <c r="C714" i="5"/>
  <c r="D721" i="5"/>
  <c r="C725" i="5"/>
  <c r="D757" i="5"/>
  <c r="D784" i="5"/>
  <c r="C812" i="5"/>
  <c r="D820" i="5"/>
  <c r="E837" i="5"/>
  <c r="E950" i="5"/>
  <c r="D960" i="5"/>
  <c r="C970" i="5"/>
  <c r="F974" i="5"/>
  <c r="C619" i="5"/>
  <c r="B652" i="5"/>
  <c r="C671" i="5"/>
  <c r="E685" i="5"/>
  <c r="D694" i="5"/>
  <c r="F697" i="5"/>
  <c r="D706" i="5"/>
  <c r="B710" i="5"/>
  <c r="D714" i="5"/>
  <c r="E721" i="5"/>
  <c r="B749" i="5"/>
  <c r="E757" i="5"/>
  <c r="C770" i="5"/>
  <c r="B780" i="5"/>
  <c r="E784" i="5"/>
  <c r="B804" i="5"/>
  <c r="D812" i="5"/>
  <c r="F820" i="5"/>
  <c r="C829" i="5"/>
  <c r="F837" i="5"/>
  <c r="C956" i="5"/>
  <c r="E960" i="5"/>
  <c r="AA132" i="2"/>
  <c r="AA129" i="2"/>
  <c r="AA358" i="2"/>
  <c r="AA632" i="2"/>
  <c r="B48" i="5"/>
  <c r="F57" i="5"/>
  <c r="D57" i="5"/>
  <c r="F69" i="5"/>
  <c r="D69" i="5"/>
  <c r="F81" i="5"/>
  <c r="D81" i="5"/>
  <c r="F93" i="5"/>
  <c r="D93" i="5"/>
  <c r="F105" i="5"/>
  <c r="D105" i="5"/>
  <c r="F117" i="5"/>
  <c r="D117" i="5"/>
  <c r="F129" i="5"/>
  <c r="D129" i="5"/>
  <c r="E175" i="5"/>
  <c r="D175" i="5"/>
  <c r="B175" i="5"/>
  <c r="F175" i="5"/>
  <c r="B46" i="5"/>
  <c r="C48" i="5"/>
  <c r="B57" i="5"/>
  <c r="B62" i="5"/>
  <c r="B69" i="5"/>
  <c r="B74" i="5"/>
  <c r="B81" i="5"/>
  <c r="B86" i="5"/>
  <c r="B93" i="5"/>
  <c r="B98" i="5"/>
  <c r="B105" i="5"/>
  <c r="B117" i="5"/>
  <c r="B129" i="5"/>
  <c r="F164" i="5"/>
  <c r="E164" i="5"/>
  <c r="D164" i="5"/>
  <c r="B164" i="5"/>
  <c r="C175" i="5"/>
  <c r="F183" i="5"/>
  <c r="E183" i="5"/>
  <c r="B183" i="5"/>
  <c r="E199" i="5"/>
  <c r="D199" i="5"/>
  <c r="C199" i="5"/>
  <c r="F199" i="5"/>
  <c r="B199" i="5"/>
  <c r="B246" i="5"/>
  <c r="D246" i="5"/>
  <c r="F246" i="5"/>
  <c r="E246" i="5"/>
  <c r="C246" i="5"/>
  <c r="B300" i="5"/>
  <c r="E300" i="5"/>
  <c r="D300" i="5"/>
  <c r="C300" i="5"/>
  <c r="F300" i="5"/>
  <c r="B6" i="5"/>
  <c r="B8" i="5"/>
  <c r="B10" i="5"/>
  <c r="B12" i="5"/>
  <c r="B14" i="5"/>
  <c r="B16" i="5"/>
  <c r="B18" i="5"/>
  <c r="B20" i="5"/>
  <c r="B22" i="5"/>
  <c r="B24" i="5"/>
  <c r="B26" i="5"/>
  <c r="B28" i="5"/>
  <c r="B30" i="5"/>
  <c r="B32" i="5"/>
  <c r="B34" i="5"/>
  <c r="B36" i="5"/>
  <c r="B38" i="5"/>
  <c r="B40" i="5"/>
  <c r="B42" i="5"/>
  <c r="B44" i="5"/>
  <c r="C46" i="5"/>
  <c r="D48" i="5"/>
  <c r="F55" i="5"/>
  <c r="D55" i="5"/>
  <c r="C57" i="5"/>
  <c r="C62" i="5"/>
  <c r="F67" i="5"/>
  <c r="D67" i="5"/>
  <c r="C69" i="5"/>
  <c r="C74" i="5"/>
  <c r="F79" i="5"/>
  <c r="D79" i="5"/>
  <c r="C81" i="5"/>
  <c r="C86" i="5"/>
  <c r="F91" i="5"/>
  <c r="D91" i="5"/>
  <c r="C93" i="5"/>
  <c r="C98" i="5"/>
  <c r="F103" i="5"/>
  <c r="D103" i="5"/>
  <c r="C105" i="5"/>
  <c r="F115" i="5"/>
  <c r="D115" i="5"/>
  <c r="C117" i="5"/>
  <c r="F127" i="5"/>
  <c r="D127" i="5"/>
  <c r="C129" i="5"/>
  <c r="C164" i="5"/>
  <c r="B176" i="5"/>
  <c r="F176" i="5"/>
  <c r="E176" i="5"/>
  <c r="D176" i="5"/>
  <c r="C183" i="5"/>
  <c r="B222" i="5"/>
  <c r="D222" i="5"/>
  <c r="F222" i="5"/>
  <c r="E222" i="5"/>
  <c r="AA892" i="2"/>
  <c r="C6" i="5"/>
  <c r="C8" i="5"/>
  <c r="C10" i="5"/>
  <c r="C12" i="5"/>
  <c r="C14" i="5"/>
  <c r="C16" i="5"/>
  <c r="C18" i="5"/>
  <c r="C20" i="5"/>
  <c r="C22" i="5"/>
  <c r="C24" i="5"/>
  <c r="C26" i="5"/>
  <c r="C28" i="5"/>
  <c r="C30" i="5"/>
  <c r="C32" i="5"/>
  <c r="C34" i="5"/>
  <c r="C36" i="5"/>
  <c r="C38" i="5"/>
  <c r="C40" i="5"/>
  <c r="C42" i="5"/>
  <c r="C44" i="5"/>
  <c r="D46" i="5"/>
  <c r="E48" i="5"/>
  <c r="B55" i="5"/>
  <c r="E57" i="5"/>
  <c r="B60" i="5"/>
  <c r="D62" i="5"/>
  <c r="B67" i="5"/>
  <c r="E69" i="5"/>
  <c r="B72" i="5"/>
  <c r="D74" i="5"/>
  <c r="B79" i="5"/>
  <c r="E81" i="5"/>
  <c r="B84" i="5"/>
  <c r="D86" i="5"/>
  <c r="B91" i="5"/>
  <c r="E93" i="5"/>
  <c r="B96" i="5"/>
  <c r="D98" i="5"/>
  <c r="B103" i="5"/>
  <c r="E105" i="5"/>
  <c r="B115" i="5"/>
  <c r="E117" i="5"/>
  <c r="B127" i="5"/>
  <c r="E129" i="5"/>
  <c r="D165" i="5"/>
  <c r="C165" i="5"/>
  <c r="E165" i="5"/>
  <c r="C176" i="5"/>
  <c r="D183" i="5"/>
  <c r="B188" i="5"/>
  <c r="F188" i="5"/>
  <c r="E188" i="5"/>
  <c r="C188" i="5"/>
  <c r="C195" i="5"/>
  <c r="B195" i="5"/>
  <c r="D195" i="5"/>
  <c r="F195" i="5"/>
  <c r="C222" i="5"/>
  <c r="D6" i="5"/>
  <c r="D8" i="5"/>
  <c r="D10" i="5"/>
  <c r="D12" i="5"/>
  <c r="D14" i="5"/>
  <c r="D16" i="5"/>
  <c r="D18" i="5"/>
  <c r="D20" i="5"/>
  <c r="D22" i="5"/>
  <c r="D24" i="5"/>
  <c r="D26" i="5"/>
  <c r="D28" i="5"/>
  <c r="D30" i="5"/>
  <c r="D32" i="5"/>
  <c r="D34" i="5"/>
  <c r="D36" i="5"/>
  <c r="D38" i="5"/>
  <c r="D40" i="5"/>
  <c r="D42" i="5"/>
  <c r="D44" i="5"/>
  <c r="E46" i="5"/>
  <c r="C55" i="5"/>
  <c r="C60" i="5"/>
  <c r="E62" i="5"/>
  <c r="F65" i="5"/>
  <c r="D65" i="5"/>
  <c r="C67" i="5"/>
  <c r="C72" i="5"/>
  <c r="E74" i="5"/>
  <c r="F77" i="5"/>
  <c r="D77" i="5"/>
  <c r="C79" i="5"/>
  <c r="C84" i="5"/>
  <c r="E86" i="5"/>
  <c r="F89" i="5"/>
  <c r="D89" i="5"/>
  <c r="C91" i="5"/>
  <c r="C96" i="5"/>
  <c r="E98" i="5"/>
  <c r="F101" i="5"/>
  <c r="D101" i="5"/>
  <c r="C103" i="5"/>
  <c r="F113" i="5"/>
  <c r="D113" i="5"/>
  <c r="C115" i="5"/>
  <c r="F125" i="5"/>
  <c r="D125" i="5"/>
  <c r="C127" i="5"/>
  <c r="B165" i="5"/>
  <c r="E6" i="5"/>
  <c r="E8" i="5"/>
  <c r="E10" i="5"/>
  <c r="E12" i="5"/>
  <c r="E14" i="5"/>
  <c r="E16" i="5"/>
  <c r="E18" i="5"/>
  <c r="E20" i="5"/>
  <c r="E22" i="5"/>
  <c r="E24" i="5"/>
  <c r="E26" i="5"/>
  <c r="E28" i="5"/>
  <c r="E30" i="5"/>
  <c r="E32" i="5"/>
  <c r="E34" i="5"/>
  <c r="E36" i="5"/>
  <c r="E38" i="5"/>
  <c r="E40" i="5"/>
  <c r="E42" i="5"/>
  <c r="E44" i="5"/>
  <c r="B51" i="5"/>
  <c r="C53" i="5"/>
  <c r="E55" i="5"/>
  <c r="B58" i="5"/>
  <c r="D60" i="5"/>
  <c r="B65" i="5"/>
  <c r="E67" i="5"/>
  <c r="B70" i="5"/>
  <c r="D72" i="5"/>
  <c r="B77" i="5"/>
  <c r="E79" i="5"/>
  <c r="B82" i="5"/>
  <c r="D84" i="5"/>
  <c r="B89" i="5"/>
  <c r="E91" i="5"/>
  <c r="B94" i="5"/>
  <c r="D96" i="5"/>
  <c r="B101" i="5"/>
  <c r="E103" i="5"/>
  <c r="B113" i="5"/>
  <c r="E115" i="5"/>
  <c r="B125" i="5"/>
  <c r="E127" i="5"/>
  <c r="F165" i="5"/>
  <c r="C185" i="5"/>
  <c r="E185" i="5"/>
  <c r="F189" i="5"/>
  <c r="E189" i="5"/>
  <c r="D189" i="5"/>
  <c r="C189" i="5"/>
  <c r="B189" i="5"/>
  <c r="B196" i="5"/>
  <c r="F196" i="5"/>
  <c r="E196" i="5"/>
  <c r="D196" i="5"/>
  <c r="D171" i="5"/>
  <c r="C171" i="5"/>
  <c r="F171" i="5"/>
  <c r="B171" i="5"/>
  <c r="B285" i="5"/>
  <c r="F285" i="5"/>
  <c r="D285" i="5"/>
  <c r="E285" i="5"/>
  <c r="C285" i="5"/>
  <c r="AA988" i="2"/>
  <c r="C51" i="5"/>
  <c r="D53" i="5"/>
  <c r="C58" i="5"/>
  <c r="E60" i="5"/>
  <c r="F63" i="5"/>
  <c r="D63" i="5"/>
  <c r="C65" i="5"/>
  <c r="C70" i="5"/>
  <c r="E72" i="5"/>
  <c r="F75" i="5"/>
  <c r="D75" i="5"/>
  <c r="C77" i="5"/>
  <c r="C82" i="5"/>
  <c r="E84" i="5"/>
  <c r="F87" i="5"/>
  <c r="D87" i="5"/>
  <c r="C89" i="5"/>
  <c r="C94" i="5"/>
  <c r="E96" i="5"/>
  <c r="F99" i="5"/>
  <c r="D99" i="5"/>
  <c r="C101" i="5"/>
  <c r="F111" i="5"/>
  <c r="D111" i="5"/>
  <c r="C113" i="5"/>
  <c r="F123" i="5"/>
  <c r="D123" i="5"/>
  <c r="C125" i="5"/>
  <c r="D169" i="5"/>
  <c r="C169" i="5"/>
  <c r="F169" i="5"/>
  <c r="E169" i="5"/>
  <c r="B169" i="5"/>
  <c r="B185" i="5"/>
  <c r="B190" i="5"/>
  <c r="F190" i="5"/>
  <c r="D190" i="5"/>
  <c r="C196" i="5"/>
  <c r="D522" i="5"/>
  <c r="B522" i="5"/>
  <c r="F522" i="5"/>
  <c r="E522" i="5"/>
  <c r="C522" i="5"/>
  <c r="AA12" i="2"/>
  <c r="AA570" i="2"/>
  <c r="B47" i="5"/>
  <c r="D51" i="5"/>
  <c r="E53" i="5"/>
  <c r="B56" i="5"/>
  <c r="D58" i="5"/>
  <c r="E65" i="5"/>
  <c r="D70" i="5"/>
  <c r="E77" i="5"/>
  <c r="D82" i="5"/>
  <c r="E89" i="5"/>
  <c r="D94" i="5"/>
  <c r="E101" i="5"/>
  <c r="E113" i="5"/>
  <c r="E125" i="5"/>
  <c r="D162" i="5"/>
  <c r="C162" i="5"/>
  <c r="B162" i="5"/>
  <c r="C170" i="5"/>
  <c r="E170" i="5"/>
  <c r="F181" i="5"/>
  <c r="E181" i="5"/>
  <c r="D181" i="5"/>
  <c r="C181" i="5"/>
  <c r="D185" i="5"/>
  <c r="B212" i="5"/>
  <c r="F212" i="5"/>
  <c r="E212" i="5"/>
  <c r="D212" i="5"/>
  <c r="C212" i="5"/>
  <c r="B45" i="5"/>
  <c r="C47" i="5"/>
  <c r="E51" i="5"/>
  <c r="F61" i="5"/>
  <c r="D61" i="5"/>
  <c r="C63" i="5"/>
  <c r="F73" i="5"/>
  <c r="D73" i="5"/>
  <c r="C75" i="5"/>
  <c r="F85" i="5"/>
  <c r="D85" i="5"/>
  <c r="C87" i="5"/>
  <c r="F97" i="5"/>
  <c r="D97" i="5"/>
  <c r="C99" i="5"/>
  <c r="F109" i="5"/>
  <c r="D109" i="5"/>
  <c r="C111" i="5"/>
  <c r="F121" i="5"/>
  <c r="D121" i="5"/>
  <c r="C123" i="5"/>
  <c r="E162" i="5"/>
  <c r="B170" i="5"/>
  <c r="B181" i="5"/>
  <c r="F185" i="5"/>
  <c r="E190" i="5"/>
  <c r="B202" i="5"/>
  <c r="F202" i="5"/>
  <c r="E202" i="5"/>
  <c r="D202" i="5"/>
  <c r="B209" i="5"/>
  <c r="D209" i="5"/>
  <c r="F213" i="5"/>
  <c r="E213" i="5"/>
  <c r="D213" i="5"/>
  <c r="C213" i="5"/>
  <c r="B289" i="5"/>
  <c r="C289" i="5"/>
  <c r="E289" i="5"/>
  <c r="F289" i="5"/>
  <c r="D289" i="5"/>
  <c r="B186" i="5"/>
  <c r="E186" i="5"/>
  <c r="D186" i="5"/>
  <c r="F186" i="5"/>
  <c r="C186" i="5"/>
  <c r="F59" i="5"/>
  <c r="D59" i="5"/>
  <c r="F71" i="5"/>
  <c r="D71" i="5"/>
  <c r="F83" i="5"/>
  <c r="D83" i="5"/>
  <c r="F95" i="5"/>
  <c r="D95" i="5"/>
  <c r="F107" i="5"/>
  <c r="D107" i="5"/>
  <c r="F119" i="5"/>
  <c r="D119" i="5"/>
  <c r="F131" i="5"/>
  <c r="D131" i="5"/>
  <c r="B174" i="5"/>
  <c r="E174" i="5"/>
  <c r="D174" i="5"/>
  <c r="C174" i="5"/>
  <c r="B198" i="5"/>
  <c r="C198" i="5"/>
  <c r="E198" i="5"/>
  <c r="B225" i="5"/>
  <c r="F225" i="5"/>
  <c r="D225" i="5"/>
  <c r="C225" i="5"/>
  <c r="D161" i="5"/>
  <c r="C161" i="5"/>
  <c r="C168" i="5"/>
  <c r="D173" i="5"/>
  <c r="C173" i="5"/>
  <c r="D178" i="5"/>
  <c r="B229" i="5"/>
  <c r="E229" i="5"/>
  <c r="B236" i="5"/>
  <c r="F236" i="5"/>
  <c r="B239" i="5"/>
  <c r="F239" i="5"/>
  <c r="C239" i="5"/>
  <c r="B278" i="5"/>
  <c r="F278" i="5"/>
  <c r="E278" i="5"/>
  <c r="C278" i="5"/>
  <c r="B308" i="5"/>
  <c r="D308" i="5"/>
  <c r="F308" i="5"/>
  <c r="B320" i="5"/>
  <c r="D320" i="5"/>
  <c r="F320" i="5"/>
  <c r="B332" i="5"/>
  <c r="D332" i="5"/>
  <c r="F332" i="5"/>
  <c r="B344" i="5"/>
  <c r="D344" i="5"/>
  <c r="F344" i="5"/>
  <c r="B264" i="5"/>
  <c r="E264" i="5"/>
  <c r="D264" i="5"/>
  <c r="C264" i="5"/>
  <c r="B297" i="5"/>
  <c r="F297" i="5"/>
  <c r="D297" i="5"/>
  <c r="B301" i="5"/>
  <c r="C301" i="5"/>
  <c r="E301" i="5"/>
  <c r="B383" i="5"/>
  <c r="F383" i="5"/>
  <c r="E383" i="5"/>
  <c r="D383" i="5"/>
  <c r="C383" i="5"/>
  <c r="F445" i="5"/>
  <c r="E445" i="5"/>
  <c r="D445" i="5"/>
  <c r="C445" i="5"/>
  <c r="B445" i="5"/>
  <c r="B254" i="5"/>
  <c r="F254" i="5"/>
  <c r="E254" i="5"/>
  <c r="C254" i="5"/>
  <c r="B261" i="5"/>
  <c r="F261" i="5"/>
  <c r="D261" i="5"/>
  <c r="F264" i="5"/>
  <c r="B290" i="5"/>
  <c r="F290" i="5"/>
  <c r="E290" i="5"/>
  <c r="C290" i="5"/>
  <c r="C297" i="5"/>
  <c r="D301" i="5"/>
  <c r="B313" i="5"/>
  <c r="C313" i="5"/>
  <c r="E313" i="5"/>
  <c r="B325" i="5"/>
  <c r="C325" i="5"/>
  <c r="E325" i="5"/>
  <c r="B337" i="5"/>
  <c r="C337" i="5"/>
  <c r="E337" i="5"/>
  <c r="B357" i="5"/>
  <c r="F357" i="5"/>
  <c r="E357" i="5"/>
  <c r="D357" i="5"/>
  <c r="C357" i="5"/>
  <c r="D133" i="5"/>
  <c r="D135" i="5"/>
  <c r="D137" i="5"/>
  <c r="D139" i="5"/>
  <c r="D141" i="5"/>
  <c r="D143" i="5"/>
  <c r="D145" i="5"/>
  <c r="D147" i="5"/>
  <c r="D149" i="5"/>
  <c r="D151" i="5"/>
  <c r="D153" i="5"/>
  <c r="D155" i="5"/>
  <c r="D157" i="5"/>
  <c r="D159" i="5"/>
  <c r="F161" i="5"/>
  <c r="D166" i="5"/>
  <c r="F173" i="5"/>
  <c r="D207" i="5"/>
  <c r="B210" i="5"/>
  <c r="E210" i="5"/>
  <c r="D210" i="5"/>
  <c r="C210" i="5"/>
  <c r="B216" i="5"/>
  <c r="F216" i="5"/>
  <c r="D216" i="5"/>
  <c r="F229" i="5"/>
  <c r="E236" i="5"/>
  <c r="B240" i="5"/>
  <c r="E240" i="5"/>
  <c r="D240" i="5"/>
  <c r="C240" i="5"/>
  <c r="D254" i="5"/>
  <c r="C261" i="5"/>
  <c r="B265" i="5"/>
  <c r="E265" i="5"/>
  <c r="B272" i="5"/>
  <c r="F272" i="5"/>
  <c r="B275" i="5"/>
  <c r="F275" i="5"/>
  <c r="C275" i="5"/>
  <c r="D290" i="5"/>
  <c r="E297" i="5"/>
  <c r="F301" i="5"/>
  <c r="B309" i="5"/>
  <c r="F309" i="5"/>
  <c r="E309" i="5"/>
  <c r="D309" i="5"/>
  <c r="D313" i="5"/>
  <c r="B321" i="5"/>
  <c r="F321" i="5"/>
  <c r="E321" i="5"/>
  <c r="D321" i="5"/>
  <c r="D325" i="5"/>
  <c r="B333" i="5"/>
  <c r="F333" i="5"/>
  <c r="E333" i="5"/>
  <c r="D333" i="5"/>
  <c r="D337" i="5"/>
  <c r="B345" i="5"/>
  <c r="F345" i="5"/>
  <c r="E345" i="5"/>
  <c r="D345" i="5"/>
  <c r="B230" i="5"/>
  <c r="F230" i="5"/>
  <c r="E230" i="5"/>
  <c r="C230" i="5"/>
  <c r="B237" i="5"/>
  <c r="F237" i="5"/>
  <c r="D237" i="5"/>
  <c r="B258" i="5"/>
  <c r="D258" i="5"/>
  <c r="E261" i="5"/>
  <c r="B302" i="5"/>
  <c r="F302" i="5"/>
  <c r="E302" i="5"/>
  <c r="C302" i="5"/>
  <c r="F313" i="5"/>
  <c r="F325" i="5"/>
  <c r="F337" i="5"/>
  <c r="B371" i="5"/>
  <c r="F371" i="5"/>
  <c r="E371" i="5"/>
  <c r="D371" i="5"/>
  <c r="C371" i="5"/>
  <c r="C434" i="5"/>
  <c r="F434" i="5"/>
  <c r="E434" i="5"/>
  <c r="D434" i="5"/>
  <c r="B434" i="5"/>
  <c r="C179" i="5"/>
  <c r="B184" i="5"/>
  <c r="D184" i="5"/>
  <c r="C184" i="5"/>
  <c r="C194" i="5"/>
  <c r="C205" i="5"/>
  <c r="E216" i="5"/>
  <c r="D230" i="5"/>
  <c r="C237" i="5"/>
  <c r="B241" i="5"/>
  <c r="E241" i="5"/>
  <c r="B248" i="5"/>
  <c r="F248" i="5"/>
  <c r="B251" i="5"/>
  <c r="F251" i="5"/>
  <c r="C251" i="5"/>
  <c r="C258" i="5"/>
  <c r="D265" i="5"/>
  <c r="D272" i="5"/>
  <c r="E275" i="5"/>
  <c r="D302" i="5"/>
  <c r="B314" i="5"/>
  <c r="F314" i="5"/>
  <c r="E314" i="5"/>
  <c r="D314" i="5"/>
  <c r="C314" i="5"/>
  <c r="B326" i="5"/>
  <c r="F326" i="5"/>
  <c r="E326" i="5"/>
  <c r="D326" i="5"/>
  <c r="C326" i="5"/>
  <c r="B338" i="5"/>
  <c r="F338" i="5"/>
  <c r="E338" i="5"/>
  <c r="D338" i="5"/>
  <c r="C338" i="5"/>
  <c r="B350" i="5"/>
  <c r="F350" i="5"/>
  <c r="E350" i="5"/>
  <c r="D350" i="5"/>
  <c r="C350" i="5"/>
  <c r="D167" i="5"/>
  <c r="C167" i="5"/>
  <c r="F177" i="5"/>
  <c r="E177" i="5"/>
  <c r="D179" i="5"/>
  <c r="E184" i="5"/>
  <c r="D194" i="5"/>
  <c r="D197" i="5"/>
  <c r="C197" i="5"/>
  <c r="B197" i="5"/>
  <c r="C200" i="5"/>
  <c r="F203" i="5"/>
  <c r="E203" i="5"/>
  <c r="D205" i="5"/>
  <c r="B234" i="5"/>
  <c r="D234" i="5"/>
  <c r="E237" i="5"/>
  <c r="C241" i="5"/>
  <c r="C248" i="5"/>
  <c r="D251" i="5"/>
  <c r="E258" i="5"/>
  <c r="F265" i="5"/>
  <c r="E272" i="5"/>
  <c r="B276" i="5"/>
  <c r="E276" i="5"/>
  <c r="D276" i="5"/>
  <c r="C276" i="5"/>
  <c r="B287" i="5"/>
  <c r="F287" i="5"/>
  <c r="C287" i="5"/>
  <c r="E179" i="5"/>
  <c r="F184" i="5"/>
  <c r="E194" i="5"/>
  <c r="E205" i="5"/>
  <c r="B214" i="5"/>
  <c r="F214" i="5"/>
  <c r="E214" i="5"/>
  <c r="C214" i="5"/>
  <c r="B220" i="5"/>
  <c r="F220" i="5"/>
  <c r="C220" i="5"/>
  <c r="B224" i="5"/>
  <c r="F224" i="5"/>
  <c r="B227" i="5"/>
  <c r="F227" i="5"/>
  <c r="C227" i="5"/>
  <c r="D241" i="5"/>
  <c r="D248" i="5"/>
  <c r="F258" i="5"/>
  <c r="B266" i="5"/>
  <c r="F266" i="5"/>
  <c r="E266" i="5"/>
  <c r="C266" i="5"/>
  <c r="B273" i="5"/>
  <c r="F273" i="5"/>
  <c r="D273" i="5"/>
  <c r="B359" i="5"/>
  <c r="F359" i="5"/>
  <c r="E359" i="5"/>
  <c r="C359" i="5"/>
  <c r="B252" i="5"/>
  <c r="E252" i="5"/>
  <c r="D252" i="5"/>
  <c r="C252" i="5"/>
  <c r="B277" i="5"/>
  <c r="E277" i="5"/>
  <c r="B284" i="5"/>
  <c r="D284" i="5"/>
  <c r="F284" i="5"/>
  <c r="B299" i="5"/>
  <c r="F299" i="5"/>
  <c r="C299" i="5"/>
  <c r="B242" i="5"/>
  <c r="F242" i="5"/>
  <c r="E242" i="5"/>
  <c r="C242" i="5"/>
  <c r="B249" i="5"/>
  <c r="F249" i="5"/>
  <c r="D249" i="5"/>
  <c r="F252" i="5"/>
  <c r="B270" i="5"/>
  <c r="D270" i="5"/>
  <c r="C277" i="5"/>
  <c r="C284" i="5"/>
  <c r="B288" i="5"/>
  <c r="E288" i="5"/>
  <c r="D288" i="5"/>
  <c r="C288" i="5"/>
  <c r="D299" i="5"/>
  <c r="B311" i="5"/>
  <c r="F311" i="5"/>
  <c r="C311" i="5"/>
  <c r="B323" i="5"/>
  <c r="F323" i="5"/>
  <c r="C323" i="5"/>
  <c r="B335" i="5"/>
  <c r="F335" i="5"/>
  <c r="C335" i="5"/>
  <c r="B347" i="5"/>
  <c r="F347" i="5"/>
  <c r="C347" i="5"/>
  <c r="D163" i="5"/>
  <c r="C163" i="5"/>
  <c r="F201" i="5"/>
  <c r="E201" i="5"/>
  <c r="D201" i="5"/>
  <c r="D221" i="5"/>
  <c r="C221" i="5"/>
  <c r="B221" i="5"/>
  <c r="B228" i="5"/>
  <c r="E228" i="5"/>
  <c r="D228" i="5"/>
  <c r="C228" i="5"/>
  <c r="D242" i="5"/>
  <c r="C249" i="5"/>
  <c r="B253" i="5"/>
  <c r="E253" i="5"/>
  <c r="B260" i="5"/>
  <c r="F260" i="5"/>
  <c r="B263" i="5"/>
  <c r="F263" i="5"/>
  <c r="C263" i="5"/>
  <c r="C270" i="5"/>
  <c r="D277" i="5"/>
  <c r="E284" i="5"/>
  <c r="F288" i="5"/>
  <c r="B296" i="5"/>
  <c r="D296" i="5"/>
  <c r="F296" i="5"/>
  <c r="E299" i="5"/>
  <c r="D311" i="5"/>
  <c r="D323" i="5"/>
  <c r="D335" i="5"/>
  <c r="D347" i="5"/>
  <c r="B395" i="5"/>
  <c r="F395" i="5"/>
  <c r="E395" i="5"/>
  <c r="D395" i="5"/>
  <c r="C395" i="5"/>
  <c r="D282" i="5"/>
  <c r="D294" i="5"/>
  <c r="D306" i="5"/>
  <c r="D318" i="5"/>
  <c r="D330" i="5"/>
  <c r="D342" i="5"/>
  <c r="E349" i="5"/>
  <c r="D354" i="5"/>
  <c r="F356" i="5"/>
  <c r="E361" i="5"/>
  <c r="D366" i="5"/>
  <c r="F368" i="5"/>
  <c r="E373" i="5"/>
  <c r="F380" i="5"/>
  <c r="E385" i="5"/>
  <c r="F392" i="5"/>
  <c r="E397" i="5"/>
  <c r="E407" i="5"/>
  <c r="D514" i="5"/>
  <c r="E514" i="5"/>
  <c r="F514" i="5"/>
  <c r="C514" i="5"/>
  <c r="B514" i="5"/>
  <c r="C422" i="5"/>
  <c r="F422" i="5"/>
  <c r="C427" i="5"/>
  <c r="B427" i="5"/>
  <c r="C430" i="5"/>
  <c r="E430" i="5"/>
  <c r="D430" i="5"/>
  <c r="B430" i="5"/>
  <c r="C369" i="5"/>
  <c r="C381" i="5"/>
  <c r="C393" i="5"/>
  <c r="C408" i="5"/>
  <c r="E408" i="5"/>
  <c r="D408" i="5"/>
  <c r="B411" i="5"/>
  <c r="C416" i="5"/>
  <c r="B416" i="5"/>
  <c r="D419" i="5"/>
  <c r="C419" i="5"/>
  <c r="B422" i="5"/>
  <c r="D427" i="5"/>
  <c r="F430" i="5"/>
  <c r="D597" i="5"/>
  <c r="E597" i="5"/>
  <c r="F597" i="5"/>
  <c r="C597" i="5"/>
  <c r="B597" i="5"/>
  <c r="E218" i="5"/>
  <c r="E232" i="5"/>
  <c r="E244" i="5"/>
  <c r="E256" i="5"/>
  <c r="E268" i="5"/>
  <c r="E280" i="5"/>
  <c r="E292" i="5"/>
  <c r="E304" i="5"/>
  <c r="E316" i="5"/>
  <c r="E328" i="5"/>
  <c r="E340" i="5"/>
  <c r="E352" i="5"/>
  <c r="C362" i="5"/>
  <c r="E364" i="5"/>
  <c r="D369" i="5"/>
  <c r="C374" i="5"/>
  <c r="E376" i="5"/>
  <c r="D381" i="5"/>
  <c r="C386" i="5"/>
  <c r="E388" i="5"/>
  <c r="D393" i="5"/>
  <c r="C398" i="5"/>
  <c r="E400" i="5"/>
  <c r="E405" i="5"/>
  <c r="B408" i="5"/>
  <c r="C411" i="5"/>
  <c r="D416" i="5"/>
  <c r="B419" i="5"/>
  <c r="D422" i="5"/>
  <c r="E427" i="5"/>
  <c r="B431" i="5"/>
  <c r="E431" i="5"/>
  <c r="D431" i="5"/>
  <c r="E443" i="5"/>
  <c r="D443" i="5"/>
  <c r="C443" i="5"/>
  <c r="E451" i="5"/>
  <c r="D451" i="5"/>
  <c r="C451" i="5"/>
  <c r="B451" i="5"/>
  <c r="D525" i="5"/>
  <c r="F525" i="5"/>
  <c r="E525" i="5"/>
  <c r="C525" i="5"/>
  <c r="B525" i="5"/>
  <c r="D564" i="5"/>
  <c r="F564" i="5"/>
  <c r="E564" i="5"/>
  <c r="C564" i="5"/>
  <c r="B564" i="5"/>
  <c r="D362" i="5"/>
  <c r="E369" i="5"/>
  <c r="D374" i="5"/>
  <c r="E381" i="5"/>
  <c r="D386" i="5"/>
  <c r="E393" i="5"/>
  <c r="D398" i="5"/>
  <c r="F408" i="5"/>
  <c r="D411" i="5"/>
  <c r="E416" i="5"/>
  <c r="E419" i="5"/>
  <c r="E422" i="5"/>
  <c r="F427" i="5"/>
  <c r="D581" i="5"/>
  <c r="F581" i="5"/>
  <c r="E581" i="5"/>
  <c r="C581" i="5"/>
  <c r="B581" i="5"/>
  <c r="D593" i="5"/>
  <c r="F593" i="5"/>
  <c r="C593" i="5"/>
  <c r="E593" i="5"/>
  <c r="B593" i="5"/>
  <c r="D223" i="5"/>
  <c r="D235" i="5"/>
  <c r="D247" i="5"/>
  <c r="D259" i="5"/>
  <c r="D271" i="5"/>
  <c r="D283" i="5"/>
  <c r="D295" i="5"/>
  <c r="D307" i="5"/>
  <c r="C312" i="5"/>
  <c r="D319" i="5"/>
  <c r="C324" i="5"/>
  <c r="D331" i="5"/>
  <c r="C336" i="5"/>
  <c r="D343" i="5"/>
  <c r="C348" i="5"/>
  <c r="D355" i="5"/>
  <c r="C360" i="5"/>
  <c r="E362" i="5"/>
  <c r="D367" i="5"/>
  <c r="F369" i="5"/>
  <c r="C372" i="5"/>
  <c r="E374" i="5"/>
  <c r="D379" i="5"/>
  <c r="F381" i="5"/>
  <c r="C384" i="5"/>
  <c r="E386" i="5"/>
  <c r="D391" i="5"/>
  <c r="F393" i="5"/>
  <c r="C396" i="5"/>
  <c r="E398" i="5"/>
  <c r="D403" i="5"/>
  <c r="C406" i="5"/>
  <c r="D406" i="5"/>
  <c r="E411" i="5"/>
  <c r="F416" i="5"/>
  <c r="F419" i="5"/>
  <c r="F431" i="5"/>
  <c r="F443" i="5"/>
  <c r="D530" i="5"/>
  <c r="F530" i="5"/>
  <c r="E530" i="5"/>
  <c r="C530" i="5"/>
  <c r="B530" i="5"/>
  <c r="C208" i="5"/>
  <c r="B219" i="5"/>
  <c r="E223" i="5"/>
  <c r="C233" i="5"/>
  <c r="E235" i="5"/>
  <c r="C245" i="5"/>
  <c r="E247" i="5"/>
  <c r="C257" i="5"/>
  <c r="E259" i="5"/>
  <c r="C269" i="5"/>
  <c r="E271" i="5"/>
  <c r="C281" i="5"/>
  <c r="E283" i="5"/>
  <c r="C293" i="5"/>
  <c r="E295" i="5"/>
  <c r="C305" i="5"/>
  <c r="E307" i="5"/>
  <c r="D312" i="5"/>
  <c r="C317" i="5"/>
  <c r="E319" i="5"/>
  <c r="D324" i="5"/>
  <c r="C329" i="5"/>
  <c r="E331" i="5"/>
  <c r="D336" i="5"/>
  <c r="C341" i="5"/>
  <c r="E343" i="5"/>
  <c r="D348" i="5"/>
  <c r="C353" i="5"/>
  <c r="E355" i="5"/>
  <c r="D360" i="5"/>
  <c r="F362" i="5"/>
  <c r="C365" i="5"/>
  <c r="E367" i="5"/>
  <c r="D372" i="5"/>
  <c r="F374" i="5"/>
  <c r="C377" i="5"/>
  <c r="E379" i="5"/>
  <c r="D384" i="5"/>
  <c r="F386" i="5"/>
  <c r="C389" i="5"/>
  <c r="E391" i="5"/>
  <c r="D396" i="5"/>
  <c r="F398" i="5"/>
  <c r="C401" i="5"/>
  <c r="E403" i="5"/>
  <c r="B406" i="5"/>
  <c r="B409" i="5"/>
  <c r="C412" i="5"/>
  <c r="F412" i="5"/>
  <c r="C417" i="5"/>
  <c r="B417" i="5"/>
  <c r="C420" i="5"/>
  <c r="F420" i="5"/>
  <c r="E420" i="5"/>
  <c r="C432" i="5"/>
  <c r="F432" i="5"/>
  <c r="E432" i="5"/>
  <c r="D432" i="5"/>
  <c r="D519" i="5"/>
  <c r="F519" i="5"/>
  <c r="C519" i="5"/>
  <c r="E519" i="5"/>
  <c r="B519" i="5"/>
  <c r="C182" i="5"/>
  <c r="C206" i="5"/>
  <c r="D208" i="5"/>
  <c r="F223" i="5"/>
  <c r="D233" i="5"/>
  <c r="F235" i="5"/>
  <c r="D245" i="5"/>
  <c r="F247" i="5"/>
  <c r="D257" i="5"/>
  <c r="F259" i="5"/>
  <c r="D269" i="5"/>
  <c r="F271" i="5"/>
  <c r="D281" i="5"/>
  <c r="F283" i="5"/>
  <c r="C286" i="5"/>
  <c r="D293" i="5"/>
  <c r="F295" i="5"/>
  <c r="C298" i="5"/>
  <c r="D305" i="5"/>
  <c r="F307" i="5"/>
  <c r="C310" i="5"/>
  <c r="E312" i="5"/>
  <c r="D317" i="5"/>
  <c r="F319" i="5"/>
  <c r="C322" i="5"/>
  <c r="E324" i="5"/>
  <c r="D329" i="5"/>
  <c r="F331" i="5"/>
  <c r="C334" i="5"/>
  <c r="E336" i="5"/>
  <c r="D341" i="5"/>
  <c r="F343" i="5"/>
  <c r="C346" i="5"/>
  <c r="E348" i="5"/>
  <c r="D353" i="5"/>
  <c r="F355" i="5"/>
  <c r="C358" i="5"/>
  <c r="E360" i="5"/>
  <c r="D365" i="5"/>
  <c r="F367" i="5"/>
  <c r="C370" i="5"/>
  <c r="E372" i="5"/>
  <c r="D377" i="5"/>
  <c r="F379" i="5"/>
  <c r="C382" i="5"/>
  <c r="E384" i="5"/>
  <c r="D389" i="5"/>
  <c r="F391" i="5"/>
  <c r="C394" i="5"/>
  <c r="E396" i="5"/>
  <c r="D401" i="5"/>
  <c r="F403" i="5"/>
  <c r="E406" i="5"/>
  <c r="C409" i="5"/>
  <c r="B412" i="5"/>
  <c r="D417" i="5"/>
  <c r="D441" i="5"/>
  <c r="C441" i="5"/>
  <c r="B441" i="5"/>
  <c r="C404" i="5"/>
  <c r="B404" i="5"/>
  <c r="C433" i="5"/>
  <c r="F433" i="5"/>
  <c r="E433" i="5"/>
  <c r="C356" i="5"/>
  <c r="C368" i="5"/>
  <c r="C380" i="5"/>
  <c r="C392" i="5"/>
  <c r="D404" i="5"/>
  <c r="E421" i="5"/>
  <c r="D421" i="5"/>
  <c r="B433" i="5"/>
  <c r="D578" i="5"/>
  <c r="F578" i="5"/>
  <c r="E578" i="5"/>
  <c r="C578" i="5"/>
  <c r="B578" i="5"/>
  <c r="C349" i="5"/>
  <c r="D356" i="5"/>
  <c r="C361" i="5"/>
  <c r="D368" i="5"/>
  <c r="C373" i="5"/>
  <c r="D380" i="5"/>
  <c r="C385" i="5"/>
  <c r="D392" i="5"/>
  <c r="C397" i="5"/>
  <c r="E404" i="5"/>
  <c r="B407" i="5"/>
  <c r="C410" i="5"/>
  <c r="F410" i="5"/>
  <c r="E410" i="5"/>
  <c r="C418" i="5"/>
  <c r="D418" i="5"/>
  <c r="B421" i="5"/>
  <c r="D433" i="5"/>
  <c r="C429" i="5"/>
  <c r="F435" i="5"/>
  <c r="C453" i="5"/>
  <c r="D455" i="5"/>
  <c r="E457" i="5"/>
  <c r="F459" i="5"/>
  <c r="E508" i="5"/>
  <c r="C511" i="5"/>
  <c r="F516" i="5"/>
  <c r="D533" i="5"/>
  <c r="F533" i="5"/>
  <c r="F535" i="5"/>
  <c r="F549" i="5"/>
  <c r="E552" i="5"/>
  <c r="D555" i="5"/>
  <c r="F555" i="5"/>
  <c r="E555" i="5"/>
  <c r="C555" i="5"/>
  <c r="C561" i="5"/>
  <c r="E566" i="5"/>
  <c r="D584" i="5"/>
  <c r="E584" i="5"/>
  <c r="C584" i="5"/>
  <c r="B584" i="5"/>
  <c r="D617" i="5"/>
  <c r="F617" i="5"/>
  <c r="C617" i="5"/>
  <c r="D621" i="5"/>
  <c r="E621" i="5"/>
  <c r="C621" i="5"/>
  <c r="F692" i="5"/>
  <c r="D692" i="5"/>
  <c r="E692" i="5"/>
  <c r="C692" i="5"/>
  <c r="B692" i="5"/>
  <c r="F704" i="5"/>
  <c r="E704" i="5"/>
  <c r="D704" i="5"/>
  <c r="C704" i="5"/>
  <c r="B704" i="5"/>
  <c r="E455" i="5"/>
  <c r="F457" i="5"/>
  <c r="D536" i="5"/>
  <c r="E536" i="5"/>
  <c r="B536" i="5"/>
  <c r="D550" i="5"/>
  <c r="F550" i="5"/>
  <c r="E550" i="5"/>
  <c r="D590" i="5"/>
  <c r="C590" i="5"/>
  <c r="D607" i="5"/>
  <c r="F607" i="5"/>
  <c r="B607" i="5"/>
  <c r="D658" i="5"/>
  <c r="F658" i="5"/>
  <c r="E658" i="5"/>
  <c r="C658" i="5"/>
  <c r="B658" i="5"/>
  <c r="F455" i="5"/>
  <c r="B501" i="5"/>
  <c r="B506" i="5"/>
  <c r="D509" i="5"/>
  <c r="F509" i="5"/>
  <c r="B528" i="5"/>
  <c r="C536" i="5"/>
  <c r="B547" i="5"/>
  <c r="B550" i="5"/>
  <c r="D567" i="5"/>
  <c r="F567" i="5"/>
  <c r="E567" i="5"/>
  <c r="C567" i="5"/>
  <c r="B576" i="5"/>
  <c r="B590" i="5"/>
  <c r="D604" i="5"/>
  <c r="F604" i="5"/>
  <c r="C607" i="5"/>
  <c r="D614" i="5"/>
  <c r="C614" i="5"/>
  <c r="D634" i="5"/>
  <c r="F634" i="5"/>
  <c r="C634" i="5"/>
  <c r="B634" i="5"/>
  <c r="C501" i="5"/>
  <c r="C506" i="5"/>
  <c r="B509" i="5"/>
  <c r="D512" i="5"/>
  <c r="E512" i="5"/>
  <c r="B512" i="5"/>
  <c r="B520" i="5"/>
  <c r="C528" i="5"/>
  <c r="F536" i="5"/>
  <c r="C547" i="5"/>
  <c r="C550" i="5"/>
  <c r="B556" i="5"/>
  <c r="D562" i="5"/>
  <c r="F562" i="5"/>
  <c r="E562" i="5"/>
  <c r="B567" i="5"/>
  <c r="C576" i="5"/>
  <c r="E590" i="5"/>
  <c r="D598" i="5"/>
  <c r="F598" i="5"/>
  <c r="E598" i="5"/>
  <c r="B598" i="5"/>
  <c r="B604" i="5"/>
  <c r="E607" i="5"/>
  <c r="D622" i="5"/>
  <c r="F622" i="5"/>
  <c r="E622" i="5"/>
  <c r="C622" i="5"/>
  <c r="B622" i="5"/>
  <c r="F723" i="5"/>
  <c r="D723" i="5"/>
  <c r="C723" i="5"/>
  <c r="B723" i="5"/>
  <c r="E723" i="5"/>
  <c r="D526" i="5"/>
  <c r="E526" i="5"/>
  <c r="D531" i="5"/>
  <c r="F531" i="5"/>
  <c r="C531" i="5"/>
  <c r="D534" i="5"/>
  <c r="B534" i="5"/>
  <c r="D579" i="5"/>
  <c r="F579" i="5"/>
  <c r="E579" i="5"/>
  <c r="C579" i="5"/>
  <c r="D608" i="5"/>
  <c r="E608" i="5"/>
  <c r="C608" i="5"/>
  <c r="B608" i="5"/>
  <c r="B639" i="5"/>
  <c r="D639" i="5"/>
  <c r="F639" i="5"/>
  <c r="E639" i="5"/>
  <c r="D674" i="5"/>
  <c r="F674" i="5"/>
  <c r="E674" i="5"/>
  <c r="C674" i="5"/>
  <c r="B674" i="5"/>
  <c r="F700" i="5"/>
  <c r="D700" i="5"/>
  <c r="C700" i="5"/>
  <c r="B700" i="5"/>
  <c r="E700" i="5"/>
  <c r="E423" i="5"/>
  <c r="F436" i="5"/>
  <c r="E447" i="5"/>
  <c r="F501" i="5"/>
  <c r="C504" i="5"/>
  <c r="F506" i="5"/>
  <c r="E509" i="5"/>
  <c r="F512" i="5"/>
  <c r="E520" i="5"/>
  <c r="C523" i="5"/>
  <c r="B526" i="5"/>
  <c r="F528" i="5"/>
  <c r="B531" i="5"/>
  <c r="C534" i="5"/>
  <c r="B537" i="5"/>
  <c r="B542" i="5"/>
  <c r="D545" i="5"/>
  <c r="F545" i="5"/>
  <c r="F547" i="5"/>
  <c r="E556" i="5"/>
  <c r="C559" i="5"/>
  <c r="C562" i="5"/>
  <c r="B568" i="5"/>
  <c r="D574" i="5"/>
  <c r="F574" i="5"/>
  <c r="E574" i="5"/>
  <c r="F576" i="5"/>
  <c r="B579" i="5"/>
  <c r="E585" i="5"/>
  <c r="E604" i="5"/>
  <c r="F608" i="5"/>
  <c r="F614" i="5"/>
  <c r="C639" i="5"/>
  <c r="B428" i="5"/>
  <c r="B499" i="5"/>
  <c r="D502" i="5"/>
  <c r="E502" i="5"/>
  <c r="E504" i="5"/>
  <c r="D507" i="5"/>
  <c r="F507" i="5"/>
  <c r="C507" i="5"/>
  <c r="D510" i="5"/>
  <c r="B510" i="5"/>
  <c r="F520" i="5"/>
  <c r="E523" i="5"/>
  <c r="C526" i="5"/>
  <c r="E531" i="5"/>
  <c r="E534" i="5"/>
  <c r="C537" i="5"/>
  <c r="C542" i="5"/>
  <c r="B545" i="5"/>
  <c r="D548" i="5"/>
  <c r="E548" i="5"/>
  <c r="C548" i="5"/>
  <c r="B548" i="5"/>
  <c r="F556" i="5"/>
  <c r="E559" i="5"/>
  <c r="C568" i="5"/>
  <c r="B571" i="5"/>
  <c r="B574" i="5"/>
  <c r="F585" i="5"/>
  <c r="D595" i="5"/>
  <c r="F595" i="5"/>
  <c r="B595" i="5"/>
  <c r="D605" i="5"/>
  <c r="F605" i="5"/>
  <c r="C605" i="5"/>
  <c r="D609" i="5"/>
  <c r="E609" i="5"/>
  <c r="D626" i="5"/>
  <c r="F626" i="5"/>
  <c r="C626" i="5"/>
  <c r="B626" i="5"/>
  <c r="D640" i="5"/>
  <c r="F640" i="5"/>
  <c r="E640" i="5"/>
  <c r="C640" i="5"/>
  <c r="B640" i="5"/>
  <c r="D650" i="5"/>
  <c r="F650" i="5"/>
  <c r="E650" i="5"/>
  <c r="C650" i="5"/>
  <c r="B650" i="5"/>
  <c r="F504" i="5"/>
  <c r="D521" i="5"/>
  <c r="F521" i="5"/>
  <c r="F523" i="5"/>
  <c r="F526" i="5"/>
  <c r="F534" i="5"/>
  <c r="E537" i="5"/>
  <c r="E542" i="5"/>
  <c r="D557" i="5"/>
  <c r="F557" i="5"/>
  <c r="F559" i="5"/>
  <c r="E568" i="5"/>
  <c r="D586" i="5"/>
  <c r="F586" i="5"/>
  <c r="E586" i="5"/>
  <c r="D592" i="5"/>
  <c r="F592" i="5"/>
  <c r="D524" i="5"/>
  <c r="E524" i="5"/>
  <c r="B524" i="5"/>
  <c r="F537" i="5"/>
  <c r="F542" i="5"/>
  <c r="D560" i="5"/>
  <c r="E560" i="5"/>
  <c r="C560" i="5"/>
  <c r="B560" i="5"/>
  <c r="F568" i="5"/>
  <c r="D602" i="5"/>
  <c r="C602" i="5"/>
  <c r="D616" i="5"/>
  <c r="F616" i="5"/>
  <c r="B631" i="5"/>
  <c r="D631" i="5"/>
  <c r="F631" i="5"/>
  <c r="E631" i="5"/>
  <c r="D666" i="5"/>
  <c r="F666" i="5"/>
  <c r="E666" i="5"/>
  <c r="C666" i="5"/>
  <c r="B666" i="5"/>
  <c r="B457" i="5"/>
  <c r="B516" i="5"/>
  <c r="C521" i="5"/>
  <c r="C524" i="5"/>
  <c r="B535" i="5"/>
  <c r="D538" i="5"/>
  <c r="E538" i="5"/>
  <c r="D543" i="5"/>
  <c r="F543" i="5"/>
  <c r="C543" i="5"/>
  <c r="B549" i="5"/>
  <c r="C554" i="5"/>
  <c r="C557" i="5"/>
  <c r="F560" i="5"/>
  <c r="D569" i="5"/>
  <c r="F569" i="5"/>
  <c r="C583" i="5"/>
  <c r="C586" i="5"/>
  <c r="C592" i="5"/>
  <c r="D596" i="5"/>
  <c r="E596" i="5"/>
  <c r="C596" i="5"/>
  <c r="B596" i="5"/>
  <c r="B602" i="5"/>
  <c r="B616" i="5"/>
  <c r="C631" i="5"/>
  <c r="D500" i="5"/>
  <c r="E500" i="5"/>
  <c r="B500" i="5"/>
  <c r="B508" i="5"/>
  <c r="C516" i="5"/>
  <c r="E521" i="5"/>
  <c r="F524" i="5"/>
  <c r="E532" i="5"/>
  <c r="C535" i="5"/>
  <c r="B538" i="5"/>
  <c r="B543" i="5"/>
  <c r="C549" i="5"/>
  <c r="B552" i="5"/>
  <c r="E554" i="5"/>
  <c r="E557" i="5"/>
  <c r="B566" i="5"/>
  <c r="B569" i="5"/>
  <c r="D572" i="5"/>
  <c r="E572" i="5"/>
  <c r="C572" i="5"/>
  <c r="B572" i="5"/>
  <c r="E583" i="5"/>
  <c r="E592" i="5"/>
  <c r="E602" i="5"/>
  <c r="D610" i="5"/>
  <c r="F610" i="5"/>
  <c r="E610" i="5"/>
  <c r="B610" i="5"/>
  <c r="C616" i="5"/>
  <c r="D632" i="5"/>
  <c r="F632" i="5"/>
  <c r="E632" i="5"/>
  <c r="C632" i="5"/>
  <c r="B632" i="5"/>
  <c r="D642" i="5"/>
  <c r="F642" i="5"/>
  <c r="C642" i="5"/>
  <c r="B642" i="5"/>
  <c r="C677" i="5"/>
  <c r="E677" i="5"/>
  <c r="F677" i="5"/>
  <c r="D677" i="5"/>
  <c r="B677" i="5"/>
  <c r="E647" i="5"/>
  <c r="E655" i="5"/>
  <c r="E663" i="5"/>
  <c r="E671" i="5"/>
  <c r="C680" i="5"/>
  <c r="E689" i="5"/>
  <c r="D689" i="5"/>
  <c r="F727" i="5"/>
  <c r="C727" i="5"/>
  <c r="B727" i="5"/>
  <c r="B619" i="5"/>
  <c r="B629" i="5"/>
  <c r="D629" i="5"/>
  <c r="B637" i="5"/>
  <c r="D637" i="5"/>
  <c r="B645" i="5"/>
  <c r="D645" i="5"/>
  <c r="B653" i="5"/>
  <c r="D653" i="5"/>
  <c r="B661" i="5"/>
  <c r="D661" i="5"/>
  <c r="B669" i="5"/>
  <c r="D669" i="5"/>
  <c r="B689" i="5"/>
  <c r="C701" i="5"/>
  <c r="E701" i="5"/>
  <c r="F717" i="5"/>
  <c r="B717" i="5"/>
  <c r="D717" i="5"/>
  <c r="F724" i="5"/>
  <c r="C724" i="5"/>
  <c r="E724" i="5"/>
  <c r="D727" i="5"/>
  <c r="D781" i="5"/>
  <c r="F781" i="5"/>
  <c r="E781" i="5"/>
  <c r="C781" i="5"/>
  <c r="B781" i="5"/>
  <c r="E805" i="5"/>
  <c r="D805" i="5"/>
  <c r="F805" i="5"/>
  <c r="C805" i="5"/>
  <c r="B805" i="5"/>
  <c r="F847" i="5"/>
  <c r="B847" i="5"/>
  <c r="E847" i="5"/>
  <c r="D847" i="5"/>
  <c r="C847" i="5"/>
  <c r="F857" i="5"/>
  <c r="B857" i="5"/>
  <c r="C857" i="5"/>
  <c r="E857" i="5"/>
  <c r="D857" i="5"/>
  <c r="C689" i="5"/>
  <c r="E727" i="5"/>
  <c r="F898" i="5"/>
  <c r="B898" i="5"/>
  <c r="E898" i="5"/>
  <c r="D898" i="5"/>
  <c r="C898" i="5"/>
  <c r="B648" i="5"/>
  <c r="B656" i="5"/>
  <c r="B664" i="5"/>
  <c r="F678" i="5"/>
  <c r="E678" i="5"/>
  <c r="D678" i="5"/>
  <c r="F689" i="5"/>
  <c r="F735" i="5"/>
  <c r="E735" i="5"/>
  <c r="D735" i="5"/>
  <c r="C735" i="5"/>
  <c r="B735" i="5"/>
  <c r="F739" i="5"/>
  <c r="E739" i="5"/>
  <c r="C739" i="5"/>
  <c r="B739" i="5"/>
  <c r="F763" i="5"/>
  <c r="E763" i="5"/>
  <c r="D763" i="5"/>
  <c r="C763" i="5"/>
  <c r="B763" i="5"/>
  <c r="F867" i="5"/>
  <c r="B867" i="5"/>
  <c r="C867" i="5"/>
  <c r="E867" i="5"/>
  <c r="D867" i="5"/>
  <c r="E612" i="5"/>
  <c r="F619" i="5"/>
  <c r="E624" i="5"/>
  <c r="B627" i="5"/>
  <c r="D627" i="5"/>
  <c r="F629" i="5"/>
  <c r="B635" i="5"/>
  <c r="D635" i="5"/>
  <c r="F637" i="5"/>
  <c r="B643" i="5"/>
  <c r="D643" i="5"/>
  <c r="F645" i="5"/>
  <c r="C648" i="5"/>
  <c r="B651" i="5"/>
  <c r="D651" i="5"/>
  <c r="F653" i="5"/>
  <c r="C656" i="5"/>
  <c r="B659" i="5"/>
  <c r="D659" i="5"/>
  <c r="F661" i="5"/>
  <c r="C664" i="5"/>
  <c r="B667" i="5"/>
  <c r="D667" i="5"/>
  <c r="F669" i="5"/>
  <c r="C672" i="5"/>
  <c r="B675" i="5"/>
  <c r="D675" i="5"/>
  <c r="B678" i="5"/>
  <c r="F690" i="5"/>
  <c r="C690" i="5"/>
  <c r="E690" i="5"/>
  <c r="D695" i="5"/>
  <c r="F698" i="5"/>
  <c r="C698" i="5"/>
  <c r="B698" i="5"/>
  <c r="F701" i="5"/>
  <c r="F718" i="5"/>
  <c r="E718" i="5"/>
  <c r="D718" i="5"/>
  <c r="C718" i="5"/>
  <c r="D739" i="5"/>
  <c r="F751" i="5"/>
  <c r="E751" i="5"/>
  <c r="D751" i="5"/>
  <c r="C751" i="5"/>
  <c r="B751" i="5"/>
  <c r="E648" i="5"/>
  <c r="E656" i="5"/>
  <c r="E664" i="5"/>
  <c r="E672" i="5"/>
  <c r="C678" i="5"/>
  <c r="F684" i="5"/>
  <c r="B684" i="5"/>
  <c r="D687" i="5"/>
  <c r="C687" i="5"/>
  <c r="E695" i="5"/>
  <c r="F702" i="5"/>
  <c r="E702" i="5"/>
  <c r="D702" i="5"/>
  <c r="C702" i="5"/>
  <c r="F708" i="5"/>
  <c r="B708" i="5"/>
  <c r="F711" i="5"/>
  <c r="D711" i="5"/>
  <c r="C711" i="5"/>
  <c r="B711" i="5"/>
  <c r="D773" i="5"/>
  <c r="F773" i="5"/>
  <c r="E773" i="5"/>
  <c r="C773" i="5"/>
  <c r="B773" i="5"/>
  <c r="D797" i="5"/>
  <c r="F797" i="5"/>
  <c r="E797" i="5"/>
  <c r="C797" i="5"/>
  <c r="B797" i="5"/>
  <c r="C591" i="5"/>
  <c r="C603" i="5"/>
  <c r="C615" i="5"/>
  <c r="B620" i="5"/>
  <c r="E627" i="5"/>
  <c r="B630" i="5"/>
  <c r="E635" i="5"/>
  <c r="B638" i="5"/>
  <c r="E643" i="5"/>
  <c r="B646" i="5"/>
  <c r="F648" i="5"/>
  <c r="E651" i="5"/>
  <c r="B654" i="5"/>
  <c r="F656" i="5"/>
  <c r="E659" i="5"/>
  <c r="B662" i="5"/>
  <c r="F664" i="5"/>
  <c r="E667" i="5"/>
  <c r="B670" i="5"/>
  <c r="F672" i="5"/>
  <c r="E675" i="5"/>
  <c r="D679" i="5"/>
  <c r="F679" i="5"/>
  <c r="C684" i="5"/>
  <c r="B687" i="5"/>
  <c r="D690" i="5"/>
  <c r="F695" i="5"/>
  <c r="E698" i="5"/>
  <c r="B702" i="5"/>
  <c r="C708" i="5"/>
  <c r="E711" i="5"/>
  <c r="F715" i="5"/>
  <c r="B715" i="5"/>
  <c r="F719" i="5"/>
  <c r="D719" i="5"/>
  <c r="F729" i="5"/>
  <c r="B729" i="5"/>
  <c r="E729" i="5"/>
  <c r="D729" i="5"/>
  <c r="E811" i="5"/>
  <c r="F811" i="5"/>
  <c r="D811" i="5"/>
  <c r="C811" i="5"/>
  <c r="B811" i="5"/>
  <c r="F913" i="5"/>
  <c r="E913" i="5"/>
  <c r="B913" i="5"/>
  <c r="C913" i="5"/>
  <c r="D913" i="5"/>
  <c r="E591" i="5"/>
  <c r="E603" i="5"/>
  <c r="E615" i="5"/>
  <c r="C620" i="5"/>
  <c r="F627" i="5"/>
  <c r="C630" i="5"/>
  <c r="B633" i="5"/>
  <c r="D633" i="5"/>
  <c r="F635" i="5"/>
  <c r="C638" i="5"/>
  <c r="B641" i="5"/>
  <c r="D641" i="5"/>
  <c r="F643" i="5"/>
  <c r="C646" i="5"/>
  <c r="B649" i="5"/>
  <c r="D649" i="5"/>
  <c r="F651" i="5"/>
  <c r="C654" i="5"/>
  <c r="B657" i="5"/>
  <c r="D657" i="5"/>
  <c r="F659" i="5"/>
  <c r="C662" i="5"/>
  <c r="B665" i="5"/>
  <c r="D665" i="5"/>
  <c r="F667" i="5"/>
  <c r="C670" i="5"/>
  <c r="B673" i="5"/>
  <c r="D673" i="5"/>
  <c r="F675" i="5"/>
  <c r="D684" i="5"/>
  <c r="E687" i="5"/>
  <c r="F691" i="5"/>
  <c r="E691" i="5"/>
  <c r="B699" i="5"/>
  <c r="D699" i="5"/>
  <c r="D703" i="5"/>
  <c r="F703" i="5"/>
  <c r="D708" i="5"/>
  <c r="F712" i="5"/>
  <c r="C712" i="5"/>
  <c r="E712" i="5"/>
  <c r="F893" i="5"/>
  <c r="B893" i="5"/>
  <c r="C893" i="5"/>
  <c r="E893" i="5"/>
  <c r="D893" i="5"/>
  <c r="B546" i="5"/>
  <c r="B558" i="5"/>
  <c r="B570" i="5"/>
  <c r="B582" i="5"/>
  <c r="F591" i="5"/>
  <c r="B594" i="5"/>
  <c r="F603" i="5"/>
  <c r="B606" i="5"/>
  <c r="F615" i="5"/>
  <c r="B618" i="5"/>
  <c r="E620" i="5"/>
  <c r="E630" i="5"/>
  <c r="C633" i="5"/>
  <c r="E638" i="5"/>
  <c r="C641" i="5"/>
  <c r="E646" i="5"/>
  <c r="C649" i="5"/>
  <c r="E654" i="5"/>
  <c r="C657" i="5"/>
  <c r="E662" i="5"/>
  <c r="C665" i="5"/>
  <c r="E670" i="5"/>
  <c r="C673" i="5"/>
  <c r="F676" i="5"/>
  <c r="D676" i="5"/>
  <c r="C676" i="5"/>
  <c r="C679" i="5"/>
  <c r="E684" i="5"/>
  <c r="F687" i="5"/>
  <c r="B691" i="5"/>
  <c r="C699" i="5"/>
  <c r="B703" i="5"/>
  <c r="E708" i="5"/>
  <c r="B712" i="5"/>
  <c r="D715" i="5"/>
  <c r="C719" i="5"/>
  <c r="F730" i="5"/>
  <c r="E730" i="5"/>
  <c r="D730" i="5"/>
  <c r="C730" i="5"/>
  <c r="F741" i="5"/>
  <c r="B741" i="5"/>
  <c r="E741" i="5"/>
  <c r="D741" i="5"/>
  <c r="F753" i="5"/>
  <c r="B753" i="5"/>
  <c r="E753" i="5"/>
  <c r="D753" i="5"/>
  <c r="F862" i="5"/>
  <c r="B862" i="5"/>
  <c r="E862" i="5"/>
  <c r="D862" i="5"/>
  <c r="C862" i="5"/>
  <c r="C685" i="5"/>
  <c r="B685" i="5"/>
  <c r="F688" i="5"/>
  <c r="B688" i="5"/>
  <c r="D688" i="5"/>
  <c r="D789" i="5"/>
  <c r="F789" i="5"/>
  <c r="E789" i="5"/>
  <c r="C789" i="5"/>
  <c r="B789" i="5"/>
  <c r="F903" i="5"/>
  <c r="B903" i="5"/>
  <c r="C903" i="5"/>
  <c r="E903" i="5"/>
  <c r="D903" i="5"/>
  <c r="B647" i="5"/>
  <c r="D647" i="5"/>
  <c r="B655" i="5"/>
  <c r="D655" i="5"/>
  <c r="B663" i="5"/>
  <c r="D663" i="5"/>
  <c r="B671" i="5"/>
  <c r="D671" i="5"/>
  <c r="F680" i="5"/>
  <c r="E680" i="5"/>
  <c r="D685" i="5"/>
  <c r="C688" i="5"/>
  <c r="F713" i="5"/>
  <c r="E713" i="5"/>
  <c r="D713" i="5"/>
  <c r="E817" i="5"/>
  <c r="D817" i="5"/>
  <c r="F817" i="5"/>
  <c r="C817" i="5"/>
  <c r="B817" i="5"/>
  <c r="C686" i="5"/>
  <c r="C710" i="5"/>
  <c r="C722" i="5"/>
  <c r="C734" i="5"/>
  <c r="E736" i="5"/>
  <c r="E748" i="5"/>
  <c r="E760" i="5"/>
  <c r="D765" i="5"/>
  <c r="D770" i="5"/>
  <c r="D778" i="5"/>
  <c r="D786" i="5"/>
  <c r="D794" i="5"/>
  <c r="D802" i="5"/>
  <c r="B827" i="5"/>
  <c r="E827" i="5"/>
  <c r="F830" i="5"/>
  <c r="B830" i="5"/>
  <c r="C830" i="5"/>
  <c r="E830" i="5"/>
  <c r="F852" i="5"/>
  <c r="B852" i="5"/>
  <c r="C852" i="5"/>
  <c r="E852" i="5"/>
  <c r="F878" i="5"/>
  <c r="B878" i="5"/>
  <c r="C878" i="5"/>
  <c r="F883" i="5"/>
  <c r="B883" i="5"/>
  <c r="E883" i="5"/>
  <c r="D883" i="5"/>
  <c r="F888" i="5"/>
  <c r="B888" i="5"/>
  <c r="C888" i="5"/>
  <c r="E888" i="5"/>
  <c r="F919" i="5"/>
  <c r="E919" i="5"/>
  <c r="B919" i="5"/>
  <c r="D919" i="5"/>
  <c r="C919" i="5"/>
  <c r="E765" i="5"/>
  <c r="E770" i="5"/>
  <c r="E778" i="5"/>
  <c r="E786" i="5"/>
  <c r="E794" i="5"/>
  <c r="E802" i="5"/>
  <c r="F863" i="5"/>
  <c r="B863" i="5"/>
  <c r="C863" i="5"/>
  <c r="F868" i="5"/>
  <c r="B868" i="5"/>
  <c r="E868" i="5"/>
  <c r="D868" i="5"/>
  <c r="F873" i="5"/>
  <c r="B873" i="5"/>
  <c r="C873" i="5"/>
  <c r="E873" i="5"/>
  <c r="F899" i="5"/>
  <c r="B899" i="5"/>
  <c r="C899" i="5"/>
  <c r="F904" i="5"/>
  <c r="B904" i="5"/>
  <c r="E904" i="5"/>
  <c r="D904" i="5"/>
  <c r="F914" i="5"/>
  <c r="B914" i="5"/>
  <c r="E914" i="5"/>
  <c r="D914" i="5"/>
  <c r="C914" i="5"/>
  <c r="F920" i="5"/>
  <c r="B920" i="5"/>
  <c r="C920" i="5"/>
  <c r="D771" i="5"/>
  <c r="F771" i="5"/>
  <c r="D779" i="5"/>
  <c r="F779" i="5"/>
  <c r="D787" i="5"/>
  <c r="F787" i="5"/>
  <c r="D795" i="5"/>
  <c r="F795" i="5"/>
  <c r="D803" i="5"/>
  <c r="F803" i="5"/>
  <c r="B831" i="5"/>
  <c r="E831" i="5"/>
  <c r="F834" i="5"/>
  <c r="B834" i="5"/>
  <c r="E834" i="5"/>
  <c r="C834" i="5"/>
  <c r="F848" i="5"/>
  <c r="B848" i="5"/>
  <c r="C848" i="5"/>
  <c r="F853" i="5"/>
  <c r="B853" i="5"/>
  <c r="E853" i="5"/>
  <c r="D853" i="5"/>
  <c r="F858" i="5"/>
  <c r="B858" i="5"/>
  <c r="C858" i="5"/>
  <c r="E858" i="5"/>
  <c r="D863" i="5"/>
  <c r="C868" i="5"/>
  <c r="D873" i="5"/>
  <c r="F884" i="5"/>
  <c r="B884" i="5"/>
  <c r="C884" i="5"/>
  <c r="F889" i="5"/>
  <c r="B889" i="5"/>
  <c r="E889" i="5"/>
  <c r="D889" i="5"/>
  <c r="F894" i="5"/>
  <c r="B894" i="5"/>
  <c r="C894" i="5"/>
  <c r="E894" i="5"/>
  <c r="D899" i="5"/>
  <c r="C904" i="5"/>
  <c r="D920" i="5"/>
  <c r="B742" i="5"/>
  <c r="B754" i="5"/>
  <c r="B766" i="5"/>
  <c r="B779" i="5"/>
  <c r="B787" i="5"/>
  <c r="B795" i="5"/>
  <c r="B803" i="5"/>
  <c r="D824" i="5"/>
  <c r="B824" i="5"/>
  <c r="C831" i="5"/>
  <c r="D834" i="5"/>
  <c r="D848" i="5"/>
  <c r="C853" i="5"/>
  <c r="D858" i="5"/>
  <c r="E863" i="5"/>
  <c r="F869" i="5"/>
  <c r="B869" i="5"/>
  <c r="C869" i="5"/>
  <c r="F874" i="5"/>
  <c r="B874" i="5"/>
  <c r="E874" i="5"/>
  <c r="D874" i="5"/>
  <c r="F879" i="5"/>
  <c r="B879" i="5"/>
  <c r="C879" i="5"/>
  <c r="E879" i="5"/>
  <c r="D884" i="5"/>
  <c r="C889" i="5"/>
  <c r="D894" i="5"/>
  <c r="E899" i="5"/>
  <c r="E920" i="5"/>
  <c r="F933" i="5"/>
  <c r="E933" i="5"/>
  <c r="D933" i="5"/>
  <c r="C933" i="5"/>
  <c r="B933" i="5"/>
  <c r="D725" i="5"/>
  <c r="D737" i="5"/>
  <c r="C742" i="5"/>
  <c r="B747" i="5"/>
  <c r="D749" i="5"/>
  <c r="C754" i="5"/>
  <c r="B759" i="5"/>
  <c r="D761" i="5"/>
  <c r="C766" i="5"/>
  <c r="C771" i="5"/>
  <c r="B774" i="5"/>
  <c r="C779" i="5"/>
  <c r="B782" i="5"/>
  <c r="C787" i="5"/>
  <c r="B790" i="5"/>
  <c r="C795" i="5"/>
  <c r="B798" i="5"/>
  <c r="C803" i="5"/>
  <c r="E809" i="5"/>
  <c r="D809" i="5"/>
  <c r="E821" i="5"/>
  <c r="D821" i="5"/>
  <c r="B821" i="5"/>
  <c r="E824" i="5"/>
  <c r="D831" i="5"/>
  <c r="B835" i="5"/>
  <c r="E835" i="5"/>
  <c r="F838" i="5"/>
  <c r="B838" i="5"/>
  <c r="C838" i="5"/>
  <c r="E838" i="5"/>
  <c r="E848" i="5"/>
  <c r="F854" i="5"/>
  <c r="B854" i="5"/>
  <c r="C854" i="5"/>
  <c r="F859" i="5"/>
  <c r="B859" i="5"/>
  <c r="E859" i="5"/>
  <c r="D859" i="5"/>
  <c r="F864" i="5"/>
  <c r="B864" i="5"/>
  <c r="C864" i="5"/>
  <c r="E864" i="5"/>
  <c r="D869" i="5"/>
  <c r="C874" i="5"/>
  <c r="D879" i="5"/>
  <c r="E884" i="5"/>
  <c r="F890" i="5"/>
  <c r="B890" i="5"/>
  <c r="C890" i="5"/>
  <c r="F895" i="5"/>
  <c r="B895" i="5"/>
  <c r="E895" i="5"/>
  <c r="D895" i="5"/>
  <c r="F900" i="5"/>
  <c r="B900" i="5"/>
  <c r="C900" i="5"/>
  <c r="E900" i="5"/>
  <c r="B709" i="5"/>
  <c r="B716" i="5"/>
  <c r="E725" i="5"/>
  <c r="B728" i="5"/>
  <c r="E737" i="5"/>
  <c r="B740" i="5"/>
  <c r="D742" i="5"/>
  <c r="C747" i="5"/>
  <c r="E749" i="5"/>
  <c r="B752" i="5"/>
  <c r="D754" i="5"/>
  <c r="C759" i="5"/>
  <c r="E761" i="5"/>
  <c r="B764" i="5"/>
  <c r="D766" i="5"/>
  <c r="D769" i="5"/>
  <c r="F769" i="5"/>
  <c r="E771" i="5"/>
  <c r="C774" i="5"/>
  <c r="D777" i="5"/>
  <c r="F777" i="5"/>
  <c r="E779" i="5"/>
  <c r="C782" i="5"/>
  <c r="D785" i="5"/>
  <c r="F785" i="5"/>
  <c r="E787" i="5"/>
  <c r="C790" i="5"/>
  <c r="D793" i="5"/>
  <c r="F793" i="5"/>
  <c r="E795" i="5"/>
  <c r="C798" i="5"/>
  <c r="D801" i="5"/>
  <c r="F801" i="5"/>
  <c r="E803" i="5"/>
  <c r="B809" i="5"/>
  <c r="E815" i="5"/>
  <c r="B815" i="5"/>
  <c r="D815" i="5"/>
  <c r="C821" i="5"/>
  <c r="F824" i="5"/>
  <c r="F831" i="5"/>
  <c r="C835" i="5"/>
  <c r="D838" i="5"/>
  <c r="F849" i="5"/>
  <c r="B849" i="5"/>
  <c r="C849" i="5"/>
  <c r="E849" i="5"/>
  <c r="D854" i="5"/>
  <c r="C859" i="5"/>
  <c r="D864" i="5"/>
  <c r="E869" i="5"/>
  <c r="F875" i="5"/>
  <c r="B875" i="5"/>
  <c r="C875" i="5"/>
  <c r="F880" i="5"/>
  <c r="B880" i="5"/>
  <c r="E880" i="5"/>
  <c r="D880" i="5"/>
  <c r="F885" i="5"/>
  <c r="B885" i="5"/>
  <c r="C885" i="5"/>
  <c r="E885" i="5"/>
  <c r="D890" i="5"/>
  <c r="C895" i="5"/>
  <c r="D900" i="5"/>
  <c r="F928" i="5"/>
  <c r="B928" i="5"/>
  <c r="C928" i="5"/>
  <c r="B683" i="5"/>
  <c r="B696" i="5"/>
  <c r="B707" i="5"/>
  <c r="C716" i="5"/>
  <c r="B721" i="5"/>
  <c r="C728" i="5"/>
  <c r="B733" i="5"/>
  <c r="C740" i="5"/>
  <c r="E742" i="5"/>
  <c r="B745" i="5"/>
  <c r="D747" i="5"/>
  <c r="C752" i="5"/>
  <c r="E754" i="5"/>
  <c r="B757" i="5"/>
  <c r="D759" i="5"/>
  <c r="C764" i="5"/>
  <c r="E766" i="5"/>
  <c r="B769" i="5"/>
  <c r="D774" i="5"/>
  <c r="B777" i="5"/>
  <c r="D782" i="5"/>
  <c r="B785" i="5"/>
  <c r="D790" i="5"/>
  <c r="B793" i="5"/>
  <c r="D798" i="5"/>
  <c r="B801" i="5"/>
  <c r="C809" i="5"/>
  <c r="C815" i="5"/>
  <c r="F821" i="5"/>
  <c r="B825" i="5"/>
  <c r="C825" i="5"/>
  <c r="E825" i="5"/>
  <c r="D835" i="5"/>
  <c r="B839" i="5"/>
  <c r="E839" i="5"/>
  <c r="D849" i="5"/>
  <c r="E854" i="5"/>
  <c r="F860" i="5"/>
  <c r="B860" i="5"/>
  <c r="C860" i="5"/>
  <c r="F865" i="5"/>
  <c r="B865" i="5"/>
  <c r="E865" i="5"/>
  <c r="D865" i="5"/>
  <c r="F870" i="5"/>
  <c r="B870" i="5"/>
  <c r="C870" i="5"/>
  <c r="E870" i="5"/>
  <c r="D875" i="5"/>
  <c r="C880" i="5"/>
  <c r="D885" i="5"/>
  <c r="E890" i="5"/>
  <c r="F896" i="5"/>
  <c r="B896" i="5"/>
  <c r="C896" i="5"/>
  <c r="F901" i="5"/>
  <c r="B901" i="5"/>
  <c r="E901" i="5"/>
  <c r="D901" i="5"/>
  <c r="D928" i="5"/>
  <c r="E747" i="5"/>
  <c r="E759" i="5"/>
  <c r="E774" i="5"/>
  <c r="E782" i="5"/>
  <c r="E790" i="5"/>
  <c r="E798" i="5"/>
  <c r="F822" i="5"/>
  <c r="E822" i="5"/>
  <c r="C822" i="5"/>
  <c r="F842" i="5"/>
  <c r="B842" i="5"/>
  <c r="E842" i="5"/>
  <c r="C842" i="5"/>
  <c r="F850" i="5"/>
  <c r="B850" i="5"/>
  <c r="E850" i="5"/>
  <c r="D850" i="5"/>
  <c r="F855" i="5"/>
  <c r="B855" i="5"/>
  <c r="C855" i="5"/>
  <c r="E855" i="5"/>
  <c r="F881" i="5"/>
  <c r="B881" i="5"/>
  <c r="C881" i="5"/>
  <c r="F886" i="5"/>
  <c r="B886" i="5"/>
  <c r="E886" i="5"/>
  <c r="D886" i="5"/>
  <c r="F891" i="5"/>
  <c r="B891" i="5"/>
  <c r="C891" i="5"/>
  <c r="E891" i="5"/>
  <c r="F917" i="5"/>
  <c r="E917" i="5"/>
  <c r="B917" i="5"/>
  <c r="D917" i="5"/>
  <c r="E928" i="5"/>
  <c r="F937" i="5"/>
  <c r="E937" i="5"/>
  <c r="D937" i="5"/>
  <c r="C937" i="5"/>
  <c r="B937" i="5"/>
  <c r="B755" i="5"/>
  <c r="B767" i="5"/>
  <c r="D775" i="5"/>
  <c r="F775" i="5"/>
  <c r="D783" i="5"/>
  <c r="F783" i="5"/>
  <c r="D791" i="5"/>
  <c r="F791" i="5"/>
  <c r="D799" i="5"/>
  <c r="F799" i="5"/>
  <c r="E807" i="5"/>
  <c r="B807" i="5"/>
  <c r="E810" i="5"/>
  <c r="C810" i="5"/>
  <c r="F810" i="5"/>
  <c r="E816" i="5"/>
  <c r="F816" i="5"/>
  <c r="C816" i="5"/>
  <c r="E819" i="5"/>
  <c r="B819" i="5"/>
  <c r="B822" i="5"/>
  <c r="D842" i="5"/>
  <c r="C850" i="5"/>
  <c r="D855" i="5"/>
  <c r="F866" i="5"/>
  <c r="B866" i="5"/>
  <c r="C866" i="5"/>
  <c r="F871" i="5"/>
  <c r="B871" i="5"/>
  <c r="E871" i="5"/>
  <c r="D871" i="5"/>
  <c r="F876" i="5"/>
  <c r="B876" i="5"/>
  <c r="C876" i="5"/>
  <c r="E876" i="5"/>
  <c r="D881" i="5"/>
  <c r="C886" i="5"/>
  <c r="D891" i="5"/>
  <c r="F902" i="5"/>
  <c r="B902" i="5"/>
  <c r="C902" i="5"/>
  <c r="F907" i="5"/>
  <c r="B907" i="5"/>
  <c r="E907" i="5"/>
  <c r="D907" i="5"/>
  <c r="C917" i="5"/>
  <c r="E813" i="5"/>
  <c r="B813" i="5"/>
  <c r="B826" i="5"/>
  <c r="F826" i="5"/>
  <c r="D826" i="5"/>
  <c r="B843" i="5"/>
  <c r="E843" i="5"/>
  <c r="F846" i="5"/>
  <c r="B846" i="5"/>
  <c r="C846" i="5"/>
  <c r="E846" i="5"/>
  <c r="F851" i="5"/>
  <c r="B851" i="5"/>
  <c r="C851" i="5"/>
  <c r="F856" i="5"/>
  <c r="B856" i="5"/>
  <c r="E856" i="5"/>
  <c r="D856" i="5"/>
  <c r="F861" i="5"/>
  <c r="B861" i="5"/>
  <c r="C861" i="5"/>
  <c r="E861" i="5"/>
  <c r="F887" i="5"/>
  <c r="B887" i="5"/>
  <c r="C887" i="5"/>
  <c r="F892" i="5"/>
  <c r="B892" i="5"/>
  <c r="E892" i="5"/>
  <c r="D892" i="5"/>
  <c r="F897" i="5"/>
  <c r="B897" i="5"/>
  <c r="C897" i="5"/>
  <c r="E897" i="5"/>
  <c r="F912" i="5"/>
  <c r="B912" i="5"/>
  <c r="E912" i="5"/>
  <c r="D912" i="5"/>
  <c r="F924" i="5"/>
  <c r="B924" i="5"/>
  <c r="C924" i="5"/>
  <c r="D731" i="5"/>
  <c r="C736" i="5"/>
  <c r="D743" i="5"/>
  <c r="C748" i="5"/>
  <c r="E750" i="5"/>
  <c r="D755" i="5"/>
  <c r="C760" i="5"/>
  <c r="E762" i="5"/>
  <c r="B765" i="5"/>
  <c r="D767" i="5"/>
  <c r="B770" i="5"/>
  <c r="E772" i="5"/>
  <c r="C775" i="5"/>
  <c r="B778" i="5"/>
  <c r="E780" i="5"/>
  <c r="C783" i="5"/>
  <c r="B786" i="5"/>
  <c r="E788" i="5"/>
  <c r="C791" i="5"/>
  <c r="B794" i="5"/>
  <c r="E796" i="5"/>
  <c r="C799" i="5"/>
  <c r="B802" i="5"/>
  <c r="E804" i="5"/>
  <c r="D807" i="5"/>
  <c r="D810" i="5"/>
  <c r="C813" i="5"/>
  <c r="D816" i="5"/>
  <c r="D819" i="5"/>
  <c r="C826" i="5"/>
  <c r="C843" i="5"/>
  <c r="D846" i="5"/>
  <c r="D851" i="5"/>
  <c r="C856" i="5"/>
  <c r="D861" i="5"/>
  <c r="E866" i="5"/>
  <c r="F872" i="5"/>
  <c r="B872" i="5"/>
  <c r="C872" i="5"/>
  <c r="F877" i="5"/>
  <c r="B877" i="5"/>
  <c r="E877" i="5"/>
  <c r="D877" i="5"/>
  <c r="F882" i="5"/>
  <c r="B882" i="5"/>
  <c r="C882" i="5"/>
  <c r="E882" i="5"/>
  <c r="D887" i="5"/>
  <c r="C892" i="5"/>
  <c r="D897" i="5"/>
  <c r="E902" i="5"/>
  <c r="C912" i="5"/>
  <c r="D924" i="5"/>
  <c r="C808" i="5"/>
  <c r="C820" i="5"/>
  <c r="F828" i="5"/>
  <c r="B828" i="5"/>
  <c r="D833" i="5"/>
  <c r="F836" i="5"/>
  <c r="B836" i="5"/>
  <c r="F844" i="5"/>
  <c r="B844" i="5"/>
  <c r="F910" i="5"/>
  <c r="B910" i="5"/>
  <c r="F938" i="5"/>
  <c r="B938" i="5"/>
  <c r="F947" i="5"/>
  <c r="E947" i="5"/>
  <c r="D947" i="5"/>
  <c r="C947" i="5"/>
  <c r="B947" i="5"/>
  <c r="F948" i="5"/>
  <c r="B948" i="5"/>
  <c r="F934" i="5"/>
  <c r="B934" i="5"/>
  <c r="F943" i="5"/>
  <c r="E943" i="5"/>
  <c r="D943" i="5"/>
  <c r="C943" i="5"/>
  <c r="B943" i="5"/>
  <c r="C948" i="5"/>
  <c r="F921" i="5"/>
  <c r="E921" i="5"/>
  <c r="D921" i="5"/>
  <c r="B921" i="5"/>
  <c r="F925" i="5"/>
  <c r="E925" i="5"/>
  <c r="D925" i="5"/>
  <c r="B925" i="5"/>
  <c r="F929" i="5"/>
  <c r="E929" i="5"/>
  <c r="D929" i="5"/>
  <c r="C929" i="5"/>
  <c r="B929" i="5"/>
  <c r="C934" i="5"/>
  <c r="F944" i="5"/>
  <c r="B944" i="5"/>
  <c r="D948" i="5"/>
  <c r="F953" i="5"/>
  <c r="E953" i="5"/>
  <c r="D953" i="5"/>
  <c r="C953" i="5"/>
  <c r="B953" i="5"/>
  <c r="F911" i="5"/>
  <c r="E911" i="5"/>
  <c r="B911" i="5"/>
  <c r="F918" i="5"/>
  <c r="B918" i="5"/>
  <c r="C921" i="5"/>
  <c r="C925" i="5"/>
  <c r="F930" i="5"/>
  <c r="B930" i="5"/>
  <c r="D934" i="5"/>
  <c r="F939" i="5"/>
  <c r="E939" i="5"/>
  <c r="D939" i="5"/>
  <c r="C939" i="5"/>
  <c r="B939" i="5"/>
  <c r="C944" i="5"/>
  <c r="E948" i="5"/>
  <c r="F905" i="5"/>
  <c r="B905" i="5"/>
  <c r="F908" i="5"/>
  <c r="B908" i="5"/>
  <c r="F922" i="5"/>
  <c r="B922" i="5"/>
  <c r="F926" i="5"/>
  <c r="B926" i="5"/>
  <c r="E934" i="5"/>
  <c r="F940" i="5"/>
  <c r="B940" i="5"/>
  <c r="F949" i="5"/>
  <c r="E949" i="5"/>
  <c r="D949" i="5"/>
  <c r="C949" i="5"/>
  <c r="B949" i="5"/>
  <c r="C814" i="5"/>
  <c r="D829" i="5"/>
  <c r="F832" i="5"/>
  <c r="B832" i="5"/>
  <c r="D837" i="5"/>
  <c r="F840" i="5"/>
  <c r="B840" i="5"/>
  <c r="D845" i="5"/>
  <c r="C905" i="5"/>
  <c r="C908" i="5"/>
  <c r="D911" i="5"/>
  <c r="F915" i="5"/>
  <c r="E915" i="5"/>
  <c r="B915" i="5"/>
  <c r="D918" i="5"/>
  <c r="C922" i="5"/>
  <c r="C926" i="5"/>
  <c r="D930" i="5"/>
  <c r="F935" i="5"/>
  <c r="E935" i="5"/>
  <c r="D935" i="5"/>
  <c r="C935" i="5"/>
  <c r="B935" i="5"/>
  <c r="C940" i="5"/>
  <c r="E944" i="5"/>
  <c r="F936" i="5"/>
  <c r="B936" i="5"/>
  <c r="F945" i="5"/>
  <c r="E945" i="5"/>
  <c r="D945" i="5"/>
  <c r="C945" i="5"/>
  <c r="B945" i="5"/>
  <c r="F931" i="5"/>
  <c r="E931" i="5"/>
  <c r="D931" i="5"/>
  <c r="C931" i="5"/>
  <c r="B931" i="5"/>
  <c r="C936" i="5"/>
  <c r="F946" i="5"/>
  <c r="B946" i="5"/>
  <c r="F906" i="5"/>
  <c r="B906" i="5"/>
  <c r="F909" i="5"/>
  <c r="E909" i="5"/>
  <c r="B909" i="5"/>
  <c r="F916" i="5"/>
  <c r="B916" i="5"/>
  <c r="F923" i="5"/>
  <c r="E923" i="5"/>
  <c r="D923" i="5"/>
  <c r="B923" i="5"/>
  <c r="F927" i="5"/>
  <c r="E927" i="5"/>
  <c r="D927" i="5"/>
  <c r="B927" i="5"/>
  <c r="F932" i="5"/>
  <c r="B932" i="5"/>
  <c r="D936" i="5"/>
  <c r="F941" i="5"/>
  <c r="E941" i="5"/>
  <c r="D941" i="5"/>
  <c r="C941" i="5"/>
  <c r="B941" i="5"/>
  <c r="C946" i="5"/>
  <c r="C906" i="5"/>
  <c r="C909" i="5"/>
  <c r="C916" i="5"/>
  <c r="C923" i="5"/>
  <c r="C927" i="5"/>
  <c r="C932" i="5"/>
  <c r="E936" i="5"/>
  <c r="F942" i="5"/>
  <c r="B942" i="5"/>
  <c r="D946" i="5"/>
  <c r="F951" i="5"/>
  <c r="E951" i="5"/>
  <c r="D951" i="5"/>
  <c r="C951" i="5"/>
  <c r="B951" i="5"/>
  <c r="B955" i="5"/>
  <c r="B957" i="5"/>
  <c r="B959" i="5"/>
  <c r="B961" i="5"/>
  <c r="B963" i="5"/>
  <c r="B965" i="5"/>
  <c r="B967" i="5"/>
  <c r="B969" i="5"/>
  <c r="B971" i="5"/>
  <c r="B973" i="5"/>
  <c r="C955" i="5"/>
  <c r="C957" i="5"/>
  <c r="C959" i="5"/>
  <c r="C961" i="5"/>
  <c r="C963" i="5"/>
  <c r="C965" i="5"/>
  <c r="C967" i="5"/>
  <c r="C969" i="5"/>
  <c r="C971" i="5"/>
  <c r="C973" i="5"/>
  <c r="D955" i="5"/>
  <c r="D957" i="5"/>
  <c r="D959" i="5"/>
  <c r="D961" i="5"/>
  <c r="D963" i="5"/>
  <c r="D965" i="5"/>
  <c r="D967" i="5"/>
  <c r="D969" i="5"/>
  <c r="D971" i="5"/>
  <c r="D973" i="5"/>
  <c r="E955" i="5"/>
  <c r="E957" i="5"/>
  <c r="E959" i="5"/>
  <c r="E961" i="5"/>
  <c r="E963" i="5"/>
  <c r="E965" i="5"/>
  <c r="E967" i="5"/>
  <c r="E969" i="5"/>
  <c r="E971" i="5"/>
  <c r="E973" i="5"/>
  <c r="B950" i="5"/>
  <c r="B952" i="5"/>
  <c r="B954" i="5"/>
  <c r="B956" i="5"/>
  <c r="B958" i="5"/>
  <c r="B960" i="5"/>
  <c r="B962" i="5"/>
  <c r="B964" i="5"/>
  <c r="B966" i="5"/>
  <c r="B968" i="5"/>
  <c r="B970" i="5"/>
  <c r="B972" i="5"/>
  <c r="C974" i="5"/>
  <c r="AA411" i="2"/>
  <c r="AA861" i="2"/>
  <c r="AA144" i="2"/>
  <c r="AA645" i="2"/>
  <c r="AA657" i="2"/>
  <c r="AA904" i="2"/>
  <c r="AA916" i="2"/>
  <c r="AA543" i="2"/>
  <c r="AA989" i="2"/>
  <c r="AA46" i="2"/>
  <c r="AA772" i="2"/>
  <c r="AA905" i="2"/>
  <c r="AA398" i="2"/>
  <c r="AA283" i="2"/>
  <c r="AA717" i="2"/>
  <c r="AA987" i="2"/>
  <c r="AA95" i="2"/>
  <c r="AA898" i="2"/>
  <c r="AA251" i="2"/>
  <c r="AA435" i="2"/>
  <c r="AA473" i="2"/>
  <c r="AA927" i="2"/>
  <c r="AA976" i="2"/>
  <c r="AA400" i="2"/>
  <c r="AA984" i="2"/>
  <c r="AA94" i="2"/>
  <c r="AA175" i="2"/>
  <c r="AA382" i="2"/>
  <c r="AA24" i="2"/>
  <c r="AA152" i="2"/>
  <c r="AA200" i="2"/>
  <c r="AA314" i="2"/>
  <c r="AA507" i="2"/>
  <c r="AA471" i="2"/>
  <c r="AA704" i="2"/>
  <c r="AA155" i="2"/>
  <c r="AA374" i="2"/>
  <c r="AA634" i="2"/>
  <c r="AA789" i="2"/>
  <c r="AA591" i="2"/>
  <c r="AK5" i="2"/>
  <c r="AA84" i="2"/>
  <c r="AA388" i="2"/>
  <c r="AA410" i="2"/>
  <c r="AA352" i="2"/>
  <c r="AA227" i="2"/>
  <c r="AA394" i="2"/>
  <c r="AA399" i="2"/>
  <c r="AA692" i="2"/>
  <c r="AA765" i="2"/>
  <c r="AA826" i="2"/>
  <c r="AA60" i="2"/>
  <c r="AA598" i="2"/>
  <c r="AA96" i="2"/>
  <c r="AA108" i="2"/>
  <c r="AA187" i="2"/>
  <c r="AA215" i="2"/>
  <c r="AA327" i="2"/>
  <c r="AA777" i="2"/>
  <c r="AA914" i="2"/>
  <c r="AA928" i="2"/>
  <c r="AA940" i="2"/>
  <c r="AJ5" i="2"/>
  <c r="AA364" i="2"/>
  <c r="AK3" i="2"/>
  <c r="AA22" i="2"/>
  <c r="AA48" i="2"/>
  <c r="AA107" i="2"/>
  <c r="AA550" i="2"/>
  <c r="AA867" i="2"/>
  <c r="AA412" i="2"/>
  <c r="AA188" i="2"/>
  <c r="AA10" i="2"/>
  <c r="AA801" i="2"/>
  <c r="AA925" i="2"/>
  <c r="AA668" i="2"/>
  <c r="AA117" i="2"/>
  <c r="AA123" i="2"/>
  <c r="AA500" i="2"/>
  <c r="U5" i="2"/>
  <c r="W5" i="2" s="1"/>
  <c r="AA164" i="2"/>
  <c r="AA176" i="2"/>
  <c r="AA271" i="2"/>
  <c r="AA422" i="2"/>
  <c r="AA470" i="2"/>
  <c r="AA560" i="2"/>
  <c r="AA644" i="2"/>
  <c r="AA716" i="2"/>
  <c r="AA842" i="2"/>
  <c r="AA977" i="2"/>
  <c r="AA140" i="2"/>
  <c r="AA211" i="2"/>
  <c r="AA291" i="2"/>
  <c r="AA315" i="2"/>
  <c r="AA376" i="2"/>
  <c r="AA386" i="2"/>
  <c r="AA458" i="2"/>
  <c r="AA622" i="2"/>
  <c r="AA656" i="2"/>
  <c r="AA669" i="2"/>
  <c r="AA705" i="2"/>
  <c r="AA885" i="2"/>
  <c r="AA936" i="2"/>
  <c r="AA247" i="2"/>
  <c r="AA338" i="2"/>
  <c r="AA70" i="2"/>
  <c r="AA82" i="2"/>
  <c r="AA151" i="2"/>
  <c r="AA199" i="2"/>
  <c r="AA235" i="2"/>
  <c r="AA339" i="2"/>
  <c r="AA351" i="2"/>
  <c r="AA446" i="2"/>
  <c r="AA729" i="2"/>
  <c r="AA929" i="2"/>
  <c r="AA941" i="2"/>
  <c r="AA953" i="2"/>
  <c r="AJ3" i="2"/>
  <c r="V4" i="2"/>
  <c r="AA34" i="2"/>
  <c r="AA58" i="2"/>
  <c r="AA307" i="2"/>
  <c r="AA474" i="2"/>
  <c r="AA681" i="2"/>
  <c r="AA818" i="2"/>
  <c r="AA849" i="2"/>
  <c r="AA223" i="2"/>
  <c r="AA326" i="2"/>
  <c r="AA302" i="2"/>
  <c r="AA336" i="2"/>
  <c r="AA362" i="2"/>
  <c r="AA423" i="2"/>
  <c r="AA819" i="2"/>
  <c r="AA948" i="2"/>
  <c r="AA970" i="2"/>
  <c r="AA259" i="2"/>
  <c r="AA303" i="2"/>
  <c r="AA363" i="2"/>
  <c r="AA459" i="2"/>
  <c r="AA607" i="2"/>
  <c r="AA633" i="2"/>
  <c r="AA728" i="2"/>
  <c r="AA830" i="2"/>
  <c r="AA106" i="2"/>
  <c r="AA147" i="2"/>
  <c r="AA434" i="2"/>
  <c r="AA475" i="2"/>
  <c r="AA680" i="2"/>
  <c r="AA387" i="2"/>
  <c r="AA35" i="2"/>
  <c r="AA71" i="2"/>
  <c r="AA83" i="2"/>
  <c r="AA163" i="2"/>
  <c r="AA375" i="2"/>
  <c r="AA447" i="2"/>
  <c r="AA567" i="2"/>
  <c r="AA693" i="2"/>
  <c r="C12" i="3"/>
  <c r="AB2" i="2"/>
  <c r="V2" i="2"/>
  <c r="U2" i="2"/>
  <c r="Z78" i="2"/>
  <c r="AA78" i="2" s="1"/>
  <c r="Y78" i="2"/>
  <c r="AK78" i="2"/>
  <c r="X78" i="2"/>
  <c r="AJ78" i="2"/>
  <c r="U78" i="2"/>
  <c r="W78" i="2" s="1"/>
  <c r="AF78" i="2"/>
  <c r="Z146" i="2"/>
  <c r="AA146" i="2" s="1"/>
  <c r="AF146" i="2"/>
  <c r="AB146" i="2"/>
  <c r="Y146" i="2"/>
  <c r="V146" i="2"/>
  <c r="X146" i="2"/>
  <c r="AK146" i="2"/>
  <c r="U146" i="2"/>
  <c r="W146" i="2" s="1"/>
  <c r="X2" i="2"/>
  <c r="AF4" i="2"/>
  <c r="AA23" i="2"/>
  <c r="AA56" i="2"/>
  <c r="AA59" i="2"/>
  <c r="V78" i="2"/>
  <c r="Z114" i="2"/>
  <c r="AA114" i="2" s="1"/>
  <c r="Y114" i="2"/>
  <c r="AK114" i="2"/>
  <c r="X114" i="2"/>
  <c r="AJ114" i="2"/>
  <c r="V114" i="2"/>
  <c r="U114" i="2"/>
  <c r="W114" i="2" s="1"/>
  <c r="AF114" i="2"/>
  <c r="Y20" i="2"/>
  <c r="AK20" i="2"/>
  <c r="X20" i="2"/>
  <c r="AJ20" i="2"/>
  <c r="V20" i="2"/>
  <c r="U20" i="2"/>
  <c r="W20" i="2" s="1"/>
  <c r="AF20" i="2"/>
  <c r="AB20" i="2"/>
  <c r="Z20" i="2"/>
  <c r="AA20" i="2" s="1"/>
  <c r="Z66" i="2"/>
  <c r="AA66" i="2" s="1"/>
  <c r="Y66" i="2"/>
  <c r="AK66" i="2"/>
  <c r="X66" i="2"/>
  <c r="AJ66" i="2"/>
  <c r="U66" i="2"/>
  <c r="W66" i="2" s="1"/>
  <c r="AF66" i="2"/>
  <c r="V30" i="2"/>
  <c r="X50" i="2"/>
  <c r="V66" i="2"/>
  <c r="AK74" i="2"/>
  <c r="Y92" i="2"/>
  <c r="AK92" i="2"/>
  <c r="X92" i="2"/>
  <c r="AJ92" i="2"/>
  <c r="V92" i="2"/>
  <c r="U92" i="2"/>
  <c r="W92" i="2" s="1"/>
  <c r="AF92" i="2"/>
  <c r="AB92" i="2"/>
  <c r="X98" i="2"/>
  <c r="AF14" i="2"/>
  <c r="AB14" i="2"/>
  <c r="Y14" i="2"/>
  <c r="AJ14" i="2"/>
  <c r="V14" i="2"/>
  <c r="U14" i="2"/>
  <c r="W14" i="2" s="1"/>
  <c r="AK444" i="2"/>
  <c r="X444" i="2"/>
  <c r="AJ444" i="2"/>
  <c r="V444" i="2"/>
  <c r="U444" i="2"/>
  <c r="W444" i="2" s="1"/>
  <c r="AF444" i="2"/>
  <c r="AB444" i="2"/>
  <c r="Z444" i="2"/>
  <c r="AA444" i="2" s="1"/>
  <c r="Y444" i="2"/>
  <c r="AF2" i="2"/>
  <c r="AA11" i="2"/>
  <c r="Z14" i="2"/>
  <c r="AA14" i="2" s="1"/>
  <c r="AA44" i="2"/>
  <c r="AA47" i="2"/>
  <c r="AB66" i="2"/>
  <c r="Z92" i="2"/>
  <c r="AA92" i="2" s="1"/>
  <c r="AB134" i="2"/>
  <c r="Z134" i="2"/>
  <c r="AA134" i="2" s="1"/>
  <c r="Y134" i="2"/>
  <c r="X134" i="2"/>
  <c r="AJ134" i="2"/>
  <c r="V134" i="2"/>
  <c r="AK134" i="2"/>
  <c r="U134" i="2"/>
  <c r="W134" i="2" s="1"/>
  <c r="AF134" i="2"/>
  <c r="AF50" i="2"/>
  <c r="AB50" i="2"/>
  <c r="Y50" i="2"/>
  <c r="AJ50" i="2"/>
  <c r="V50" i="2"/>
  <c r="U50" i="2"/>
  <c r="W50" i="2" s="1"/>
  <c r="Y8" i="2"/>
  <c r="AK8" i="2"/>
  <c r="X8" i="2"/>
  <c r="AJ8" i="2"/>
  <c r="V8" i="2"/>
  <c r="U8" i="2"/>
  <c r="W8" i="2" s="1"/>
  <c r="AF8" i="2"/>
  <c r="AB8" i="2"/>
  <c r="Y44" i="2"/>
  <c r="AK44" i="2"/>
  <c r="X44" i="2"/>
  <c r="AJ44" i="2"/>
  <c r="V44" i="2"/>
  <c r="U44" i="2"/>
  <c r="W44" i="2" s="1"/>
  <c r="AF44" i="2"/>
  <c r="AB44" i="2"/>
  <c r="AA80" i="2"/>
  <c r="AF86" i="2"/>
  <c r="AB86" i="2"/>
  <c r="Y86" i="2"/>
  <c r="AJ86" i="2"/>
  <c r="V86" i="2"/>
  <c r="U86" i="2"/>
  <c r="W86" i="2" s="1"/>
  <c r="AA120" i="2"/>
  <c r="AJ146" i="2"/>
  <c r="AK186" i="2"/>
  <c r="X186" i="2"/>
  <c r="AJ186" i="2"/>
  <c r="V186" i="2"/>
  <c r="U186" i="2"/>
  <c r="W186" i="2" s="1"/>
  <c r="AF186" i="2"/>
  <c r="AB186" i="2"/>
  <c r="Z186" i="2"/>
  <c r="AA186" i="2" s="1"/>
  <c r="Y186" i="2"/>
  <c r="Z30" i="2"/>
  <c r="AA30" i="2" s="1"/>
  <c r="Y30" i="2"/>
  <c r="AK30" i="2"/>
  <c r="X30" i="2"/>
  <c r="AJ30" i="2"/>
  <c r="U30" i="2"/>
  <c r="W30" i="2" s="1"/>
  <c r="AF30" i="2"/>
  <c r="AF98" i="2"/>
  <c r="AB98" i="2"/>
  <c r="Y98" i="2"/>
  <c r="AJ98" i="2"/>
  <c r="V98" i="2"/>
  <c r="U98" i="2"/>
  <c r="W98" i="2" s="1"/>
  <c r="Z8" i="2"/>
  <c r="AA8" i="2" s="1"/>
  <c r="Z18" i="2"/>
  <c r="AA18" i="2" s="1"/>
  <c r="Y18" i="2"/>
  <c r="AK18" i="2"/>
  <c r="X18" i="2"/>
  <c r="AJ18" i="2"/>
  <c r="U18" i="2"/>
  <c r="W18" i="2" s="1"/>
  <c r="AF18" i="2"/>
  <c r="AF38" i="2"/>
  <c r="AB38" i="2"/>
  <c r="Y38" i="2"/>
  <c r="AJ38" i="2"/>
  <c r="V38" i="2"/>
  <c r="U38" i="2"/>
  <c r="W38" i="2" s="1"/>
  <c r="Z54" i="2"/>
  <c r="AA54" i="2" s="1"/>
  <c r="Y54" i="2"/>
  <c r="AK54" i="2"/>
  <c r="X54" i="2"/>
  <c r="AJ54" i="2"/>
  <c r="U54" i="2"/>
  <c r="W54" i="2" s="1"/>
  <c r="AF54" i="2"/>
  <c r="Y80" i="2"/>
  <c r="AK80" i="2"/>
  <c r="X80" i="2"/>
  <c r="AJ80" i="2"/>
  <c r="V80" i="2"/>
  <c r="U80" i="2"/>
  <c r="W80" i="2" s="1"/>
  <c r="AF80" i="2"/>
  <c r="AB80" i="2"/>
  <c r="Z102" i="2"/>
  <c r="AA102" i="2" s="1"/>
  <c r="Y102" i="2"/>
  <c r="AK102" i="2"/>
  <c r="X102" i="2"/>
  <c r="AJ102" i="2"/>
  <c r="V102" i="2"/>
  <c r="U102" i="2"/>
  <c r="W102" i="2" s="1"/>
  <c r="AF102" i="2"/>
  <c r="AF130" i="2"/>
  <c r="Z130" i="2"/>
  <c r="AA130" i="2" s="1"/>
  <c r="Y130" i="2"/>
  <c r="V130" i="2"/>
  <c r="X130" i="2"/>
  <c r="AK130" i="2"/>
  <c r="AJ130" i="2"/>
  <c r="U130" i="2"/>
  <c r="W130" i="2" s="1"/>
  <c r="AK174" i="2"/>
  <c r="X174" i="2"/>
  <c r="AJ174" i="2"/>
  <c r="V174" i="2"/>
  <c r="U174" i="2"/>
  <c r="W174" i="2" s="1"/>
  <c r="AF174" i="2"/>
  <c r="AB174" i="2"/>
  <c r="Z174" i="2"/>
  <c r="AA174" i="2" s="1"/>
  <c r="Y174" i="2"/>
  <c r="Y56" i="2"/>
  <c r="AK56" i="2"/>
  <c r="X56" i="2"/>
  <c r="AJ56" i="2"/>
  <c r="V56" i="2"/>
  <c r="U56" i="2"/>
  <c r="W56" i="2" s="1"/>
  <c r="AF56" i="2"/>
  <c r="AB56" i="2"/>
  <c r="AA72" i="2"/>
  <c r="Z90" i="2"/>
  <c r="AA90" i="2" s="1"/>
  <c r="Y90" i="2"/>
  <c r="AK90" i="2"/>
  <c r="X90" i="2"/>
  <c r="AJ90" i="2"/>
  <c r="U90" i="2"/>
  <c r="W90" i="2" s="1"/>
  <c r="AF90" i="2"/>
  <c r="AA36" i="2"/>
  <c r="AF74" i="2"/>
  <c r="AB74" i="2"/>
  <c r="Y74" i="2"/>
  <c r="AJ74" i="2"/>
  <c r="V74" i="2"/>
  <c r="U74" i="2"/>
  <c r="W74" i="2" s="1"/>
  <c r="AB122" i="2"/>
  <c r="Z122" i="2"/>
  <c r="AA122" i="2" s="1"/>
  <c r="Y122" i="2"/>
  <c r="X122" i="2"/>
  <c r="V122" i="2"/>
  <c r="AK122" i="2"/>
  <c r="AJ122" i="2"/>
  <c r="U122" i="2"/>
  <c r="W122" i="2" s="1"/>
  <c r="AF122" i="2"/>
  <c r="AF161" i="2"/>
  <c r="AB161" i="2"/>
  <c r="Z161" i="2"/>
  <c r="AA161" i="2" s="1"/>
  <c r="V161" i="2"/>
  <c r="U161" i="2"/>
  <c r="W161" i="2" s="1"/>
  <c r="AK161" i="2"/>
  <c r="AJ161" i="2"/>
  <c r="Y161" i="2"/>
  <c r="X161" i="2"/>
  <c r="Y32" i="2"/>
  <c r="AK32" i="2"/>
  <c r="X32" i="2"/>
  <c r="AJ32" i="2"/>
  <c r="V32" i="2"/>
  <c r="U32" i="2"/>
  <c r="W32" i="2" s="1"/>
  <c r="AF32" i="2"/>
  <c r="AB32" i="2"/>
  <c r="Y68" i="2"/>
  <c r="AK68" i="2"/>
  <c r="X68" i="2"/>
  <c r="AJ68" i="2"/>
  <c r="V68" i="2"/>
  <c r="U68" i="2"/>
  <c r="W68" i="2" s="1"/>
  <c r="AF68" i="2"/>
  <c r="AB68" i="2"/>
  <c r="Z74" i="2"/>
  <c r="AA74" i="2" s="1"/>
  <c r="AF118" i="2"/>
  <c r="Z118" i="2"/>
  <c r="AA118" i="2" s="1"/>
  <c r="Y118" i="2"/>
  <c r="X118" i="2"/>
  <c r="AK118" i="2"/>
  <c r="AJ118" i="2"/>
  <c r="V118" i="2"/>
  <c r="U118" i="2"/>
  <c r="W118" i="2" s="1"/>
  <c r="AF149" i="2"/>
  <c r="V149" i="2"/>
  <c r="AB149" i="2"/>
  <c r="Z149" i="2"/>
  <c r="AA149" i="2" s="1"/>
  <c r="Y149" i="2"/>
  <c r="X149" i="2"/>
  <c r="AK149" i="2"/>
  <c r="AJ149" i="2"/>
  <c r="U149" i="2"/>
  <c r="W149" i="2" s="1"/>
  <c r="Z261" i="2"/>
  <c r="AA261" i="2" s="1"/>
  <c r="Y261" i="2"/>
  <c r="AK261" i="2"/>
  <c r="X261" i="2"/>
  <c r="AJ261" i="2"/>
  <c r="V261" i="2"/>
  <c r="AF261" i="2"/>
  <c r="AB261" i="2"/>
  <c r="U261" i="2"/>
  <c r="W261" i="2" s="1"/>
  <c r="AF197" i="2"/>
  <c r="AB197" i="2"/>
  <c r="Z197" i="2"/>
  <c r="AA197" i="2" s="1"/>
  <c r="AJ197" i="2"/>
  <c r="V197" i="2"/>
  <c r="U197" i="2"/>
  <c r="W197" i="2" s="1"/>
  <c r="Y197" i="2"/>
  <c r="X197" i="2"/>
  <c r="AK197" i="2"/>
  <c r="AK4" i="2"/>
  <c r="C20" i="3"/>
  <c r="C4" i="3"/>
  <c r="C9" i="3"/>
  <c r="Y2" i="2"/>
  <c r="AK6" i="2"/>
  <c r="AJ6" i="2"/>
  <c r="U6" i="2"/>
  <c r="W6" i="2" s="1"/>
  <c r="AF6" i="2"/>
  <c r="AK14" i="2"/>
  <c r="AF26" i="2"/>
  <c r="AB26" i="2"/>
  <c r="Y26" i="2"/>
  <c r="AJ26" i="2"/>
  <c r="V26" i="2"/>
  <c r="U26" i="2"/>
  <c r="W26" i="2" s="1"/>
  <c r="Z32" i="2"/>
  <c r="AA32" i="2" s="1"/>
  <c r="Z42" i="2"/>
  <c r="AA42" i="2" s="1"/>
  <c r="Y42" i="2"/>
  <c r="AK42" i="2"/>
  <c r="X42" i="2"/>
  <c r="AJ42" i="2"/>
  <c r="U42" i="2"/>
  <c r="W42" i="2" s="1"/>
  <c r="AF42" i="2"/>
  <c r="AK50" i="2"/>
  <c r="AF62" i="2"/>
  <c r="AB62" i="2"/>
  <c r="Y62" i="2"/>
  <c r="AJ62" i="2"/>
  <c r="V62" i="2"/>
  <c r="U62" i="2"/>
  <c r="W62" i="2" s="1"/>
  <c r="Z68" i="2"/>
  <c r="AA68" i="2" s="1"/>
  <c r="AK98" i="2"/>
  <c r="AA104" i="2"/>
  <c r="AF110" i="2"/>
  <c r="AB110" i="2"/>
  <c r="Z110" i="2"/>
  <c r="AA110" i="2" s="1"/>
  <c r="Y110" i="2"/>
  <c r="AJ110" i="2"/>
  <c r="V110" i="2"/>
  <c r="U110" i="2"/>
  <c r="W110" i="2" s="1"/>
  <c r="AB118" i="2"/>
  <c r="Z280" i="2"/>
  <c r="AA280" i="2" s="1"/>
  <c r="Y280" i="2"/>
  <c r="AK280" i="2"/>
  <c r="X280" i="2"/>
  <c r="AJ280" i="2"/>
  <c r="V280" i="2"/>
  <c r="U280" i="2"/>
  <c r="W280" i="2" s="1"/>
  <c r="AB280" i="2"/>
  <c r="AF280" i="2"/>
  <c r="Z346" i="2"/>
  <c r="AA346" i="2" s="1"/>
  <c r="Y346" i="2"/>
  <c r="U346" i="2"/>
  <c r="W346" i="2" s="1"/>
  <c r="AF346" i="2"/>
  <c r="V346" i="2"/>
  <c r="AJ346" i="2"/>
  <c r="AB346" i="2"/>
  <c r="X346" i="2"/>
  <c r="AK346" i="2"/>
  <c r="AB368" i="2"/>
  <c r="Z368" i="2"/>
  <c r="AA368" i="2" s="1"/>
  <c r="AJ368" i="2"/>
  <c r="V368" i="2"/>
  <c r="U368" i="2"/>
  <c r="W368" i="2" s="1"/>
  <c r="AK368" i="2"/>
  <c r="Y368" i="2"/>
  <c r="X368" i="2"/>
  <c r="AF368" i="2"/>
  <c r="V7" i="2"/>
  <c r="V19" i="2"/>
  <c r="V31" i="2"/>
  <c r="V43" i="2"/>
  <c r="V55" i="2"/>
  <c r="V67" i="2"/>
  <c r="V79" i="2"/>
  <c r="AF88" i="2"/>
  <c r="V91" i="2"/>
  <c r="AF100" i="2"/>
  <c r="V103" i="2"/>
  <c r="AF112" i="2"/>
  <c r="V115" i="2"/>
  <c r="AJ115" i="2"/>
  <c r="V117" i="2"/>
  <c r="AJ117" i="2"/>
  <c r="V125" i="2"/>
  <c r="AB126" i="2"/>
  <c r="V127" i="2"/>
  <c r="AJ127" i="2"/>
  <c r="V129" i="2"/>
  <c r="AJ129" i="2"/>
  <c r="V137" i="2"/>
  <c r="AB138" i="2"/>
  <c r="V139" i="2"/>
  <c r="AK139" i="2"/>
  <c r="V145" i="2"/>
  <c r="U145" i="2"/>
  <c r="W145" i="2" s="1"/>
  <c r="Z145" i="2"/>
  <c r="AA145" i="2" s="1"/>
  <c r="AJ145" i="2"/>
  <c r="Y155" i="2"/>
  <c r="AK155" i="2"/>
  <c r="X155" i="2"/>
  <c r="AJ155" i="2"/>
  <c r="V155" i="2"/>
  <c r="AB155" i="2"/>
  <c r="Z160" i="2"/>
  <c r="AA160" i="2" s="1"/>
  <c r="Y160" i="2"/>
  <c r="AK160" i="2"/>
  <c r="X160" i="2"/>
  <c r="AJ160" i="2"/>
  <c r="AB160" i="2"/>
  <c r="AK162" i="2"/>
  <c r="X162" i="2"/>
  <c r="AJ162" i="2"/>
  <c r="V162" i="2"/>
  <c r="U162" i="2"/>
  <c r="W162" i="2" s="1"/>
  <c r="AF162" i="2"/>
  <c r="Z162" i="2"/>
  <c r="AA162" i="2" s="1"/>
  <c r="Y221" i="2"/>
  <c r="Z225" i="2"/>
  <c r="AA225" i="2" s="1"/>
  <c r="Y225" i="2"/>
  <c r="AK225" i="2"/>
  <c r="X225" i="2"/>
  <c r="AJ225" i="2"/>
  <c r="V225" i="2"/>
  <c r="AF225" i="2"/>
  <c r="Z256" i="2"/>
  <c r="AA256" i="2" s="1"/>
  <c r="Y256" i="2"/>
  <c r="AK256" i="2"/>
  <c r="X256" i="2"/>
  <c r="AJ256" i="2"/>
  <c r="V256" i="2"/>
  <c r="U256" i="2"/>
  <c r="W256" i="2" s="1"/>
  <c r="AB256" i="2"/>
  <c r="AF281" i="2"/>
  <c r="AB281" i="2"/>
  <c r="Z281" i="2"/>
  <c r="AA281" i="2" s="1"/>
  <c r="AJ281" i="2"/>
  <c r="V281" i="2"/>
  <c r="U281" i="2"/>
  <c r="W281" i="2" s="1"/>
  <c r="AB308" i="2"/>
  <c r="Z308" i="2"/>
  <c r="AA308" i="2" s="1"/>
  <c r="V308" i="2"/>
  <c r="U308" i="2"/>
  <c r="W308" i="2" s="1"/>
  <c r="AF308" i="2"/>
  <c r="Y308" i="2"/>
  <c r="X308" i="2"/>
  <c r="AJ308" i="2"/>
  <c r="AJ7" i="2"/>
  <c r="U9" i="2"/>
  <c r="W9" i="2" s="1"/>
  <c r="AF11" i="2"/>
  <c r="AJ19" i="2"/>
  <c r="U21" i="2"/>
  <c r="W21" i="2" s="1"/>
  <c r="AF23" i="2"/>
  <c r="AJ31" i="2"/>
  <c r="U33" i="2"/>
  <c r="W33" i="2" s="1"/>
  <c r="AF35" i="2"/>
  <c r="AJ43" i="2"/>
  <c r="U45" i="2"/>
  <c r="W45" i="2" s="1"/>
  <c r="AF47" i="2"/>
  <c r="AJ55" i="2"/>
  <c r="U57" i="2"/>
  <c r="W57" i="2" s="1"/>
  <c r="AF59" i="2"/>
  <c r="AJ67" i="2"/>
  <c r="U69" i="2"/>
  <c r="W69" i="2" s="1"/>
  <c r="AF71" i="2"/>
  <c r="AJ79" i="2"/>
  <c r="U81" i="2"/>
  <c r="W81" i="2" s="1"/>
  <c r="AF83" i="2"/>
  <c r="AJ91" i="2"/>
  <c r="U93" i="2"/>
  <c r="W93" i="2" s="1"/>
  <c r="AF95" i="2"/>
  <c r="AJ103" i="2"/>
  <c r="AB104" i="2"/>
  <c r="AF107" i="2"/>
  <c r="AK115" i="2"/>
  <c r="AK117" i="2"/>
  <c r="AF120" i="2"/>
  <c r="AJ125" i="2"/>
  <c r="AK127" i="2"/>
  <c r="AK129" i="2"/>
  <c r="AF132" i="2"/>
  <c r="AJ137" i="2"/>
  <c r="AF142" i="2"/>
  <c r="AJ142" i="2"/>
  <c r="AF143" i="2"/>
  <c r="Z148" i="2"/>
  <c r="AA148" i="2" s="1"/>
  <c r="Y148" i="2"/>
  <c r="AK148" i="2"/>
  <c r="X148" i="2"/>
  <c r="AJ148" i="2"/>
  <c r="Z220" i="2"/>
  <c r="AA220" i="2" s="1"/>
  <c r="Y220" i="2"/>
  <c r="AK220" i="2"/>
  <c r="X220" i="2"/>
  <c r="AJ220" i="2"/>
  <c r="V220" i="2"/>
  <c r="U220" i="2"/>
  <c r="W220" i="2" s="1"/>
  <c r="AB220" i="2"/>
  <c r="AF287" i="2"/>
  <c r="AK287" i="2"/>
  <c r="Z287" i="2"/>
  <c r="AA287" i="2" s="1"/>
  <c r="Y287" i="2"/>
  <c r="X287" i="2"/>
  <c r="AJ287" i="2"/>
  <c r="V287" i="2"/>
  <c r="V350" i="2"/>
  <c r="U350" i="2"/>
  <c r="W350" i="2" s="1"/>
  <c r="AB350" i="2"/>
  <c r="Z350" i="2"/>
  <c r="AA350" i="2" s="1"/>
  <c r="Y350" i="2"/>
  <c r="X350" i="2"/>
  <c r="AJ350" i="2"/>
  <c r="AF350" i="2"/>
  <c r="AK408" i="2"/>
  <c r="X408" i="2"/>
  <c r="AJ408" i="2"/>
  <c r="V408" i="2"/>
  <c r="AF408" i="2"/>
  <c r="AB408" i="2"/>
  <c r="Z408" i="2"/>
  <c r="AA408" i="2" s="1"/>
  <c r="Y408" i="2"/>
  <c r="U408" i="2"/>
  <c r="W408" i="2" s="1"/>
  <c r="X7" i="2"/>
  <c r="AK7" i="2"/>
  <c r="V9" i="2"/>
  <c r="X19" i="2"/>
  <c r="AK19" i="2"/>
  <c r="V21" i="2"/>
  <c r="X31" i="2"/>
  <c r="AK31" i="2"/>
  <c r="V33" i="2"/>
  <c r="X43" i="2"/>
  <c r="AK43" i="2"/>
  <c r="V45" i="2"/>
  <c r="X55" i="2"/>
  <c r="AK55" i="2"/>
  <c r="V57" i="2"/>
  <c r="X67" i="2"/>
  <c r="AK67" i="2"/>
  <c r="V69" i="2"/>
  <c r="X79" i="2"/>
  <c r="AK79" i="2"/>
  <c r="X91" i="2"/>
  <c r="AK91" i="2"/>
  <c r="X103" i="2"/>
  <c r="AK103" i="2"/>
  <c r="X115" i="2"/>
  <c r="X117" i="2"/>
  <c r="X125" i="2"/>
  <c r="AK125" i="2"/>
  <c r="X127" i="2"/>
  <c r="X129" i="2"/>
  <c r="X137" i="2"/>
  <c r="AK137" i="2"/>
  <c r="X139" i="2"/>
  <c r="AK198" i="2"/>
  <c r="X198" i="2"/>
  <c r="AJ198" i="2"/>
  <c r="V198" i="2"/>
  <c r="U198" i="2"/>
  <c r="W198" i="2" s="1"/>
  <c r="AF198" i="2"/>
  <c r="AB198" i="2"/>
  <c r="Z198" i="2"/>
  <c r="AA198" i="2" s="1"/>
  <c r="AF209" i="2"/>
  <c r="AB209" i="2"/>
  <c r="Z209" i="2"/>
  <c r="AA209" i="2" s="1"/>
  <c r="AJ209" i="2"/>
  <c r="V209" i="2"/>
  <c r="U209" i="2"/>
  <c r="W209" i="2" s="1"/>
  <c r="AF245" i="2"/>
  <c r="AB245" i="2"/>
  <c r="Z245" i="2"/>
  <c r="AA245" i="2" s="1"/>
  <c r="AJ245" i="2"/>
  <c r="V245" i="2"/>
  <c r="U245" i="2"/>
  <c r="W245" i="2" s="1"/>
  <c r="Y281" i="2"/>
  <c r="Z285" i="2"/>
  <c r="AA285" i="2" s="1"/>
  <c r="Y285" i="2"/>
  <c r="AK285" i="2"/>
  <c r="X285" i="2"/>
  <c r="AJ285" i="2"/>
  <c r="V285" i="2"/>
  <c r="AF285" i="2"/>
  <c r="U287" i="2"/>
  <c r="W287" i="2" s="1"/>
  <c r="AK432" i="2"/>
  <c r="X432" i="2"/>
  <c r="AJ432" i="2"/>
  <c r="V432" i="2"/>
  <c r="U432" i="2"/>
  <c r="W432" i="2" s="1"/>
  <c r="AF432" i="2"/>
  <c r="AB432" i="2"/>
  <c r="Z432" i="2"/>
  <c r="AA432" i="2" s="1"/>
  <c r="Y432" i="2"/>
  <c r="AJ4" i="2"/>
  <c r="AB5" i="2"/>
  <c r="Z7" i="2"/>
  <c r="AA7" i="2" s="1"/>
  <c r="X9" i="2"/>
  <c r="AK9" i="2"/>
  <c r="V11" i="2"/>
  <c r="AJ16" i="2"/>
  <c r="AB17" i="2"/>
  <c r="Z19" i="2"/>
  <c r="AA19" i="2" s="1"/>
  <c r="X21" i="2"/>
  <c r="AK21" i="2"/>
  <c r="V23" i="2"/>
  <c r="AJ28" i="2"/>
  <c r="AB29" i="2"/>
  <c r="Z31" i="2"/>
  <c r="AA31" i="2" s="1"/>
  <c r="X33" i="2"/>
  <c r="AK33" i="2"/>
  <c r="V35" i="2"/>
  <c r="AJ40" i="2"/>
  <c r="AB41" i="2"/>
  <c r="Z43" i="2"/>
  <c r="AA43" i="2" s="1"/>
  <c r="X45" i="2"/>
  <c r="AK45" i="2"/>
  <c r="V47" i="2"/>
  <c r="AJ52" i="2"/>
  <c r="AB53" i="2"/>
  <c r="Z55" i="2"/>
  <c r="AA55" i="2" s="1"/>
  <c r="X57" i="2"/>
  <c r="AK57" i="2"/>
  <c r="V59" i="2"/>
  <c r="AJ64" i="2"/>
  <c r="AB65" i="2"/>
  <c r="Z67" i="2"/>
  <c r="AA67" i="2" s="1"/>
  <c r="X69" i="2"/>
  <c r="AK69" i="2"/>
  <c r="V71" i="2"/>
  <c r="AJ76" i="2"/>
  <c r="AB77" i="2"/>
  <c r="Z79" i="2"/>
  <c r="AA79" i="2" s="1"/>
  <c r="X81" i="2"/>
  <c r="AK81" i="2"/>
  <c r="V83" i="2"/>
  <c r="AJ88" i="2"/>
  <c r="AB89" i="2"/>
  <c r="Z91" i="2"/>
  <c r="AA91" i="2" s="1"/>
  <c r="X93" i="2"/>
  <c r="AK93" i="2"/>
  <c r="V95" i="2"/>
  <c r="AJ100" i="2"/>
  <c r="AB101" i="2"/>
  <c r="Z103" i="2"/>
  <c r="AA103" i="2" s="1"/>
  <c r="AF104" i="2"/>
  <c r="X105" i="2"/>
  <c r="AK105" i="2"/>
  <c r="V107" i="2"/>
  <c r="AJ112" i="2"/>
  <c r="AB113" i="2"/>
  <c r="Z115" i="2"/>
  <c r="AA115" i="2" s="1"/>
  <c r="AB119" i="2"/>
  <c r="V120" i="2"/>
  <c r="AB121" i="2"/>
  <c r="Z125" i="2"/>
  <c r="AA125" i="2" s="1"/>
  <c r="Z127" i="2"/>
  <c r="AA127" i="2" s="1"/>
  <c r="AB131" i="2"/>
  <c r="V132" i="2"/>
  <c r="AB133" i="2"/>
  <c r="Z137" i="2"/>
  <c r="AA137" i="2" s="1"/>
  <c r="Z139" i="2"/>
  <c r="X142" i="2"/>
  <c r="AB158" i="2"/>
  <c r="Z158" i="2"/>
  <c r="AA158" i="2" s="1"/>
  <c r="Y158" i="2"/>
  <c r="AF158" i="2"/>
  <c r="AF173" i="2"/>
  <c r="AB173" i="2"/>
  <c r="Z173" i="2"/>
  <c r="AA173" i="2" s="1"/>
  <c r="AJ173" i="2"/>
  <c r="V173" i="2"/>
  <c r="U173" i="2"/>
  <c r="W173" i="2" s="1"/>
  <c r="AF185" i="2"/>
  <c r="AB185" i="2"/>
  <c r="Z185" i="2"/>
  <c r="AA185" i="2" s="1"/>
  <c r="AJ185" i="2"/>
  <c r="V185" i="2"/>
  <c r="U185" i="2"/>
  <c r="W185" i="2" s="1"/>
  <c r="Y209" i="2"/>
  <c r="Z213" i="2"/>
  <c r="AA213" i="2" s="1"/>
  <c r="Y213" i="2"/>
  <c r="AK213" i="2"/>
  <c r="X213" i="2"/>
  <c r="AJ213" i="2"/>
  <c r="V213" i="2"/>
  <c r="AF213" i="2"/>
  <c r="Y245" i="2"/>
  <c r="Z249" i="2"/>
  <c r="AA249" i="2" s="1"/>
  <c r="Y249" i="2"/>
  <c r="AK249" i="2"/>
  <c r="X249" i="2"/>
  <c r="AJ249" i="2"/>
  <c r="V249" i="2"/>
  <c r="AF249" i="2"/>
  <c r="AF256" i="2"/>
  <c r="AB285" i="2"/>
  <c r="AF269" i="2"/>
  <c r="AB269" i="2"/>
  <c r="Z269" i="2"/>
  <c r="AA269" i="2" s="1"/>
  <c r="AJ269" i="2"/>
  <c r="V269" i="2"/>
  <c r="U269" i="2"/>
  <c r="W269" i="2" s="1"/>
  <c r="AA275" i="2"/>
  <c r="Y295" i="2"/>
  <c r="AJ295" i="2"/>
  <c r="U295" i="2"/>
  <c r="W295" i="2" s="1"/>
  <c r="AB295" i="2"/>
  <c r="Z295" i="2"/>
  <c r="AA295" i="2" s="1"/>
  <c r="X295" i="2"/>
  <c r="V295" i="2"/>
  <c r="Z196" i="2"/>
  <c r="AA196" i="2" s="1"/>
  <c r="Y196" i="2"/>
  <c r="AK196" i="2"/>
  <c r="X196" i="2"/>
  <c r="AJ196" i="2"/>
  <c r="U196" i="2"/>
  <c r="W196" i="2" s="1"/>
  <c r="AB196" i="2"/>
  <c r="E41" i="3"/>
  <c r="D41" i="3"/>
  <c r="AB7" i="2"/>
  <c r="X11" i="2"/>
  <c r="AK11" i="2"/>
  <c r="Y16" i="2"/>
  <c r="AB19" i="2"/>
  <c r="Z21" i="2"/>
  <c r="AA21" i="2" s="1"/>
  <c r="X23" i="2"/>
  <c r="AK23" i="2"/>
  <c r="Y28" i="2"/>
  <c r="AB31" i="2"/>
  <c r="Z33" i="2"/>
  <c r="AA33" i="2" s="1"/>
  <c r="X35" i="2"/>
  <c r="AK35" i="2"/>
  <c r="Y40" i="2"/>
  <c r="AB43" i="2"/>
  <c r="Z45" i="2"/>
  <c r="AA45" i="2" s="1"/>
  <c r="X47" i="2"/>
  <c r="AK47" i="2"/>
  <c r="Y52" i="2"/>
  <c r="AB55" i="2"/>
  <c r="Z57" i="2"/>
  <c r="AA57" i="2" s="1"/>
  <c r="X59" i="2"/>
  <c r="AK59" i="2"/>
  <c r="Y64" i="2"/>
  <c r="AB67" i="2"/>
  <c r="Z69" i="2"/>
  <c r="AA69" i="2" s="1"/>
  <c r="X71" i="2"/>
  <c r="AK71" i="2"/>
  <c r="Y76" i="2"/>
  <c r="AB79" i="2"/>
  <c r="Z81" i="2"/>
  <c r="AA81" i="2" s="1"/>
  <c r="X83" i="2"/>
  <c r="AK83" i="2"/>
  <c r="Y88" i="2"/>
  <c r="AB91" i="2"/>
  <c r="Z93" i="2"/>
  <c r="AA93" i="2" s="1"/>
  <c r="X95" i="2"/>
  <c r="AK95" i="2"/>
  <c r="Y100" i="2"/>
  <c r="AB103" i="2"/>
  <c r="U104" i="2"/>
  <c r="W104" i="2" s="1"/>
  <c r="Z105" i="2"/>
  <c r="AA105" i="2" s="1"/>
  <c r="X107" i="2"/>
  <c r="AK107" i="2"/>
  <c r="Y112" i="2"/>
  <c r="X120" i="2"/>
  <c r="AK120" i="2"/>
  <c r="AB125" i="2"/>
  <c r="U126" i="2"/>
  <c r="W126" i="2" s="1"/>
  <c r="X132" i="2"/>
  <c r="AK132" i="2"/>
  <c r="AB137" i="2"/>
  <c r="U138" i="2"/>
  <c r="W138" i="2" s="1"/>
  <c r="Z142" i="2"/>
  <c r="AA142" i="2" s="1"/>
  <c r="U143" i="2"/>
  <c r="W143" i="2" s="1"/>
  <c r="AB148" i="2"/>
  <c r="AA150" i="2"/>
  <c r="AF160" i="2"/>
  <c r="Z172" i="2"/>
  <c r="AA172" i="2" s="1"/>
  <c r="Y172" i="2"/>
  <c r="AK172" i="2"/>
  <c r="X172" i="2"/>
  <c r="AJ172" i="2"/>
  <c r="U172" i="2"/>
  <c r="W172" i="2" s="1"/>
  <c r="AB172" i="2"/>
  <c r="Z184" i="2"/>
  <c r="AA184" i="2" s="1"/>
  <c r="Y184" i="2"/>
  <c r="AK184" i="2"/>
  <c r="X184" i="2"/>
  <c r="AJ184" i="2"/>
  <c r="U184" i="2"/>
  <c r="W184" i="2" s="1"/>
  <c r="AB184" i="2"/>
  <c r="V196" i="2"/>
  <c r="Z201" i="2"/>
  <c r="AA201" i="2" s="1"/>
  <c r="Y201" i="2"/>
  <c r="AK201" i="2"/>
  <c r="X201" i="2"/>
  <c r="V201" i="2"/>
  <c r="AF201" i="2"/>
  <c r="AA203" i="2"/>
  <c r="AF233" i="2"/>
  <c r="AB233" i="2"/>
  <c r="Z233" i="2"/>
  <c r="AA233" i="2" s="1"/>
  <c r="AJ233" i="2"/>
  <c r="V233" i="2"/>
  <c r="U233" i="2"/>
  <c r="W233" i="2" s="1"/>
  <c r="AA239" i="2"/>
  <c r="X269" i="2"/>
  <c r="AF301" i="2"/>
  <c r="AJ301" i="2"/>
  <c r="V301" i="2"/>
  <c r="AB301" i="2"/>
  <c r="Z301" i="2"/>
  <c r="AA301" i="2" s="1"/>
  <c r="Y301" i="2"/>
  <c r="X301" i="2"/>
  <c r="AK301" i="2"/>
  <c r="Z208" i="2"/>
  <c r="AA208" i="2" s="1"/>
  <c r="Y208" i="2"/>
  <c r="AK208" i="2"/>
  <c r="X208" i="2"/>
  <c r="AJ208" i="2"/>
  <c r="V208" i="2"/>
  <c r="U208" i="2"/>
  <c r="W208" i="2" s="1"/>
  <c r="AB208" i="2"/>
  <c r="Z244" i="2"/>
  <c r="AA244" i="2" s="1"/>
  <c r="Y244" i="2"/>
  <c r="AK244" i="2"/>
  <c r="X244" i="2"/>
  <c r="AJ244" i="2"/>
  <c r="V244" i="2"/>
  <c r="U244" i="2"/>
  <c r="W244" i="2" s="1"/>
  <c r="AB244" i="2"/>
  <c r="Z9" i="2"/>
  <c r="AA9" i="2" s="1"/>
  <c r="U3" i="2"/>
  <c r="W3" i="2" s="1"/>
  <c r="AF5" i="2"/>
  <c r="Y11" i="2"/>
  <c r="U15" i="2"/>
  <c r="W15" i="2" s="1"/>
  <c r="Z16" i="2"/>
  <c r="AA16" i="2" s="1"/>
  <c r="AF17" i="2"/>
  <c r="Y23" i="2"/>
  <c r="U27" i="2"/>
  <c r="W27" i="2" s="1"/>
  <c r="Z28" i="2"/>
  <c r="AA28" i="2" s="1"/>
  <c r="AF29" i="2"/>
  <c r="Y35" i="2"/>
  <c r="U39" i="2"/>
  <c r="W39" i="2" s="1"/>
  <c r="Z40" i="2"/>
  <c r="AA40" i="2" s="1"/>
  <c r="AF41" i="2"/>
  <c r="Y47" i="2"/>
  <c r="U51" i="2"/>
  <c r="W51" i="2" s="1"/>
  <c r="Z52" i="2"/>
  <c r="AA52" i="2" s="1"/>
  <c r="AF53" i="2"/>
  <c r="Y59" i="2"/>
  <c r="U63" i="2"/>
  <c r="W63" i="2" s="1"/>
  <c r="Z64" i="2"/>
  <c r="AA64" i="2" s="1"/>
  <c r="AF65" i="2"/>
  <c r="Y71" i="2"/>
  <c r="U75" i="2"/>
  <c r="W75" i="2" s="1"/>
  <c r="Z76" i="2"/>
  <c r="AA76" i="2" s="1"/>
  <c r="AF77" i="2"/>
  <c r="Y83" i="2"/>
  <c r="U87" i="2"/>
  <c r="W87" i="2" s="1"/>
  <c r="Z88" i="2"/>
  <c r="AA88" i="2" s="1"/>
  <c r="AF89" i="2"/>
  <c r="Y95" i="2"/>
  <c r="U99" i="2"/>
  <c r="W99" i="2" s="1"/>
  <c r="Z100" i="2"/>
  <c r="AA100" i="2" s="1"/>
  <c r="AF101" i="2"/>
  <c r="V104" i="2"/>
  <c r="Y107" i="2"/>
  <c r="U111" i="2"/>
  <c r="W111" i="2" s="1"/>
  <c r="Z112" i="2"/>
  <c r="AA112" i="2" s="1"/>
  <c r="AF113" i="2"/>
  <c r="Y120" i="2"/>
  <c r="AF121" i="2"/>
  <c r="V126" i="2"/>
  <c r="AK126" i="2"/>
  <c r="Y132" i="2"/>
  <c r="AF133" i="2"/>
  <c r="AK136" i="2"/>
  <c r="V138" i="2"/>
  <c r="AK138" i="2"/>
  <c r="AF139" i="2"/>
  <c r="AB144" i="2"/>
  <c r="U144" i="2"/>
  <c r="W144" i="2" s="1"/>
  <c r="Z153" i="2"/>
  <c r="AA153" i="2" s="1"/>
  <c r="Y153" i="2"/>
  <c r="AK153" i="2"/>
  <c r="X153" i="2"/>
  <c r="Z165" i="2"/>
  <c r="AA165" i="2" s="1"/>
  <c r="Y165" i="2"/>
  <c r="AK165" i="2"/>
  <c r="X165" i="2"/>
  <c r="V165" i="2"/>
  <c r="V172" i="2"/>
  <c r="V184" i="2"/>
  <c r="Z189" i="2"/>
  <c r="AA189" i="2" s="1"/>
  <c r="Y189" i="2"/>
  <c r="AK189" i="2"/>
  <c r="X189" i="2"/>
  <c r="V189" i="2"/>
  <c r="AF189" i="2"/>
  <c r="AA191" i="2"/>
  <c r="U201" i="2"/>
  <c r="W201" i="2" s="1"/>
  <c r="X233" i="2"/>
  <c r="Y269" i="2"/>
  <c r="Z273" i="2"/>
  <c r="AA273" i="2" s="1"/>
  <c r="Y273" i="2"/>
  <c r="AK273" i="2"/>
  <c r="X273" i="2"/>
  <c r="AJ273" i="2"/>
  <c r="V273" i="2"/>
  <c r="AF273" i="2"/>
  <c r="U301" i="2"/>
  <c r="W301" i="2" s="1"/>
  <c r="AK308" i="2"/>
  <c r="AK143" i="2"/>
  <c r="X143" i="2"/>
  <c r="AJ143" i="2"/>
  <c r="AB143" i="2"/>
  <c r="AJ104" i="2"/>
  <c r="AF115" i="2"/>
  <c r="AF117" i="2"/>
  <c r="X126" i="2"/>
  <c r="AF127" i="2"/>
  <c r="AF129" i="2"/>
  <c r="X138" i="2"/>
  <c r="AA139" i="2"/>
  <c r="AB142" i="2"/>
  <c r="Y143" i="2"/>
  <c r="AF145" i="2"/>
  <c r="AK150" i="2"/>
  <c r="X150" i="2"/>
  <c r="AJ150" i="2"/>
  <c r="V150" i="2"/>
  <c r="AA167" i="2"/>
  <c r="Z177" i="2"/>
  <c r="AA177" i="2" s="1"/>
  <c r="Y177" i="2"/>
  <c r="AK177" i="2"/>
  <c r="X177" i="2"/>
  <c r="V177" i="2"/>
  <c r="AF177" i="2"/>
  <c r="AA179" i="2"/>
  <c r="Z237" i="2"/>
  <c r="AA237" i="2" s="1"/>
  <c r="Y237" i="2"/>
  <c r="AK237" i="2"/>
  <c r="X237" i="2"/>
  <c r="AJ237" i="2"/>
  <c r="V237" i="2"/>
  <c r="AF237" i="2"/>
  <c r="Z268" i="2"/>
  <c r="AA268" i="2" s="1"/>
  <c r="Y268" i="2"/>
  <c r="AK268" i="2"/>
  <c r="X268" i="2"/>
  <c r="AJ268" i="2"/>
  <c r="V268" i="2"/>
  <c r="U268" i="2"/>
  <c r="W268" i="2" s="1"/>
  <c r="AB268" i="2"/>
  <c r="AK281" i="2"/>
  <c r="AK290" i="2"/>
  <c r="X290" i="2"/>
  <c r="V290" i="2"/>
  <c r="AB290" i="2"/>
  <c r="Z290" i="2"/>
  <c r="AA290" i="2" s="1"/>
  <c r="Y290" i="2"/>
  <c r="U290" i="2"/>
  <c r="W290" i="2" s="1"/>
  <c r="AF290" i="2"/>
  <c r="AK495" i="2"/>
  <c r="X495" i="2"/>
  <c r="AJ495" i="2"/>
  <c r="V495" i="2"/>
  <c r="U495" i="2"/>
  <c r="W495" i="2" s="1"/>
  <c r="AB495" i="2"/>
  <c r="Z495" i="2"/>
  <c r="AA495" i="2" s="1"/>
  <c r="Y495" i="2"/>
  <c r="AF495" i="2"/>
  <c r="D33" i="3"/>
  <c r="E34" i="3"/>
  <c r="D34" i="3"/>
  <c r="E30" i="3"/>
  <c r="D30" i="3"/>
  <c r="E33" i="3"/>
  <c r="D32" i="3"/>
  <c r="D31" i="3"/>
  <c r="E32" i="3"/>
  <c r="E31" i="3"/>
  <c r="X104" i="2"/>
  <c r="AK104" i="2"/>
  <c r="AK119" i="2"/>
  <c r="X119" i="2"/>
  <c r="Y126" i="2"/>
  <c r="AK131" i="2"/>
  <c r="X131" i="2"/>
  <c r="Y138" i="2"/>
  <c r="Z141" i="2"/>
  <c r="AA141" i="2" s="1"/>
  <c r="Y141" i="2"/>
  <c r="Z143" i="2"/>
  <c r="AA143" i="2" s="1"/>
  <c r="AF148" i="2"/>
  <c r="U150" i="2"/>
  <c r="W150" i="2" s="1"/>
  <c r="U177" i="2"/>
  <c r="W177" i="2" s="1"/>
  <c r="AF208" i="2"/>
  <c r="Z232" i="2"/>
  <c r="AA232" i="2" s="1"/>
  <c r="Y232" i="2"/>
  <c r="AK232" i="2"/>
  <c r="X232" i="2"/>
  <c r="AJ232" i="2"/>
  <c r="V232" i="2"/>
  <c r="U232" i="2"/>
  <c r="W232" i="2" s="1"/>
  <c r="AB232" i="2"/>
  <c r="U237" i="2"/>
  <c r="W237" i="2" s="1"/>
  <c r="AF244" i="2"/>
  <c r="AF257" i="2"/>
  <c r="AB257" i="2"/>
  <c r="Z257" i="2"/>
  <c r="AA257" i="2" s="1"/>
  <c r="AJ257" i="2"/>
  <c r="V257" i="2"/>
  <c r="U257" i="2"/>
  <c r="W257" i="2" s="1"/>
  <c r="AA263" i="2"/>
  <c r="AK360" i="2"/>
  <c r="X360" i="2"/>
  <c r="AJ360" i="2"/>
  <c r="V360" i="2"/>
  <c r="AF360" i="2"/>
  <c r="AB360" i="2"/>
  <c r="Z360" i="2"/>
  <c r="AA360" i="2" s="1"/>
  <c r="Y360" i="2"/>
  <c r="U360" i="2"/>
  <c r="W360" i="2" s="1"/>
  <c r="Z126" i="2"/>
  <c r="AA126" i="2" s="1"/>
  <c r="Z138" i="2"/>
  <c r="AA138" i="2" s="1"/>
  <c r="AF196" i="2"/>
  <c r="AF221" i="2"/>
  <c r="AB221" i="2"/>
  <c r="Z221" i="2"/>
  <c r="AA221" i="2" s="1"/>
  <c r="AJ221" i="2"/>
  <c r="V221" i="2"/>
  <c r="U221" i="2"/>
  <c r="W221" i="2" s="1"/>
  <c r="AK245" i="2"/>
  <c r="AF289" i="2"/>
  <c r="V289" i="2"/>
  <c r="AB289" i="2"/>
  <c r="X289" i="2"/>
  <c r="AK289" i="2"/>
  <c r="AJ289" i="2"/>
  <c r="U289" i="2"/>
  <c r="W289" i="2" s="1"/>
  <c r="U299" i="2"/>
  <c r="W299" i="2" s="1"/>
  <c r="AF299" i="2"/>
  <c r="Y299" i="2"/>
  <c r="AK299" i="2"/>
  <c r="X299" i="2"/>
  <c r="AJ299" i="2"/>
  <c r="Z299" i="2"/>
  <c r="AA299" i="2" s="1"/>
  <c r="V299" i="2"/>
  <c r="AF383" i="2"/>
  <c r="Z383" i="2"/>
  <c r="AA383" i="2" s="1"/>
  <c r="Y383" i="2"/>
  <c r="AK383" i="2"/>
  <c r="X383" i="2"/>
  <c r="AB383" i="2"/>
  <c r="V383" i="2"/>
  <c r="AJ383" i="2"/>
  <c r="U383" i="2"/>
  <c r="W383" i="2" s="1"/>
  <c r="AF467" i="2"/>
  <c r="AB467" i="2"/>
  <c r="Z467" i="2"/>
  <c r="AA467" i="2" s="1"/>
  <c r="Y467" i="2"/>
  <c r="AK467" i="2"/>
  <c r="X467" i="2"/>
  <c r="AJ467" i="2"/>
  <c r="V467" i="2"/>
  <c r="U467" i="2"/>
  <c r="W467" i="2" s="1"/>
  <c r="Y169" i="2"/>
  <c r="Y181" i="2"/>
  <c r="Y193" i="2"/>
  <c r="Y205" i="2"/>
  <c r="Z210" i="2"/>
  <c r="AA210" i="2" s="1"/>
  <c r="Y217" i="2"/>
  <c r="Z222" i="2"/>
  <c r="AA222" i="2" s="1"/>
  <c r="Y229" i="2"/>
  <c r="Z234" i="2"/>
  <c r="AA234" i="2" s="1"/>
  <c r="Y241" i="2"/>
  <c r="Z246" i="2"/>
  <c r="AA246" i="2" s="1"/>
  <c r="Y253" i="2"/>
  <c r="Z258" i="2"/>
  <c r="AA258" i="2" s="1"/>
  <c r="Y265" i="2"/>
  <c r="Z270" i="2"/>
  <c r="AA270" i="2" s="1"/>
  <c r="Y277" i="2"/>
  <c r="Z282" i="2"/>
  <c r="AA282" i="2" s="1"/>
  <c r="Y317" i="2"/>
  <c r="AJ317" i="2"/>
  <c r="V317" i="2"/>
  <c r="AF317" i="2"/>
  <c r="AF320" i="2"/>
  <c r="AB344" i="2"/>
  <c r="AJ344" i="2"/>
  <c r="U344" i="2"/>
  <c r="W344" i="2" s="1"/>
  <c r="Z344" i="2"/>
  <c r="AA344" i="2" s="1"/>
  <c r="Y344" i="2"/>
  <c r="X344" i="2"/>
  <c r="V344" i="2"/>
  <c r="AK372" i="2"/>
  <c r="X372" i="2"/>
  <c r="AJ372" i="2"/>
  <c r="V372" i="2"/>
  <c r="AF372" i="2"/>
  <c r="AB372" i="2"/>
  <c r="Z372" i="2"/>
  <c r="AA372" i="2" s="1"/>
  <c r="Y372" i="2"/>
  <c r="AK384" i="2"/>
  <c r="X384" i="2"/>
  <c r="AJ384" i="2"/>
  <c r="V384" i="2"/>
  <c r="AF384" i="2"/>
  <c r="Z384" i="2"/>
  <c r="AA384" i="2" s="1"/>
  <c r="Y384" i="2"/>
  <c r="U384" i="2"/>
  <c r="W384" i="2" s="1"/>
  <c r="AB409" i="2"/>
  <c r="AK409" i="2"/>
  <c r="X409" i="2"/>
  <c r="AJ409" i="2"/>
  <c r="V409" i="2"/>
  <c r="U409" i="2"/>
  <c r="W409" i="2" s="1"/>
  <c r="Z409" i="2"/>
  <c r="AA409" i="2" s="1"/>
  <c r="Y409" i="2"/>
  <c r="AK420" i="2"/>
  <c r="X420" i="2"/>
  <c r="AJ420" i="2"/>
  <c r="V420" i="2"/>
  <c r="AF420" i="2"/>
  <c r="AB420" i="2"/>
  <c r="Z420" i="2"/>
  <c r="AA420" i="2" s="1"/>
  <c r="Y420" i="2"/>
  <c r="AJ154" i="2"/>
  <c r="U156" i="2"/>
  <c r="W156" i="2" s="1"/>
  <c r="Z157" i="2"/>
  <c r="AA157" i="2" s="1"/>
  <c r="AJ166" i="2"/>
  <c r="AB167" i="2"/>
  <c r="U168" i="2"/>
  <c r="W168" i="2" s="1"/>
  <c r="Z169" i="2"/>
  <c r="AA169" i="2" s="1"/>
  <c r="AF170" i="2"/>
  <c r="AJ178" i="2"/>
  <c r="AB179" i="2"/>
  <c r="U180" i="2"/>
  <c r="W180" i="2" s="1"/>
  <c r="Z181" i="2"/>
  <c r="AA181" i="2" s="1"/>
  <c r="AF182" i="2"/>
  <c r="Y188" i="2"/>
  <c r="AJ190" i="2"/>
  <c r="AB191" i="2"/>
  <c r="U192" i="2"/>
  <c r="W192" i="2" s="1"/>
  <c r="Z193" i="2"/>
  <c r="AA193" i="2" s="1"/>
  <c r="AF194" i="2"/>
  <c r="Y200" i="2"/>
  <c r="AJ202" i="2"/>
  <c r="AB203" i="2"/>
  <c r="U204" i="2"/>
  <c r="W204" i="2" s="1"/>
  <c r="Z205" i="2"/>
  <c r="AA205" i="2" s="1"/>
  <c r="AF206" i="2"/>
  <c r="Y212" i="2"/>
  <c r="AJ214" i="2"/>
  <c r="AB215" i="2"/>
  <c r="U216" i="2"/>
  <c r="W216" i="2" s="1"/>
  <c r="Z217" i="2"/>
  <c r="AA217" i="2" s="1"/>
  <c r="AF218" i="2"/>
  <c r="Y224" i="2"/>
  <c r="AJ226" i="2"/>
  <c r="AB227" i="2"/>
  <c r="U228" i="2"/>
  <c r="W228" i="2" s="1"/>
  <c r="Z229" i="2"/>
  <c r="AA229" i="2" s="1"/>
  <c r="AF230" i="2"/>
  <c r="Y236" i="2"/>
  <c r="AJ238" i="2"/>
  <c r="AB239" i="2"/>
  <c r="U240" i="2"/>
  <c r="W240" i="2" s="1"/>
  <c r="Z241" i="2"/>
  <c r="AA241" i="2" s="1"/>
  <c r="AF242" i="2"/>
  <c r="Y248" i="2"/>
  <c r="AJ250" i="2"/>
  <c r="AB251" i="2"/>
  <c r="U252" i="2"/>
  <c r="W252" i="2" s="1"/>
  <c r="Z253" i="2"/>
  <c r="AA253" i="2" s="1"/>
  <c r="AF254" i="2"/>
  <c r="Y260" i="2"/>
  <c r="AJ262" i="2"/>
  <c r="AB263" i="2"/>
  <c r="U264" i="2"/>
  <c r="W264" i="2" s="1"/>
  <c r="Z265" i="2"/>
  <c r="AA265" i="2" s="1"/>
  <c r="AF266" i="2"/>
  <c r="Y272" i="2"/>
  <c r="AJ274" i="2"/>
  <c r="AB275" i="2"/>
  <c r="U276" i="2"/>
  <c r="W276" i="2" s="1"/>
  <c r="Z277" i="2"/>
  <c r="AA277" i="2" s="1"/>
  <c r="AF278" i="2"/>
  <c r="Y284" i="2"/>
  <c r="AK286" i="2"/>
  <c r="Z300" i="2"/>
  <c r="AA300" i="2" s="1"/>
  <c r="AK300" i="2"/>
  <c r="X300" i="2"/>
  <c r="V300" i="2"/>
  <c r="AJ300" i="2"/>
  <c r="Y307" i="2"/>
  <c r="AJ307" i="2"/>
  <c r="U307" i="2"/>
  <c r="W307" i="2" s="1"/>
  <c r="AB307" i="2"/>
  <c r="AB332" i="2"/>
  <c r="Z332" i="2"/>
  <c r="AA332" i="2" s="1"/>
  <c r="Y332" i="2"/>
  <c r="V332" i="2"/>
  <c r="U332" i="2"/>
  <c r="W332" i="2" s="1"/>
  <c r="AB361" i="2"/>
  <c r="AK361" i="2"/>
  <c r="X361" i="2"/>
  <c r="AJ361" i="2"/>
  <c r="V361" i="2"/>
  <c r="AF361" i="2"/>
  <c r="Z361" i="2"/>
  <c r="AA361" i="2" s="1"/>
  <c r="Y361" i="2"/>
  <c r="U361" i="2"/>
  <c r="W361" i="2" s="1"/>
  <c r="U372" i="2"/>
  <c r="W372" i="2" s="1"/>
  <c r="AB384" i="2"/>
  <c r="AK396" i="2"/>
  <c r="X396" i="2"/>
  <c r="AJ396" i="2"/>
  <c r="V396" i="2"/>
  <c r="AF396" i="2"/>
  <c r="AB396" i="2"/>
  <c r="Z396" i="2"/>
  <c r="AA396" i="2" s="1"/>
  <c r="Y396" i="2"/>
  <c r="U396" i="2"/>
  <c r="W396" i="2" s="1"/>
  <c r="U420" i="2"/>
  <c r="W420" i="2" s="1"/>
  <c r="AB210" i="2"/>
  <c r="AB222" i="2"/>
  <c r="AB234" i="2"/>
  <c r="AB246" i="2"/>
  <c r="AB258" i="2"/>
  <c r="AB270" i="2"/>
  <c r="AB282" i="2"/>
  <c r="Y342" i="2"/>
  <c r="AJ342" i="2"/>
  <c r="AK342" i="2"/>
  <c r="U342" i="2"/>
  <c r="W342" i="2" s="1"/>
  <c r="AF342" i="2"/>
  <c r="Z342" i="2"/>
  <c r="AA342" i="2" s="1"/>
  <c r="X342" i="2"/>
  <c r="AF455" i="2"/>
  <c r="AB455" i="2"/>
  <c r="Z455" i="2"/>
  <c r="AA455" i="2" s="1"/>
  <c r="Y455" i="2"/>
  <c r="AK455" i="2"/>
  <c r="X455" i="2"/>
  <c r="AJ455" i="2"/>
  <c r="V455" i="2"/>
  <c r="U455" i="2"/>
  <c r="W455" i="2" s="1"/>
  <c r="AB513" i="2"/>
  <c r="Z513" i="2"/>
  <c r="AA513" i="2" s="1"/>
  <c r="Y513" i="2"/>
  <c r="V513" i="2"/>
  <c r="X513" i="2"/>
  <c r="U513" i="2"/>
  <c r="W513" i="2" s="1"/>
  <c r="AK513" i="2"/>
  <c r="AJ513" i="2"/>
  <c r="AF513" i="2"/>
  <c r="AJ170" i="2"/>
  <c r="AJ182" i="2"/>
  <c r="AJ194" i="2"/>
  <c r="AF210" i="2"/>
  <c r="AF222" i="2"/>
  <c r="AF234" i="2"/>
  <c r="AF246" i="2"/>
  <c r="AJ254" i="2"/>
  <c r="AF258" i="2"/>
  <c r="AJ266" i="2"/>
  <c r="AF270" i="2"/>
  <c r="AJ278" i="2"/>
  <c r="AF282" i="2"/>
  <c r="AJ309" i="2"/>
  <c r="U309" i="2"/>
  <c r="W309" i="2" s="1"/>
  <c r="AF309" i="2"/>
  <c r="Z309" i="2"/>
  <c r="AA309" i="2" s="1"/>
  <c r="AF419" i="2"/>
  <c r="Z419" i="2"/>
  <c r="AA419" i="2" s="1"/>
  <c r="Y419" i="2"/>
  <c r="AK419" i="2"/>
  <c r="X419" i="2"/>
  <c r="AJ419" i="2"/>
  <c r="AB419" i="2"/>
  <c r="V419" i="2"/>
  <c r="U419" i="2"/>
  <c r="W419" i="2" s="1"/>
  <c r="AB508" i="2"/>
  <c r="Z508" i="2"/>
  <c r="AA508" i="2" s="1"/>
  <c r="Y508" i="2"/>
  <c r="AK508" i="2"/>
  <c r="X508" i="2"/>
  <c r="U508" i="2"/>
  <c r="W508" i="2" s="1"/>
  <c r="AJ508" i="2"/>
  <c r="V508" i="2"/>
  <c r="AF508" i="2"/>
  <c r="AB296" i="2"/>
  <c r="Z296" i="2"/>
  <c r="AA296" i="2" s="1"/>
  <c r="U296" i="2"/>
  <c r="W296" i="2" s="1"/>
  <c r="AJ296" i="2"/>
  <c r="U311" i="2"/>
  <c r="W311" i="2" s="1"/>
  <c r="AF311" i="2"/>
  <c r="AB311" i="2"/>
  <c r="Y311" i="2"/>
  <c r="AK311" i="2"/>
  <c r="X311" i="2"/>
  <c r="AB320" i="2"/>
  <c r="Z320" i="2"/>
  <c r="AA320" i="2" s="1"/>
  <c r="Y320" i="2"/>
  <c r="V320" i="2"/>
  <c r="U320" i="2"/>
  <c r="W320" i="2" s="1"/>
  <c r="AA340" i="2"/>
  <c r="AB349" i="2"/>
  <c r="AK349" i="2"/>
  <c r="X349" i="2"/>
  <c r="AJ349" i="2"/>
  <c r="V349" i="2"/>
  <c r="AF349" i="2"/>
  <c r="Z349" i="2"/>
  <c r="AA349" i="2" s="1"/>
  <c r="Y349" i="2"/>
  <c r="AJ367" i="2"/>
  <c r="V367" i="2"/>
  <c r="U367" i="2"/>
  <c r="W367" i="2" s="1"/>
  <c r="AB367" i="2"/>
  <c r="X367" i="2"/>
  <c r="AK367" i="2"/>
  <c r="Z367" i="2"/>
  <c r="AA367" i="2" s="1"/>
  <c r="AB450" i="2"/>
  <c r="Y450" i="2"/>
  <c r="AK450" i="2"/>
  <c r="X450" i="2"/>
  <c r="AJ450" i="2"/>
  <c r="V450" i="2"/>
  <c r="AF450" i="2"/>
  <c r="Z450" i="2"/>
  <c r="AA450" i="2" s="1"/>
  <c r="AB544" i="2"/>
  <c r="Z544" i="2"/>
  <c r="AA544" i="2" s="1"/>
  <c r="Y544" i="2"/>
  <c r="AK544" i="2"/>
  <c r="X544" i="2"/>
  <c r="U544" i="2"/>
  <c r="W544" i="2" s="1"/>
  <c r="V544" i="2"/>
  <c r="AJ544" i="2"/>
  <c r="AF544" i="2"/>
  <c r="V167" i="2"/>
  <c r="Y170" i="2"/>
  <c r="V179" i="2"/>
  <c r="Y182" i="2"/>
  <c r="V191" i="2"/>
  <c r="Y194" i="2"/>
  <c r="V203" i="2"/>
  <c r="Y206" i="2"/>
  <c r="U210" i="2"/>
  <c r="W210" i="2" s="1"/>
  <c r="V215" i="2"/>
  <c r="U222" i="2"/>
  <c r="W222" i="2" s="1"/>
  <c r="V227" i="2"/>
  <c r="U234" i="2"/>
  <c r="W234" i="2" s="1"/>
  <c r="V239" i="2"/>
  <c r="U246" i="2"/>
  <c r="W246" i="2" s="1"/>
  <c r="V251" i="2"/>
  <c r="U258" i="2"/>
  <c r="W258" i="2" s="1"/>
  <c r="U270" i="2"/>
  <c r="W270" i="2" s="1"/>
  <c r="U282" i="2"/>
  <c r="W282" i="2" s="1"/>
  <c r="V296" i="2"/>
  <c r="AK296" i="2"/>
  <c r="Y305" i="2"/>
  <c r="AJ305" i="2"/>
  <c r="AF305" i="2"/>
  <c r="V311" i="2"/>
  <c r="Z312" i="2"/>
  <c r="AA312" i="2" s="1"/>
  <c r="AK312" i="2"/>
  <c r="X312" i="2"/>
  <c r="V312" i="2"/>
  <c r="U312" i="2"/>
  <c r="W312" i="2" s="1"/>
  <c r="AJ321" i="2"/>
  <c r="U321" i="2"/>
  <c r="W321" i="2" s="1"/>
  <c r="AF321" i="2"/>
  <c r="Z321" i="2"/>
  <c r="AA321" i="2" s="1"/>
  <c r="U323" i="2"/>
  <c r="W323" i="2" s="1"/>
  <c r="AF323" i="2"/>
  <c r="AB323" i="2"/>
  <c r="Y323" i="2"/>
  <c r="AK323" i="2"/>
  <c r="X323" i="2"/>
  <c r="AF325" i="2"/>
  <c r="AB325" i="2"/>
  <c r="Z325" i="2"/>
  <c r="AA325" i="2" s="1"/>
  <c r="AJ325" i="2"/>
  <c r="V325" i="2"/>
  <c r="U349" i="2"/>
  <c r="W349" i="2" s="1"/>
  <c r="AB356" i="2"/>
  <c r="Z356" i="2"/>
  <c r="AA356" i="2" s="1"/>
  <c r="AJ356" i="2"/>
  <c r="V356" i="2"/>
  <c r="U356" i="2"/>
  <c r="W356" i="2" s="1"/>
  <c r="AK356" i="2"/>
  <c r="Y356" i="2"/>
  <c r="X356" i="2"/>
  <c r="Y367" i="2"/>
  <c r="AB378" i="2"/>
  <c r="Y378" i="2"/>
  <c r="AK378" i="2"/>
  <c r="X378" i="2"/>
  <c r="AJ378" i="2"/>
  <c r="U378" i="2"/>
  <c r="W378" i="2" s="1"/>
  <c r="Z378" i="2"/>
  <c r="AA378" i="2" s="1"/>
  <c r="AB438" i="2"/>
  <c r="Y438" i="2"/>
  <c r="AK438" i="2"/>
  <c r="X438" i="2"/>
  <c r="AJ438" i="2"/>
  <c r="V438" i="2"/>
  <c r="Z438" i="2"/>
  <c r="AA438" i="2" s="1"/>
  <c r="U438" i="2"/>
  <c r="W438" i="2" s="1"/>
  <c r="U450" i="2"/>
  <c r="W450" i="2" s="1"/>
  <c r="AB462" i="2"/>
  <c r="Y462" i="2"/>
  <c r="AK462" i="2"/>
  <c r="X462" i="2"/>
  <c r="AJ462" i="2"/>
  <c r="V462" i="2"/>
  <c r="AF462" i="2"/>
  <c r="Z462" i="2"/>
  <c r="AA462" i="2" s="1"/>
  <c r="Z553" i="2"/>
  <c r="AA553" i="2" s="1"/>
  <c r="Y553" i="2"/>
  <c r="AK553" i="2"/>
  <c r="X553" i="2"/>
  <c r="AJ553" i="2"/>
  <c r="V553" i="2"/>
  <c r="U553" i="2"/>
  <c r="W553" i="2" s="1"/>
  <c r="AF553" i="2"/>
  <c r="AB553" i="2"/>
  <c r="AF652" i="2"/>
  <c r="AB652" i="2"/>
  <c r="Z652" i="2"/>
  <c r="AA652" i="2" s="1"/>
  <c r="Y652" i="2"/>
  <c r="AK652" i="2"/>
  <c r="X652" i="2"/>
  <c r="AJ652" i="2"/>
  <c r="U652" i="2"/>
  <c r="W652" i="2" s="1"/>
  <c r="U157" i="2"/>
  <c r="W157" i="2" s="1"/>
  <c r="AJ167" i="2"/>
  <c r="U169" i="2"/>
  <c r="W169" i="2" s="1"/>
  <c r="Z170" i="2"/>
  <c r="AA170" i="2" s="1"/>
  <c r="AJ179" i="2"/>
  <c r="U181" i="2"/>
  <c r="W181" i="2" s="1"/>
  <c r="Z182" i="2"/>
  <c r="AA182" i="2" s="1"/>
  <c r="AJ191" i="2"/>
  <c r="U193" i="2"/>
  <c r="W193" i="2" s="1"/>
  <c r="Z194" i="2"/>
  <c r="AA194" i="2" s="1"/>
  <c r="AJ203" i="2"/>
  <c r="U205" i="2"/>
  <c r="W205" i="2" s="1"/>
  <c r="Z206" i="2"/>
  <c r="AA206" i="2" s="1"/>
  <c r="V210" i="2"/>
  <c r="AJ215" i="2"/>
  <c r="U217" i="2"/>
  <c r="W217" i="2" s="1"/>
  <c r="Z218" i="2"/>
  <c r="AA218" i="2" s="1"/>
  <c r="V222" i="2"/>
  <c r="AJ227" i="2"/>
  <c r="U229" i="2"/>
  <c r="W229" i="2" s="1"/>
  <c r="Z230" i="2"/>
  <c r="AA230" i="2" s="1"/>
  <c r="V234" i="2"/>
  <c r="AJ239" i="2"/>
  <c r="U241" i="2"/>
  <c r="W241" i="2" s="1"/>
  <c r="Z242" i="2"/>
  <c r="AA242" i="2" s="1"/>
  <c r="V246" i="2"/>
  <c r="AJ251" i="2"/>
  <c r="U253" i="2"/>
  <c r="W253" i="2" s="1"/>
  <c r="Z254" i="2"/>
  <c r="AA254" i="2" s="1"/>
  <c r="V258" i="2"/>
  <c r="AJ263" i="2"/>
  <c r="U265" i="2"/>
  <c r="W265" i="2" s="1"/>
  <c r="Z266" i="2"/>
  <c r="AA266" i="2" s="1"/>
  <c r="V270" i="2"/>
  <c r="AJ275" i="2"/>
  <c r="U277" i="2"/>
  <c r="W277" i="2" s="1"/>
  <c r="Z278" i="2"/>
  <c r="AA278" i="2" s="1"/>
  <c r="V282" i="2"/>
  <c r="AF286" i="2"/>
  <c r="Z288" i="2"/>
  <c r="AA288" i="2" s="1"/>
  <c r="AK288" i="2"/>
  <c r="X288" i="2"/>
  <c r="Y293" i="2"/>
  <c r="AJ293" i="2"/>
  <c r="AK293" i="2"/>
  <c r="U305" i="2"/>
  <c r="W305" i="2" s="1"/>
  <c r="AF307" i="2"/>
  <c r="Y309" i="2"/>
  <c r="AF313" i="2"/>
  <c r="Z313" i="2"/>
  <c r="AA313" i="2" s="1"/>
  <c r="AJ313" i="2"/>
  <c r="V313" i="2"/>
  <c r="X320" i="2"/>
  <c r="V321" i="2"/>
  <c r="V323" i="2"/>
  <c r="Z324" i="2"/>
  <c r="AA324" i="2" s="1"/>
  <c r="AK324" i="2"/>
  <c r="X324" i="2"/>
  <c r="AJ324" i="2"/>
  <c r="V324" i="2"/>
  <c r="U324" i="2"/>
  <c r="W324" i="2" s="1"/>
  <c r="U325" i="2"/>
  <c r="W325" i="2" s="1"/>
  <c r="AF347" i="2"/>
  <c r="Z347" i="2"/>
  <c r="AA347" i="2" s="1"/>
  <c r="AK347" i="2"/>
  <c r="X347" i="2"/>
  <c r="AB347" i="2"/>
  <c r="V347" i="2"/>
  <c r="U347" i="2"/>
  <c r="W347" i="2" s="1"/>
  <c r="V378" i="2"/>
  <c r="AB421" i="2"/>
  <c r="Z421" i="2"/>
  <c r="AA421" i="2" s="1"/>
  <c r="AK421" i="2"/>
  <c r="X421" i="2"/>
  <c r="AJ421" i="2"/>
  <c r="V421" i="2"/>
  <c r="U421" i="2"/>
  <c r="W421" i="2" s="1"/>
  <c r="AF421" i="2"/>
  <c r="U462" i="2"/>
  <c r="W462" i="2" s="1"/>
  <c r="AF482" i="2"/>
  <c r="AB482" i="2"/>
  <c r="Z482" i="2"/>
  <c r="AA482" i="2" s="1"/>
  <c r="Y482" i="2"/>
  <c r="X482" i="2"/>
  <c r="V482" i="2"/>
  <c r="U482" i="2"/>
  <c r="W482" i="2" s="1"/>
  <c r="AK482" i="2"/>
  <c r="AJ482" i="2"/>
  <c r="V605" i="2"/>
  <c r="AF605" i="2"/>
  <c r="Z605" i="2"/>
  <c r="AA605" i="2" s="1"/>
  <c r="Y605" i="2"/>
  <c r="X605" i="2"/>
  <c r="AK605" i="2"/>
  <c r="AJ605" i="2"/>
  <c r="U605" i="2"/>
  <c r="W605" i="2" s="1"/>
  <c r="AB605" i="2"/>
  <c r="V652" i="2"/>
  <c r="V157" i="2"/>
  <c r="X167" i="2"/>
  <c r="AK167" i="2"/>
  <c r="V169" i="2"/>
  <c r="X179" i="2"/>
  <c r="AK179" i="2"/>
  <c r="V181" i="2"/>
  <c r="X191" i="2"/>
  <c r="AK191" i="2"/>
  <c r="V193" i="2"/>
  <c r="X203" i="2"/>
  <c r="AK203" i="2"/>
  <c r="V205" i="2"/>
  <c r="AJ210" i="2"/>
  <c r="X215" i="2"/>
  <c r="AK215" i="2"/>
  <c r="V217" i="2"/>
  <c r="AJ222" i="2"/>
  <c r="X227" i="2"/>
  <c r="AK227" i="2"/>
  <c r="V229" i="2"/>
  <c r="AJ234" i="2"/>
  <c r="X239" i="2"/>
  <c r="AK239" i="2"/>
  <c r="V241" i="2"/>
  <c r="AJ246" i="2"/>
  <c r="X251" i="2"/>
  <c r="AK251" i="2"/>
  <c r="V253" i="2"/>
  <c r="AJ258" i="2"/>
  <c r="X263" i="2"/>
  <c r="AK263" i="2"/>
  <c r="V265" i="2"/>
  <c r="AJ270" i="2"/>
  <c r="X275" i="2"/>
  <c r="AK275" i="2"/>
  <c r="V277" i="2"/>
  <c r="AJ282" i="2"/>
  <c r="U288" i="2"/>
  <c r="W288" i="2" s="1"/>
  <c r="AJ288" i="2"/>
  <c r="U293" i="2"/>
  <c r="W293" i="2" s="1"/>
  <c r="X296" i="2"/>
  <c r="AJ297" i="2"/>
  <c r="U297" i="2"/>
  <c r="W297" i="2" s="1"/>
  <c r="AF297" i="2"/>
  <c r="Z297" i="2"/>
  <c r="AA297" i="2" s="1"/>
  <c r="AF300" i="2"/>
  <c r="V305" i="2"/>
  <c r="AB309" i="2"/>
  <c r="Z311" i="2"/>
  <c r="AA311" i="2" s="1"/>
  <c r="Y312" i="2"/>
  <c r="U313" i="2"/>
  <c r="W313" i="2" s="1"/>
  <c r="X321" i="2"/>
  <c r="Y324" i="2"/>
  <c r="X325" i="2"/>
  <c r="Y329" i="2"/>
  <c r="AK329" i="2"/>
  <c r="X329" i="2"/>
  <c r="AJ329" i="2"/>
  <c r="V329" i="2"/>
  <c r="AF329" i="2"/>
  <c r="Y347" i="2"/>
  <c r="AB373" i="2"/>
  <c r="AK373" i="2"/>
  <c r="X373" i="2"/>
  <c r="AJ373" i="2"/>
  <c r="V373" i="2"/>
  <c r="AF373" i="2"/>
  <c r="Z373" i="2"/>
  <c r="AA373" i="2" s="1"/>
  <c r="Y373" i="2"/>
  <c r="U373" i="2"/>
  <c r="W373" i="2" s="1"/>
  <c r="AJ391" i="2"/>
  <c r="V391" i="2"/>
  <c r="U391" i="2"/>
  <c r="W391" i="2" s="1"/>
  <c r="AB391" i="2"/>
  <c r="AK391" i="2"/>
  <c r="AF391" i="2"/>
  <c r="Z391" i="2"/>
  <c r="AA391" i="2" s="1"/>
  <c r="Y391" i="2"/>
  <c r="X391" i="2"/>
  <c r="AB397" i="2"/>
  <c r="AK397" i="2"/>
  <c r="X397" i="2"/>
  <c r="AJ397" i="2"/>
  <c r="V397" i="2"/>
  <c r="U397" i="2"/>
  <c r="W397" i="2" s="1"/>
  <c r="Z397" i="2"/>
  <c r="AA397" i="2" s="1"/>
  <c r="Y397" i="2"/>
  <c r="Y421" i="2"/>
  <c r="Z498" i="2"/>
  <c r="AA498" i="2" s="1"/>
  <c r="Y498" i="2"/>
  <c r="AK498" i="2"/>
  <c r="X498" i="2"/>
  <c r="V498" i="2"/>
  <c r="AF498" i="2"/>
  <c r="AJ498" i="2"/>
  <c r="AB498" i="2"/>
  <c r="U498" i="2"/>
  <c r="W498" i="2" s="1"/>
  <c r="X210" i="2"/>
  <c r="X222" i="2"/>
  <c r="X234" i="2"/>
  <c r="X246" i="2"/>
  <c r="X258" i="2"/>
  <c r="X270" i="2"/>
  <c r="X282" i="2"/>
  <c r="Y296" i="2"/>
  <c r="X305" i="2"/>
  <c r="Y321" i="2"/>
  <c r="Z323" i="2"/>
  <c r="AA323" i="2" s="1"/>
  <c r="Y325" i="2"/>
  <c r="AJ355" i="2"/>
  <c r="V355" i="2"/>
  <c r="U355" i="2"/>
  <c r="W355" i="2" s="1"/>
  <c r="AB355" i="2"/>
  <c r="X355" i="2"/>
  <c r="AK355" i="2"/>
  <c r="Z355" i="2"/>
  <c r="AA355" i="2" s="1"/>
  <c r="AF356" i="2"/>
  <c r="AF367" i="2"/>
  <c r="AF438" i="2"/>
  <c r="AB561" i="2"/>
  <c r="Z561" i="2"/>
  <c r="AA561" i="2" s="1"/>
  <c r="Y561" i="2"/>
  <c r="V561" i="2"/>
  <c r="AF561" i="2"/>
  <c r="X561" i="2"/>
  <c r="U561" i="2"/>
  <c r="W561" i="2" s="1"/>
  <c r="AK561" i="2"/>
  <c r="AJ561" i="2"/>
  <c r="AB380" i="2"/>
  <c r="Z380" i="2"/>
  <c r="AA380" i="2" s="1"/>
  <c r="AJ380" i="2"/>
  <c r="V380" i="2"/>
  <c r="U380" i="2"/>
  <c r="W380" i="2" s="1"/>
  <c r="AF407" i="2"/>
  <c r="Z407" i="2"/>
  <c r="AA407" i="2" s="1"/>
  <c r="Y407" i="2"/>
  <c r="AK407" i="2"/>
  <c r="X407" i="2"/>
  <c r="AJ407" i="2"/>
  <c r="Z486" i="2"/>
  <c r="AA486" i="2" s="1"/>
  <c r="Y486" i="2"/>
  <c r="AK486" i="2"/>
  <c r="X486" i="2"/>
  <c r="AF486" i="2"/>
  <c r="AB486" i="2"/>
  <c r="V486" i="2"/>
  <c r="U486" i="2"/>
  <c r="W486" i="2" s="1"/>
  <c r="Z577" i="2"/>
  <c r="AA577" i="2" s="1"/>
  <c r="Y577" i="2"/>
  <c r="AK577" i="2"/>
  <c r="X577" i="2"/>
  <c r="AJ577" i="2"/>
  <c r="V577" i="2"/>
  <c r="U577" i="2"/>
  <c r="W577" i="2" s="1"/>
  <c r="AF577" i="2"/>
  <c r="AB577" i="2"/>
  <c r="AF298" i="2"/>
  <c r="AJ306" i="2"/>
  <c r="AF310" i="2"/>
  <c r="AJ318" i="2"/>
  <c r="AB319" i="2"/>
  <c r="AF322" i="2"/>
  <c r="AJ330" i="2"/>
  <c r="AB331" i="2"/>
  <c r="Z333" i="2"/>
  <c r="AA333" i="2" s="1"/>
  <c r="Y337" i="2"/>
  <c r="V338" i="2"/>
  <c r="U338" i="2"/>
  <c r="W338" i="2" s="1"/>
  <c r="AJ338" i="2"/>
  <c r="AJ343" i="2"/>
  <c r="V343" i="2"/>
  <c r="AB343" i="2"/>
  <c r="AK343" i="2"/>
  <c r="AK348" i="2"/>
  <c r="X348" i="2"/>
  <c r="AJ348" i="2"/>
  <c r="AF348" i="2"/>
  <c r="X380" i="2"/>
  <c r="AB392" i="2"/>
  <c r="Z392" i="2"/>
  <c r="AA392" i="2" s="1"/>
  <c r="AJ392" i="2"/>
  <c r="V392" i="2"/>
  <c r="U392" i="2"/>
  <c r="W392" i="2" s="1"/>
  <c r="U407" i="2"/>
  <c r="W407" i="2" s="1"/>
  <c r="AB457" i="2"/>
  <c r="Z457" i="2"/>
  <c r="AA457" i="2" s="1"/>
  <c r="AK457" i="2"/>
  <c r="X457" i="2"/>
  <c r="AJ457" i="2"/>
  <c r="V457" i="2"/>
  <c r="U457" i="2"/>
  <c r="W457" i="2" s="1"/>
  <c r="AB469" i="2"/>
  <c r="Z469" i="2"/>
  <c r="AA469" i="2" s="1"/>
  <c r="AK469" i="2"/>
  <c r="X469" i="2"/>
  <c r="AJ469" i="2"/>
  <c r="V469" i="2"/>
  <c r="U469" i="2"/>
  <c r="W469" i="2" s="1"/>
  <c r="AB484" i="2"/>
  <c r="Z484" i="2"/>
  <c r="AA484" i="2" s="1"/>
  <c r="X484" i="2"/>
  <c r="V484" i="2"/>
  <c r="AK484" i="2"/>
  <c r="U484" i="2"/>
  <c r="W484" i="2" s="1"/>
  <c r="AF484" i="2"/>
  <c r="Z334" i="2"/>
  <c r="AA334" i="2" s="1"/>
  <c r="AF334" i="2"/>
  <c r="AF359" i="2"/>
  <c r="Z359" i="2"/>
  <c r="AA359" i="2" s="1"/>
  <c r="Y359" i="2"/>
  <c r="AK359" i="2"/>
  <c r="X359" i="2"/>
  <c r="AF371" i="2"/>
  <c r="Z371" i="2"/>
  <c r="AA371" i="2" s="1"/>
  <c r="Y371" i="2"/>
  <c r="AK371" i="2"/>
  <c r="X371" i="2"/>
  <c r="Y380" i="2"/>
  <c r="V407" i="2"/>
  <c r="AB414" i="2"/>
  <c r="Y414" i="2"/>
  <c r="AK414" i="2"/>
  <c r="X414" i="2"/>
  <c r="AJ414" i="2"/>
  <c r="V414" i="2"/>
  <c r="AJ415" i="2"/>
  <c r="V415" i="2"/>
  <c r="U415" i="2"/>
  <c r="W415" i="2" s="1"/>
  <c r="AB415" i="2"/>
  <c r="AB433" i="2"/>
  <c r="Z433" i="2"/>
  <c r="AA433" i="2" s="1"/>
  <c r="AK433" i="2"/>
  <c r="X433" i="2"/>
  <c r="AJ433" i="2"/>
  <c r="V433" i="2"/>
  <c r="U433" i="2"/>
  <c r="W433" i="2" s="1"/>
  <c r="AB445" i="2"/>
  <c r="Z445" i="2"/>
  <c r="AA445" i="2" s="1"/>
  <c r="AK445" i="2"/>
  <c r="X445" i="2"/>
  <c r="AJ445" i="2"/>
  <c r="V445" i="2"/>
  <c r="U445" i="2"/>
  <c r="W445" i="2" s="1"/>
  <c r="AK456" i="2"/>
  <c r="X456" i="2"/>
  <c r="AJ456" i="2"/>
  <c r="V456" i="2"/>
  <c r="U456" i="2"/>
  <c r="W456" i="2" s="1"/>
  <c r="AF456" i="2"/>
  <c r="AB456" i="2"/>
  <c r="AK468" i="2"/>
  <c r="X468" i="2"/>
  <c r="AJ468" i="2"/>
  <c r="V468" i="2"/>
  <c r="U468" i="2"/>
  <c r="W468" i="2" s="1"/>
  <c r="AF468" i="2"/>
  <c r="AB468" i="2"/>
  <c r="Y484" i="2"/>
  <c r="AA490" i="2"/>
  <c r="AF380" i="2"/>
  <c r="AB385" i="2"/>
  <c r="AK385" i="2"/>
  <c r="X385" i="2"/>
  <c r="AJ385" i="2"/>
  <c r="V385" i="2"/>
  <c r="AF395" i="2"/>
  <c r="Z395" i="2"/>
  <c r="AA395" i="2" s="1"/>
  <c r="Y395" i="2"/>
  <c r="AK395" i="2"/>
  <c r="X395" i="2"/>
  <c r="AJ395" i="2"/>
  <c r="AB426" i="2"/>
  <c r="Y426" i="2"/>
  <c r="AK426" i="2"/>
  <c r="X426" i="2"/>
  <c r="AJ426" i="2"/>
  <c r="V426" i="2"/>
  <c r="AF431" i="2"/>
  <c r="AB431" i="2"/>
  <c r="Z431" i="2"/>
  <c r="AA431" i="2" s="1"/>
  <c r="Y431" i="2"/>
  <c r="AK431" i="2"/>
  <c r="X431" i="2"/>
  <c r="AJ431" i="2"/>
  <c r="AF443" i="2"/>
  <c r="AB443" i="2"/>
  <c r="Z443" i="2"/>
  <c r="AA443" i="2" s="1"/>
  <c r="Y443" i="2"/>
  <c r="AK443" i="2"/>
  <c r="X443" i="2"/>
  <c r="AJ443" i="2"/>
  <c r="AB496" i="2"/>
  <c r="Z496" i="2"/>
  <c r="AA496" i="2" s="1"/>
  <c r="U496" i="2"/>
  <c r="W496" i="2" s="1"/>
  <c r="Y496" i="2"/>
  <c r="X496" i="2"/>
  <c r="V496" i="2"/>
  <c r="AJ496" i="2"/>
  <c r="Z565" i="2"/>
  <c r="AA565" i="2" s="1"/>
  <c r="Y565" i="2"/>
  <c r="AK565" i="2"/>
  <c r="X565" i="2"/>
  <c r="AJ565" i="2"/>
  <c r="V565" i="2"/>
  <c r="U565" i="2"/>
  <c r="W565" i="2" s="1"/>
  <c r="AF565" i="2"/>
  <c r="AB565" i="2"/>
  <c r="Z758" i="2"/>
  <c r="AA758" i="2" s="1"/>
  <c r="Y758" i="2"/>
  <c r="AK758" i="2"/>
  <c r="X758" i="2"/>
  <c r="U758" i="2"/>
  <c r="W758" i="2" s="1"/>
  <c r="AJ758" i="2"/>
  <c r="AF758" i="2"/>
  <c r="AB758" i="2"/>
  <c r="V758" i="2"/>
  <c r="X298" i="2"/>
  <c r="AK298" i="2"/>
  <c r="X310" i="2"/>
  <c r="AK310" i="2"/>
  <c r="U319" i="2"/>
  <c r="W319" i="2" s="1"/>
  <c r="X322" i="2"/>
  <c r="AK322" i="2"/>
  <c r="U331" i="2"/>
  <c r="W331" i="2" s="1"/>
  <c r="AF333" i="2"/>
  <c r="X334" i="2"/>
  <c r="AF335" i="2"/>
  <c r="Z335" i="2"/>
  <c r="AA335" i="2" s="1"/>
  <c r="AK335" i="2"/>
  <c r="X335" i="2"/>
  <c r="AJ335" i="2"/>
  <c r="AB338" i="2"/>
  <c r="U385" i="2"/>
  <c r="W385" i="2" s="1"/>
  <c r="AF392" i="2"/>
  <c r="U395" i="2"/>
  <c r="W395" i="2" s="1"/>
  <c r="U426" i="2"/>
  <c r="W426" i="2" s="1"/>
  <c r="U431" i="2"/>
  <c r="W431" i="2" s="1"/>
  <c r="AF433" i="2"/>
  <c r="U443" i="2"/>
  <c r="W443" i="2" s="1"/>
  <c r="AF445" i="2"/>
  <c r="AJ486" i="2"/>
  <c r="AB491" i="2"/>
  <c r="Z491" i="2"/>
  <c r="AA491" i="2" s="1"/>
  <c r="Y491" i="2"/>
  <c r="X491" i="2"/>
  <c r="V491" i="2"/>
  <c r="U491" i="2"/>
  <c r="W491" i="2" s="1"/>
  <c r="AJ491" i="2"/>
  <c r="AF530" i="2"/>
  <c r="AB530" i="2"/>
  <c r="Z530" i="2"/>
  <c r="AA530" i="2" s="1"/>
  <c r="AJ530" i="2"/>
  <c r="Y530" i="2"/>
  <c r="X530" i="2"/>
  <c r="V530" i="2"/>
  <c r="U530" i="2"/>
  <c r="W530" i="2" s="1"/>
  <c r="AK530" i="2"/>
  <c r="AB592" i="2"/>
  <c r="Z592" i="2"/>
  <c r="AA592" i="2" s="1"/>
  <c r="Y592" i="2"/>
  <c r="AK592" i="2"/>
  <c r="X592" i="2"/>
  <c r="V592" i="2"/>
  <c r="U592" i="2"/>
  <c r="W592" i="2" s="1"/>
  <c r="AF592" i="2"/>
  <c r="V395" i="2"/>
  <c r="AB402" i="2"/>
  <c r="Y402" i="2"/>
  <c r="AK402" i="2"/>
  <c r="X402" i="2"/>
  <c r="AJ402" i="2"/>
  <c r="V402" i="2"/>
  <c r="AJ403" i="2"/>
  <c r="V403" i="2"/>
  <c r="U403" i="2"/>
  <c r="W403" i="2" s="1"/>
  <c r="AB403" i="2"/>
  <c r="Z426" i="2"/>
  <c r="AA426" i="2" s="1"/>
  <c r="V431" i="2"/>
  <c r="V443" i="2"/>
  <c r="AA562" i="2"/>
  <c r="AK755" i="2"/>
  <c r="X755" i="2"/>
  <c r="AJ755" i="2"/>
  <c r="V755" i="2"/>
  <c r="U755" i="2"/>
  <c r="W755" i="2" s="1"/>
  <c r="AF755" i="2"/>
  <c r="AB755" i="2"/>
  <c r="Z755" i="2"/>
  <c r="AA755" i="2" s="1"/>
  <c r="Y755" i="2"/>
  <c r="Z298" i="2"/>
  <c r="AA298" i="2" s="1"/>
  <c r="V302" i="2"/>
  <c r="Z310" i="2"/>
  <c r="AA310" i="2" s="1"/>
  <c r="AJ319" i="2"/>
  <c r="Z322" i="2"/>
  <c r="AA322" i="2" s="1"/>
  <c r="AJ331" i="2"/>
  <c r="U333" i="2"/>
  <c r="W333" i="2" s="1"/>
  <c r="AK336" i="2"/>
  <c r="X336" i="2"/>
  <c r="AJ336" i="2"/>
  <c r="AF336" i="2"/>
  <c r="AB354" i="2"/>
  <c r="Y354" i="2"/>
  <c r="AK354" i="2"/>
  <c r="X354" i="2"/>
  <c r="AJ354" i="2"/>
  <c r="AB366" i="2"/>
  <c r="Y366" i="2"/>
  <c r="AK366" i="2"/>
  <c r="X366" i="2"/>
  <c r="AJ366" i="2"/>
  <c r="Z385" i="2"/>
  <c r="AA385" i="2" s="1"/>
  <c r="AF414" i="2"/>
  <c r="AF415" i="2"/>
  <c r="AF477" i="2"/>
  <c r="AB477" i="2"/>
  <c r="Z477" i="2"/>
  <c r="AA477" i="2" s="1"/>
  <c r="Y477" i="2"/>
  <c r="AK477" i="2"/>
  <c r="X477" i="2"/>
  <c r="AJ477" i="2"/>
  <c r="AJ484" i="2"/>
  <c r="AF496" i="2"/>
  <c r="Z517" i="2"/>
  <c r="AA517" i="2" s="1"/>
  <c r="Y517" i="2"/>
  <c r="AK517" i="2"/>
  <c r="X517" i="2"/>
  <c r="AJ517" i="2"/>
  <c r="V517" i="2"/>
  <c r="U517" i="2"/>
  <c r="W517" i="2" s="1"/>
  <c r="AB517" i="2"/>
  <c r="AB568" i="2"/>
  <c r="Z568" i="2"/>
  <c r="AA568" i="2" s="1"/>
  <c r="Y568" i="2"/>
  <c r="AK568" i="2"/>
  <c r="X568" i="2"/>
  <c r="V568" i="2"/>
  <c r="U568" i="2"/>
  <c r="W568" i="2" s="1"/>
  <c r="AF568" i="2"/>
  <c r="AJ568" i="2"/>
  <c r="Z618" i="2"/>
  <c r="AA618" i="2" s="1"/>
  <c r="Y618" i="2"/>
  <c r="AK618" i="2"/>
  <c r="X618" i="2"/>
  <c r="AF618" i="2"/>
  <c r="AB618" i="2"/>
  <c r="V618" i="2"/>
  <c r="U618" i="2"/>
  <c r="W618" i="2" s="1"/>
  <c r="AJ618" i="2"/>
  <c r="AF664" i="2"/>
  <c r="AB664" i="2"/>
  <c r="Z664" i="2"/>
  <c r="AA664" i="2" s="1"/>
  <c r="Y664" i="2"/>
  <c r="AK664" i="2"/>
  <c r="X664" i="2"/>
  <c r="AJ664" i="2"/>
  <c r="V664" i="2"/>
  <c r="U664" i="2"/>
  <c r="W664" i="2" s="1"/>
  <c r="AB751" i="2"/>
  <c r="Z751" i="2"/>
  <c r="AA751" i="2" s="1"/>
  <c r="AF751" i="2"/>
  <c r="Y751" i="2"/>
  <c r="X751" i="2"/>
  <c r="V751" i="2"/>
  <c r="AK751" i="2"/>
  <c r="AJ751" i="2"/>
  <c r="U751" i="2"/>
  <c r="W751" i="2" s="1"/>
  <c r="X302" i="2"/>
  <c r="AB337" i="2"/>
  <c r="AK337" i="2"/>
  <c r="X337" i="2"/>
  <c r="V337" i="2"/>
  <c r="AJ337" i="2"/>
  <c r="V366" i="2"/>
  <c r="AJ379" i="2"/>
  <c r="V379" i="2"/>
  <c r="U379" i="2"/>
  <c r="W379" i="2" s="1"/>
  <c r="AB379" i="2"/>
  <c r="AB390" i="2"/>
  <c r="Y390" i="2"/>
  <c r="AK390" i="2"/>
  <c r="X390" i="2"/>
  <c r="AJ390" i="2"/>
  <c r="AK392" i="2"/>
  <c r="AF426" i="2"/>
  <c r="AA514" i="2"/>
  <c r="AB549" i="2"/>
  <c r="Z549" i="2"/>
  <c r="AA549" i="2" s="1"/>
  <c r="Y549" i="2"/>
  <c r="V549" i="2"/>
  <c r="AK549" i="2"/>
  <c r="AJ549" i="2"/>
  <c r="AF549" i="2"/>
  <c r="X549" i="2"/>
  <c r="Z601" i="2"/>
  <c r="AA601" i="2" s="1"/>
  <c r="AJ601" i="2"/>
  <c r="AF601" i="2"/>
  <c r="AB601" i="2"/>
  <c r="Y601" i="2"/>
  <c r="X601" i="2"/>
  <c r="AK601" i="2"/>
  <c r="U601" i="2"/>
  <c r="W601" i="2" s="1"/>
  <c r="V601" i="2"/>
  <c r="AK448" i="2"/>
  <c r="AK460" i="2"/>
  <c r="X479" i="2"/>
  <c r="AF506" i="2"/>
  <c r="AB506" i="2"/>
  <c r="Z506" i="2"/>
  <c r="AA506" i="2" s="1"/>
  <c r="AJ506" i="2"/>
  <c r="AF578" i="2"/>
  <c r="AB578" i="2"/>
  <c r="Z578" i="2"/>
  <c r="AA578" i="2" s="1"/>
  <c r="AK578" i="2"/>
  <c r="X578" i="2"/>
  <c r="AJ578" i="2"/>
  <c r="U578" i="2"/>
  <c r="W578" i="2" s="1"/>
  <c r="AB695" i="2"/>
  <c r="Z695" i="2"/>
  <c r="AA695" i="2" s="1"/>
  <c r="Y695" i="2"/>
  <c r="AK695" i="2"/>
  <c r="X695" i="2"/>
  <c r="AJ695" i="2"/>
  <c r="V695" i="2"/>
  <c r="AF695" i="2"/>
  <c r="U695" i="2"/>
  <c r="W695" i="2" s="1"/>
  <c r="Z345" i="2"/>
  <c r="AA345" i="2" s="1"/>
  <c r="Y352" i="2"/>
  <c r="Z357" i="2"/>
  <c r="AA357" i="2" s="1"/>
  <c r="AF358" i="2"/>
  <c r="Y364" i="2"/>
  <c r="Z369" i="2"/>
  <c r="AA369" i="2" s="1"/>
  <c r="AF370" i="2"/>
  <c r="Y376" i="2"/>
  <c r="Z381" i="2"/>
  <c r="AA381" i="2" s="1"/>
  <c r="AF382" i="2"/>
  <c r="Y388" i="2"/>
  <c r="Z393" i="2"/>
  <c r="AA393" i="2" s="1"/>
  <c r="AF394" i="2"/>
  <c r="Y400" i="2"/>
  <c r="U404" i="2"/>
  <c r="W404" i="2" s="1"/>
  <c r="Z405" i="2"/>
  <c r="AA405" i="2" s="1"/>
  <c r="AF406" i="2"/>
  <c r="Y412" i="2"/>
  <c r="U416" i="2"/>
  <c r="W416" i="2" s="1"/>
  <c r="Z417" i="2"/>
  <c r="AA417" i="2" s="1"/>
  <c r="AF418" i="2"/>
  <c r="Y424" i="2"/>
  <c r="AB427" i="2"/>
  <c r="U428" i="2"/>
  <c r="W428" i="2" s="1"/>
  <c r="Z429" i="2"/>
  <c r="AA429" i="2" s="1"/>
  <c r="AF430" i="2"/>
  <c r="Y436" i="2"/>
  <c r="AB439" i="2"/>
  <c r="U440" i="2"/>
  <c r="W440" i="2" s="1"/>
  <c r="Z441" i="2"/>
  <c r="AA441" i="2" s="1"/>
  <c r="AF442" i="2"/>
  <c r="Y448" i="2"/>
  <c r="AB451" i="2"/>
  <c r="U452" i="2"/>
  <c r="W452" i="2" s="1"/>
  <c r="Z453" i="2"/>
  <c r="AA453" i="2" s="1"/>
  <c r="AF454" i="2"/>
  <c r="Y460" i="2"/>
  <c r="AB463" i="2"/>
  <c r="U464" i="2"/>
  <c r="W464" i="2" s="1"/>
  <c r="Z465" i="2"/>
  <c r="AA465" i="2" s="1"/>
  <c r="AF466" i="2"/>
  <c r="Z472" i="2"/>
  <c r="AA472" i="2" s="1"/>
  <c r="AB474" i="2"/>
  <c r="Z489" i="2"/>
  <c r="AA489" i="2" s="1"/>
  <c r="Z493" i="2"/>
  <c r="AA493" i="2" s="1"/>
  <c r="Y493" i="2"/>
  <c r="AK493" i="2"/>
  <c r="X493" i="2"/>
  <c r="AJ493" i="2"/>
  <c r="AF494" i="2"/>
  <c r="AB494" i="2"/>
  <c r="AJ494" i="2"/>
  <c r="AK494" i="2"/>
  <c r="U506" i="2"/>
  <c r="W506" i="2" s="1"/>
  <c r="Z510" i="2"/>
  <c r="AA510" i="2" s="1"/>
  <c r="Y510" i="2"/>
  <c r="AK510" i="2"/>
  <c r="X510" i="2"/>
  <c r="AJ510" i="2"/>
  <c r="V510" i="2"/>
  <c r="AF510" i="2"/>
  <c r="AB520" i="2"/>
  <c r="Z520" i="2"/>
  <c r="AA520" i="2" s="1"/>
  <c r="Y520" i="2"/>
  <c r="AK520" i="2"/>
  <c r="X520" i="2"/>
  <c r="U520" i="2"/>
  <c r="W520" i="2" s="1"/>
  <c r="AF537" i="2"/>
  <c r="V578" i="2"/>
  <c r="Z604" i="2"/>
  <c r="AA604" i="2" s="1"/>
  <c r="AF604" i="2"/>
  <c r="AB604" i="2"/>
  <c r="X604" i="2"/>
  <c r="AK604" i="2"/>
  <c r="U604" i="2"/>
  <c r="W604" i="2" s="1"/>
  <c r="Z642" i="2"/>
  <c r="AA642" i="2" s="1"/>
  <c r="Y642" i="2"/>
  <c r="AK642" i="2"/>
  <c r="X642" i="2"/>
  <c r="AJ642" i="2"/>
  <c r="V642" i="2"/>
  <c r="U642" i="2"/>
  <c r="W642" i="2" s="1"/>
  <c r="AF642" i="2"/>
  <c r="AB642" i="2"/>
  <c r="AB362" i="2"/>
  <c r="AB374" i="2"/>
  <c r="AB386" i="2"/>
  <c r="AB398" i="2"/>
  <c r="V404" i="2"/>
  <c r="AB410" i="2"/>
  <c r="V416" i="2"/>
  <c r="V428" i="2"/>
  <c r="AK483" i="2"/>
  <c r="X483" i="2"/>
  <c r="AJ483" i="2"/>
  <c r="U483" i="2"/>
  <c r="W483" i="2" s="1"/>
  <c r="AB501" i="2"/>
  <c r="Z501" i="2"/>
  <c r="AA501" i="2" s="1"/>
  <c r="Y501" i="2"/>
  <c r="V501" i="2"/>
  <c r="AA502" i="2"/>
  <c r="Z505" i="2"/>
  <c r="AA505" i="2" s="1"/>
  <c r="Y505" i="2"/>
  <c r="AK505" i="2"/>
  <c r="X505" i="2"/>
  <c r="AJ505" i="2"/>
  <c r="V505" i="2"/>
  <c r="U505" i="2"/>
  <c r="W505" i="2" s="1"/>
  <c r="V506" i="2"/>
  <c r="AF518" i="2"/>
  <c r="AB518" i="2"/>
  <c r="Z518" i="2"/>
  <c r="AA518" i="2" s="1"/>
  <c r="AJ518" i="2"/>
  <c r="Y578" i="2"/>
  <c r="AF590" i="2"/>
  <c r="AB590" i="2"/>
  <c r="Z590" i="2"/>
  <c r="AA590" i="2" s="1"/>
  <c r="AK590" i="2"/>
  <c r="X590" i="2"/>
  <c r="AJ590" i="2"/>
  <c r="U590" i="2"/>
  <c r="W590" i="2" s="1"/>
  <c r="AB345" i="2"/>
  <c r="AB357" i="2"/>
  <c r="U358" i="2"/>
  <c r="W358" i="2" s="1"/>
  <c r="AB369" i="2"/>
  <c r="U370" i="2"/>
  <c r="W370" i="2" s="1"/>
  <c r="AB381" i="2"/>
  <c r="U382" i="2"/>
  <c r="W382" i="2" s="1"/>
  <c r="U394" i="2"/>
  <c r="W394" i="2" s="1"/>
  <c r="AJ404" i="2"/>
  <c r="U406" i="2"/>
  <c r="W406" i="2" s="1"/>
  <c r="AJ416" i="2"/>
  <c r="AB417" i="2"/>
  <c r="U418" i="2"/>
  <c r="W418" i="2" s="1"/>
  <c r="AJ428" i="2"/>
  <c r="AB429" i="2"/>
  <c r="U430" i="2"/>
  <c r="W430" i="2" s="1"/>
  <c r="AJ440" i="2"/>
  <c r="AB441" i="2"/>
  <c r="U442" i="2"/>
  <c r="W442" i="2" s="1"/>
  <c r="AJ452" i="2"/>
  <c r="AB453" i="2"/>
  <c r="U454" i="2"/>
  <c r="W454" i="2" s="1"/>
  <c r="AJ464" i="2"/>
  <c r="AB465" i="2"/>
  <c r="U466" i="2"/>
  <c r="W466" i="2" s="1"/>
  <c r="V483" i="2"/>
  <c r="U501" i="2"/>
  <c r="W501" i="2" s="1"/>
  <c r="X506" i="2"/>
  <c r="U518" i="2"/>
  <c r="W518" i="2" s="1"/>
  <c r="Z522" i="2"/>
  <c r="AA522" i="2" s="1"/>
  <c r="Y522" i="2"/>
  <c r="AK522" i="2"/>
  <c r="X522" i="2"/>
  <c r="AJ522" i="2"/>
  <c r="V522" i="2"/>
  <c r="AF522" i="2"/>
  <c r="AB532" i="2"/>
  <c r="Z532" i="2"/>
  <c r="AA532" i="2" s="1"/>
  <c r="Y532" i="2"/>
  <c r="AK532" i="2"/>
  <c r="X532" i="2"/>
  <c r="U532" i="2"/>
  <c r="W532" i="2" s="1"/>
  <c r="V590" i="2"/>
  <c r="AB609" i="2"/>
  <c r="Z609" i="2"/>
  <c r="AA609" i="2" s="1"/>
  <c r="Y609" i="2"/>
  <c r="X609" i="2"/>
  <c r="AJ609" i="2"/>
  <c r="V609" i="2"/>
  <c r="U609" i="2"/>
  <c r="W609" i="2" s="1"/>
  <c r="Y476" i="2"/>
  <c r="AK476" i="2"/>
  <c r="X476" i="2"/>
  <c r="Z483" i="2"/>
  <c r="AA483" i="2" s="1"/>
  <c r="X501" i="2"/>
  <c r="X518" i="2"/>
  <c r="AB522" i="2"/>
  <c r="Z534" i="2"/>
  <c r="AA534" i="2" s="1"/>
  <c r="Y534" i="2"/>
  <c r="AK534" i="2"/>
  <c r="X534" i="2"/>
  <c r="AJ534" i="2"/>
  <c r="V534" i="2"/>
  <c r="AF534" i="2"/>
  <c r="AJ537" i="2"/>
  <c r="AF542" i="2"/>
  <c r="AB542" i="2"/>
  <c r="Z542" i="2"/>
  <c r="AA542" i="2" s="1"/>
  <c r="AJ542" i="2"/>
  <c r="AA574" i="2"/>
  <c r="AB707" i="2"/>
  <c r="Z707" i="2"/>
  <c r="AA707" i="2" s="1"/>
  <c r="Y707" i="2"/>
  <c r="AK707" i="2"/>
  <c r="X707" i="2"/>
  <c r="AJ707" i="2"/>
  <c r="V707" i="2"/>
  <c r="AF707" i="2"/>
  <c r="U707" i="2"/>
  <c r="W707" i="2" s="1"/>
  <c r="Z404" i="2"/>
  <c r="AA404" i="2" s="1"/>
  <c r="Z416" i="2"/>
  <c r="AA416" i="2" s="1"/>
  <c r="X418" i="2"/>
  <c r="AK418" i="2"/>
  <c r="U427" i="2"/>
  <c r="W427" i="2" s="1"/>
  <c r="Z428" i="2"/>
  <c r="AA428" i="2" s="1"/>
  <c r="X430" i="2"/>
  <c r="AK430" i="2"/>
  <c r="U439" i="2"/>
  <c r="W439" i="2" s="1"/>
  <c r="Z440" i="2"/>
  <c r="AA440" i="2" s="1"/>
  <c r="X442" i="2"/>
  <c r="AK442" i="2"/>
  <c r="U451" i="2"/>
  <c r="W451" i="2" s="1"/>
  <c r="Z452" i="2"/>
  <c r="AA452" i="2" s="1"/>
  <c r="X454" i="2"/>
  <c r="AK454" i="2"/>
  <c r="U463" i="2"/>
  <c r="W463" i="2" s="1"/>
  <c r="Z464" i="2"/>
  <c r="AA464" i="2" s="1"/>
  <c r="X466" i="2"/>
  <c r="AK466" i="2"/>
  <c r="U476" i="2"/>
  <c r="W476" i="2" s="1"/>
  <c r="AJ476" i="2"/>
  <c r="AA479" i="2"/>
  <c r="Y488" i="2"/>
  <c r="AK488" i="2"/>
  <c r="X488" i="2"/>
  <c r="AJ488" i="2"/>
  <c r="V488" i="2"/>
  <c r="Y518" i="2"/>
  <c r="AB525" i="2"/>
  <c r="Z525" i="2"/>
  <c r="AA525" i="2" s="1"/>
  <c r="Y525" i="2"/>
  <c r="V525" i="2"/>
  <c r="AA526" i="2"/>
  <c r="Z529" i="2"/>
  <c r="AA529" i="2" s="1"/>
  <c r="Y529" i="2"/>
  <c r="AK529" i="2"/>
  <c r="X529" i="2"/>
  <c r="AJ529" i="2"/>
  <c r="V529" i="2"/>
  <c r="U529" i="2"/>
  <c r="W529" i="2" s="1"/>
  <c r="Z546" i="2"/>
  <c r="AA546" i="2" s="1"/>
  <c r="Y546" i="2"/>
  <c r="AK546" i="2"/>
  <c r="X546" i="2"/>
  <c r="AJ546" i="2"/>
  <c r="V546" i="2"/>
  <c r="AF546" i="2"/>
  <c r="AB556" i="2"/>
  <c r="Z556" i="2"/>
  <c r="AA556" i="2" s="1"/>
  <c r="Y556" i="2"/>
  <c r="AK556" i="2"/>
  <c r="X556" i="2"/>
  <c r="U556" i="2"/>
  <c r="W556" i="2" s="1"/>
  <c r="AA582" i="2"/>
  <c r="Z589" i="2"/>
  <c r="AA589" i="2" s="1"/>
  <c r="Y589" i="2"/>
  <c r="AK589" i="2"/>
  <c r="X589" i="2"/>
  <c r="AJ589" i="2"/>
  <c r="V589" i="2"/>
  <c r="U589" i="2"/>
  <c r="W589" i="2" s="1"/>
  <c r="AF589" i="2"/>
  <c r="AB589" i="2"/>
  <c r="AB611" i="2"/>
  <c r="Y611" i="2"/>
  <c r="AF611" i="2"/>
  <c r="Z611" i="2"/>
  <c r="AA611" i="2" s="1"/>
  <c r="X611" i="2"/>
  <c r="V611" i="2"/>
  <c r="AK611" i="2"/>
  <c r="U611" i="2"/>
  <c r="W611" i="2" s="1"/>
  <c r="AJ736" i="2"/>
  <c r="AF736" i="2"/>
  <c r="AB736" i="2"/>
  <c r="Z736" i="2"/>
  <c r="AA736" i="2" s="1"/>
  <c r="Y736" i="2"/>
  <c r="X736" i="2"/>
  <c r="AK736" i="2"/>
  <c r="U736" i="2"/>
  <c r="W736" i="2" s="1"/>
  <c r="Y358" i="2"/>
  <c r="U362" i="2"/>
  <c r="W362" i="2" s="1"/>
  <c r="Y370" i="2"/>
  <c r="U374" i="2"/>
  <c r="W374" i="2" s="1"/>
  <c r="Y382" i="2"/>
  <c r="U386" i="2"/>
  <c r="W386" i="2" s="1"/>
  <c r="Y394" i="2"/>
  <c r="U398" i="2"/>
  <c r="W398" i="2" s="1"/>
  <c r="Y406" i="2"/>
  <c r="U410" i="2"/>
  <c r="W410" i="2" s="1"/>
  <c r="Y418" i="2"/>
  <c r="V427" i="2"/>
  <c r="Y430" i="2"/>
  <c r="V439" i="2"/>
  <c r="Y442" i="2"/>
  <c r="V451" i="2"/>
  <c r="Y454" i="2"/>
  <c r="V463" i="2"/>
  <c r="Y466" i="2"/>
  <c r="V476" i="2"/>
  <c r="Z481" i="2"/>
  <c r="AA481" i="2" s="1"/>
  <c r="Y481" i="2"/>
  <c r="AJ481" i="2"/>
  <c r="AK481" i="2"/>
  <c r="AB483" i="2"/>
  <c r="AB537" i="2"/>
  <c r="Z537" i="2"/>
  <c r="AA537" i="2" s="1"/>
  <c r="Y537" i="2"/>
  <c r="V537" i="2"/>
  <c r="AA538" i="2"/>
  <c r="Z541" i="2"/>
  <c r="AA541" i="2" s="1"/>
  <c r="Y541" i="2"/>
  <c r="AK541" i="2"/>
  <c r="X541" i="2"/>
  <c r="AJ541" i="2"/>
  <c r="V541" i="2"/>
  <c r="U541" i="2"/>
  <c r="W541" i="2" s="1"/>
  <c r="AF554" i="2"/>
  <c r="AB554" i="2"/>
  <c r="Z554" i="2"/>
  <c r="AA554" i="2" s="1"/>
  <c r="AJ554" i="2"/>
  <c r="AF566" i="2"/>
  <c r="AB566" i="2"/>
  <c r="Z566" i="2"/>
  <c r="AA566" i="2" s="1"/>
  <c r="AK566" i="2"/>
  <c r="X566" i="2"/>
  <c r="AJ566" i="2"/>
  <c r="AB580" i="2"/>
  <c r="Z580" i="2"/>
  <c r="AA580" i="2" s="1"/>
  <c r="Y580" i="2"/>
  <c r="AK580" i="2"/>
  <c r="X580" i="2"/>
  <c r="V580" i="2"/>
  <c r="U580" i="2"/>
  <c r="W580" i="2" s="1"/>
  <c r="AF580" i="2"/>
  <c r="AA586" i="2"/>
  <c r="AF609" i="2"/>
  <c r="AB690" i="2"/>
  <c r="Z690" i="2"/>
  <c r="AA690" i="2" s="1"/>
  <c r="Y690" i="2"/>
  <c r="AK690" i="2"/>
  <c r="X690" i="2"/>
  <c r="AJ690" i="2"/>
  <c r="V690" i="2"/>
  <c r="U690" i="2"/>
  <c r="W690" i="2" s="1"/>
  <c r="AF690" i="2"/>
  <c r="AB479" i="2"/>
  <c r="Y479" i="2"/>
  <c r="AJ479" i="2"/>
  <c r="Z558" i="2"/>
  <c r="AA558" i="2" s="1"/>
  <c r="Y558" i="2"/>
  <c r="AK558" i="2"/>
  <c r="X558" i="2"/>
  <c r="AJ558" i="2"/>
  <c r="V558" i="2"/>
  <c r="AF558" i="2"/>
  <c r="Z600" i="2"/>
  <c r="AA600" i="2" s="1"/>
  <c r="Y600" i="2"/>
  <c r="AK600" i="2"/>
  <c r="X600" i="2"/>
  <c r="AJ600" i="2"/>
  <c r="V600" i="2"/>
  <c r="U600" i="2"/>
  <c r="W600" i="2" s="1"/>
  <c r="AF600" i="2"/>
  <c r="AB600" i="2"/>
  <c r="Z613" i="2"/>
  <c r="AA613" i="2" s="1"/>
  <c r="Y613" i="2"/>
  <c r="AK613" i="2"/>
  <c r="AJ613" i="2"/>
  <c r="AF613" i="2"/>
  <c r="X613" i="2"/>
  <c r="U613" i="2"/>
  <c r="W613" i="2" s="1"/>
  <c r="AF614" i="2"/>
  <c r="AB614" i="2"/>
  <c r="Y632" i="2"/>
  <c r="AK632" i="2"/>
  <c r="X632" i="2"/>
  <c r="AJ632" i="2"/>
  <c r="V632" i="2"/>
  <c r="U632" i="2"/>
  <c r="W632" i="2" s="1"/>
  <c r="AF632" i="2"/>
  <c r="U650" i="2"/>
  <c r="W650" i="2" s="1"/>
  <c r="AF650" i="2"/>
  <c r="AB650" i="2"/>
  <c r="Z650" i="2"/>
  <c r="AA650" i="2" s="1"/>
  <c r="Y650" i="2"/>
  <c r="AB763" i="2"/>
  <c r="Z763" i="2"/>
  <c r="AA763" i="2" s="1"/>
  <c r="Y763" i="2"/>
  <c r="AJ763" i="2"/>
  <c r="V763" i="2"/>
  <c r="AK763" i="2"/>
  <c r="AF763" i="2"/>
  <c r="X763" i="2"/>
  <c r="AB507" i="2"/>
  <c r="AB519" i="2"/>
  <c r="AB531" i="2"/>
  <c r="AB543" i="2"/>
  <c r="AB555" i="2"/>
  <c r="AB567" i="2"/>
  <c r="AF570" i="2"/>
  <c r="V573" i="2"/>
  <c r="AB579" i="2"/>
  <c r="AF582" i="2"/>
  <c r="V585" i="2"/>
  <c r="AB591" i="2"/>
  <c r="AF602" i="2"/>
  <c r="AB602" i="2"/>
  <c r="V614" i="2"/>
  <c r="AK614" i="2"/>
  <c r="U626" i="2"/>
  <c r="W626" i="2" s="1"/>
  <c r="AF626" i="2"/>
  <c r="AB626" i="2"/>
  <c r="AJ626" i="2"/>
  <c r="AB632" i="2"/>
  <c r="AB647" i="2"/>
  <c r="Z647" i="2"/>
  <c r="AA647" i="2" s="1"/>
  <c r="Y647" i="2"/>
  <c r="AK647" i="2"/>
  <c r="X647" i="2"/>
  <c r="AJ647" i="2"/>
  <c r="V647" i="2"/>
  <c r="AB666" i="2"/>
  <c r="Z666" i="2"/>
  <c r="AA666" i="2" s="1"/>
  <c r="Y666" i="2"/>
  <c r="AK666" i="2"/>
  <c r="X666" i="2"/>
  <c r="AJ666" i="2"/>
  <c r="V666" i="2"/>
  <c r="U666" i="2"/>
  <c r="W666" i="2" s="1"/>
  <c r="AB719" i="2"/>
  <c r="Z719" i="2"/>
  <c r="AA719" i="2" s="1"/>
  <c r="Y719" i="2"/>
  <c r="AK719" i="2"/>
  <c r="X719" i="2"/>
  <c r="AJ719" i="2"/>
  <c r="V719" i="2"/>
  <c r="AB731" i="2"/>
  <c r="Z731" i="2"/>
  <c r="AA731" i="2" s="1"/>
  <c r="Y731" i="2"/>
  <c r="AK731" i="2"/>
  <c r="X731" i="2"/>
  <c r="AJ731" i="2"/>
  <c r="V731" i="2"/>
  <c r="AJ573" i="2"/>
  <c r="AJ585" i="2"/>
  <c r="AK594" i="2"/>
  <c r="X594" i="2"/>
  <c r="AB625" i="2"/>
  <c r="Z625" i="2"/>
  <c r="AA625" i="2" s="1"/>
  <c r="Y625" i="2"/>
  <c r="AK625" i="2"/>
  <c r="X625" i="2"/>
  <c r="AJ625" i="2"/>
  <c r="X650" i="2"/>
  <c r="AB678" i="2"/>
  <c r="Z678" i="2"/>
  <c r="AA678" i="2" s="1"/>
  <c r="Y678" i="2"/>
  <c r="AK678" i="2"/>
  <c r="X678" i="2"/>
  <c r="AJ678" i="2"/>
  <c r="V678" i="2"/>
  <c r="U678" i="2"/>
  <c r="W678" i="2" s="1"/>
  <c r="Y882" i="2"/>
  <c r="AF882" i="2"/>
  <c r="AB882" i="2"/>
  <c r="Z882" i="2"/>
  <c r="AA882" i="2" s="1"/>
  <c r="X882" i="2"/>
  <c r="AK882" i="2"/>
  <c r="AJ882" i="2"/>
  <c r="V882" i="2"/>
  <c r="U882" i="2"/>
  <c r="W882" i="2" s="1"/>
  <c r="AF507" i="2"/>
  <c r="AF519" i="2"/>
  <c r="AF531" i="2"/>
  <c r="AF543" i="2"/>
  <c r="AF555" i="2"/>
  <c r="AF567" i="2"/>
  <c r="V570" i="2"/>
  <c r="Y573" i="2"/>
  <c r="AF579" i="2"/>
  <c r="V582" i="2"/>
  <c r="Y585" i="2"/>
  <c r="AF591" i="2"/>
  <c r="V594" i="2"/>
  <c r="AJ594" i="2"/>
  <c r="AJ596" i="2"/>
  <c r="Y614" i="2"/>
  <c r="AK615" i="2"/>
  <c r="X615" i="2"/>
  <c r="AJ615" i="2"/>
  <c r="V615" i="2"/>
  <c r="U615" i="2"/>
  <c r="W615" i="2" s="1"/>
  <c r="V625" i="2"/>
  <c r="X626" i="2"/>
  <c r="AF628" i="2"/>
  <c r="AB628" i="2"/>
  <c r="Z628" i="2"/>
  <c r="AA628" i="2" s="1"/>
  <c r="AK628" i="2"/>
  <c r="AF640" i="2"/>
  <c r="AB640" i="2"/>
  <c r="Z640" i="2"/>
  <c r="AA640" i="2" s="1"/>
  <c r="Y640" i="2"/>
  <c r="AK640" i="2"/>
  <c r="X640" i="2"/>
  <c r="AJ640" i="2"/>
  <c r="AF666" i="2"/>
  <c r="AF676" i="2"/>
  <c r="AB676" i="2"/>
  <c r="Z676" i="2"/>
  <c r="AA676" i="2" s="1"/>
  <c r="Y676" i="2"/>
  <c r="AK676" i="2"/>
  <c r="X676" i="2"/>
  <c r="AJ676" i="2"/>
  <c r="AF744" i="2"/>
  <c r="AB744" i="2"/>
  <c r="Z744" i="2"/>
  <c r="AA744" i="2" s="1"/>
  <c r="Y744" i="2"/>
  <c r="X744" i="2"/>
  <c r="AK744" i="2"/>
  <c r="AJ744" i="2"/>
  <c r="V744" i="2"/>
  <c r="AF773" i="2"/>
  <c r="AB773" i="2"/>
  <c r="Z773" i="2"/>
  <c r="AA773" i="2" s="1"/>
  <c r="Y773" i="2"/>
  <c r="AK773" i="2"/>
  <c r="X773" i="2"/>
  <c r="AJ773" i="2"/>
  <c r="V773" i="2"/>
  <c r="U536" i="2"/>
  <c r="W536" i="2" s="1"/>
  <c r="AJ570" i="2"/>
  <c r="Z573" i="2"/>
  <c r="AA573" i="2" s="1"/>
  <c r="AJ582" i="2"/>
  <c r="Z585" i="2"/>
  <c r="AA585" i="2" s="1"/>
  <c r="X596" i="2"/>
  <c r="AK596" i="2"/>
  <c r="Z614" i="2"/>
  <c r="AA614" i="2" s="1"/>
  <c r="AB616" i="2"/>
  <c r="Z616" i="2"/>
  <c r="AA616" i="2" s="1"/>
  <c r="AJ616" i="2"/>
  <c r="Z627" i="2"/>
  <c r="AA627" i="2" s="1"/>
  <c r="AK627" i="2"/>
  <c r="X627" i="2"/>
  <c r="AJ627" i="2"/>
  <c r="V627" i="2"/>
  <c r="U627" i="2"/>
  <c r="W627" i="2" s="1"/>
  <c r="U638" i="2"/>
  <c r="W638" i="2" s="1"/>
  <c r="AF638" i="2"/>
  <c r="AB638" i="2"/>
  <c r="Z638" i="2"/>
  <c r="AA638" i="2" s="1"/>
  <c r="Y638" i="2"/>
  <c r="AF678" i="2"/>
  <c r="AF688" i="2"/>
  <c r="AB688" i="2"/>
  <c r="Z688" i="2"/>
  <c r="AA688" i="2" s="1"/>
  <c r="Y688" i="2"/>
  <c r="AK688" i="2"/>
  <c r="X688" i="2"/>
  <c r="AJ688" i="2"/>
  <c r="AB702" i="2"/>
  <c r="Z702" i="2"/>
  <c r="AA702" i="2" s="1"/>
  <c r="Y702" i="2"/>
  <c r="AK702" i="2"/>
  <c r="X702" i="2"/>
  <c r="AJ702" i="2"/>
  <c r="V702" i="2"/>
  <c r="U702" i="2"/>
  <c r="W702" i="2" s="1"/>
  <c r="AB770" i="2"/>
  <c r="Z770" i="2"/>
  <c r="AA770" i="2" s="1"/>
  <c r="Y770" i="2"/>
  <c r="AK770" i="2"/>
  <c r="X770" i="2"/>
  <c r="AJ770" i="2"/>
  <c r="V770" i="2"/>
  <c r="U770" i="2"/>
  <c r="W770" i="2" s="1"/>
  <c r="AF770" i="2"/>
  <c r="AF485" i="2"/>
  <c r="AF497" i="2"/>
  <c r="V500" i="2"/>
  <c r="Y503" i="2"/>
  <c r="U507" i="2"/>
  <c r="W507" i="2" s="1"/>
  <c r="AF509" i="2"/>
  <c r="V512" i="2"/>
  <c r="Y515" i="2"/>
  <c r="U519" i="2"/>
  <c r="W519" i="2" s="1"/>
  <c r="AF521" i="2"/>
  <c r="V524" i="2"/>
  <c r="Y527" i="2"/>
  <c r="U531" i="2"/>
  <c r="W531" i="2" s="1"/>
  <c r="AF533" i="2"/>
  <c r="V536" i="2"/>
  <c r="Y539" i="2"/>
  <c r="U543" i="2"/>
  <c r="W543" i="2" s="1"/>
  <c r="AF545" i="2"/>
  <c r="V548" i="2"/>
  <c r="Y551" i="2"/>
  <c r="U555" i="2"/>
  <c r="W555" i="2" s="1"/>
  <c r="AF557" i="2"/>
  <c r="V560" i="2"/>
  <c r="Y563" i="2"/>
  <c r="U567" i="2"/>
  <c r="W567" i="2" s="1"/>
  <c r="AF569" i="2"/>
  <c r="X570" i="2"/>
  <c r="AK570" i="2"/>
  <c r="V572" i="2"/>
  <c r="Y575" i="2"/>
  <c r="U579" i="2"/>
  <c r="W579" i="2" s="1"/>
  <c r="AF581" i="2"/>
  <c r="X582" i="2"/>
  <c r="AK582" i="2"/>
  <c r="V584" i="2"/>
  <c r="Y587" i="2"/>
  <c r="U591" i="2"/>
  <c r="W591" i="2" s="1"/>
  <c r="AF593" i="2"/>
  <c r="Y594" i="2"/>
  <c r="AF595" i="2"/>
  <c r="Y596" i="2"/>
  <c r="AA597" i="2"/>
  <c r="Y602" i="2"/>
  <c r="AK603" i="2"/>
  <c r="X603" i="2"/>
  <c r="U603" i="2"/>
  <c r="W603" i="2" s="1"/>
  <c r="AA606" i="2"/>
  <c r="Z615" i="2"/>
  <c r="AA615" i="2" s="1"/>
  <c r="U616" i="2"/>
  <c r="W616" i="2" s="1"/>
  <c r="AK616" i="2"/>
  <c r="Z626" i="2"/>
  <c r="AA626" i="2" s="1"/>
  <c r="Y627" i="2"/>
  <c r="V628" i="2"/>
  <c r="V638" i="2"/>
  <c r="V640" i="2"/>
  <c r="V676" i="2"/>
  <c r="U688" i="2"/>
  <c r="W688" i="2" s="1"/>
  <c r="Z741" i="2"/>
  <c r="AA741" i="2" s="1"/>
  <c r="AK741" i="2"/>
  <c r="X741" i="2"/>
  <c r="AF741" i="2"/>
  <c r="AB741" i="2"/>
  <c r="Y741" i="2"/>
  <c r="AF839" i="2"/>
  <c r="AB839" i="2"/>
  <c r="Z839" i="2"/>
  <c r="AA839" i="2" s="1"/>
  <c r="Y839" i="2"/>
  <c r="AK839" i="2"/>
  <c r="X839" i="2"/>
  <c r="AJ839" i="2"/>
  <c r="V839" i="2"/>
  <c r="U839" i="2"/>
  <c r="W839" i="2" s="1"/>
  <c r="AJ500" i="2"/>
  <c r="Z503" i="2"/>
  <c r="AA503" i="2" s="1"/>
  <c r="V507" i="2"/>
  <c r="AJ512" i="2"/>
  <c r="Z515" i="2"/>
  <c r="AA515" i="2" s="1"/>
  <c r="V519" i="2"/>
  <c r="AJ524" i="2"/>
  <c r="Z527" i="2"/>
  <c r="AA527" i="2" s="1"/>
  <c r="V531" i="2"/>
  <c r="AJ536" i="2"/>
  <c r="Z539" i="2"/>
  <c r="AA539" i="2" s="1"/>
  <c r="V543" i="2"/>
  <c r="AJ548" i="2"/>
  <c r="Z551" i="2"/>
  <c r="AA551" i="2" s="1"/>
  <c r="V555" i="2"/>
  <c r="AJ560" i="2"/>
  <c r="Z563" i="2"/>
  <c r="AA563" i="2" s="1"/>
  <c r="V567" i="2"/>
  <c r="Y570" i="2"/>
  <c r="AJ572" i="2"/>
  <c r="Z575" i="2"/>
  <c r="AA575" i="2" s="1"/>
  <c r="V579" i="2"/>
  <c r="Y582" i="2"/>
  <c r="AJ584" i="2"/>
  <c r="Z587" i="2"/>
  <c r="AA587" i="2" s="1"/>
  <c r="V591" i="2"/>
  <c r="Z594" i="2"/>
  <c r="AA594" i="2" s="1"/>
  <c r="Z596" i="2"/>
  <c r="AA596" i="2" s="1"/>
  <c r="Z602" i="2"/>
  <c r="AA602" i="2" s="1"/>
  <c r="Y608" i="2"/>
  <c r="V608" i="2"/>
  <c r="V616" i="2"/>
  <c r="AA621" i="2"/>
  <c r="AB635" i="2"/>
  <c r="Z635" i="2"/>
  <c r="AA635" i="2" s="1"/>
  <c r="Y635" i="2"/>
  <c r="AK635" i="2"/>
  <c r="X635" i="2"/>
  <c r="AJ635" i="2"/>
  <c r="V635" i="2"/>
  <c r="AB659" i="2"/>
  <c r="Z659" i="2"/>
  <c r="AA659" i="2" s="1"/>
  <c r="Y659" i="2"/>
  <c r="AK659" i="2"/>
  <c r="X659" i="2"/>
  <c r="AJ659" i="2"/>
  <c r="V659" i="2"/>
  <c r="V688" i="2"/>
  <c r="AF700" i="2"/>
  <c r="AB700" i="2"/>
  <c r="Z700" i="2"/>
  <c r="AA700" i="2" s="1"/>
  <c r="Y700" i="2"/>
  <c r="AK700" i="2"/>
  <c r="X700" i="2"/>
  <c r="AJ700" i="2"/>
  <c r="AB714" i="2"/>
  <c r="Z714" i="2"/>
  <c r="AA714" i="2" s="1"/>
  <c r="Y714" i="2"/>
  <c r="AK714" i="2"/>
  <c r="X714" i="2"/>
  <c r="AJ714" i="2"/>
  <c r="V714" i="2"/>
  <c r="U714" i="2"/>
  <c r="W714" i="2" s="1"/>
  <c r="AB726" i="2"/>
  <c r="Z726" i="2"/>
  <c r="AA726" i="2" s="1"/>
  <c r="Y726" i="2"/>
  <c r="AK726" i="2"/>
  <c r="X726" i="2"/>
  <c r="AJ726" i="2"/>
  <c r="V726" i="2"/>
  <c r="U726" i="2"/>
  <c r="W726" i="2" s="1"/>
  <c r="Y746" i="2"/>
  <c r="AF746" i="2"/>
  <c r="AB746" i="2"/>
  <c r="Z746" i="2"/>
  <c r="AA746" i="2" s="1"/>
  <c r="X746" i="2"/>
  <c r="AK746" i="2"/>
  <c r="V746" i="2"/>
  <c r="AJ746" i="2"/>
  <c r="U746" i="2"/>
  <c r="W746" i="2" s="1"/>
  <c r="V478" i="2"/>
  <c r="U485" i="2"/>
  <c r="W485" i="2" s="1"/>
  <c r="V490" i="2"/>
  <c r="U497" i="2"/>
  <c r="W497" i="2" s="1"/>
  <c r="X500" i="2"/>
  <c r="AK500" i="2"/>
  <c r="V502" i="2"/>
  <c r="AJ507" i="2"/>
  <c r="U509" i="2"/>
  <c r="W509" i="2" s="1"/>
  <c r="X512" i="2"/>
  <c r="AK512" i="2"/>
  <c r="V514" i="2"/>
  <c r="AJ519" i="2"/>
  <c r="U521" i="2"/>
  <c r="W521" i="2" s="1"/>
  <c r="X524" i="2"/>
  <c r="AK524" i="2"/>
  <c r="V526" i="2"/>
  <c r="AJ531" i="2"/>
  <c r="U533" i="2"/>
  <c r="W533" i="2" s="1"/>
  <c r="X536" i="2"/>
  <c r="AK536" i="2"/>
  <c r="V538" i="2"/>
  <c r="AJ543" i="2"/>
  <c r="U545" i="2"/>
  <c r="W545" i="2" s="1"/>
  <c r="X548" i="2"/>
  <c r="AK548" i="2"/>
  <c r="V550" i="2"/>
  <c r="AJ555" i="2"/>
  <c r="U557" i="2"/>
  <c r="W557" i="2" s="1"/>
  <c r="X560" i="2"/>
  <c r="AK560" i="2"/>
  <c r="V562" i="2"/>
  <c r="AJ567" i="2"/>
  <c r="U569" i="2"/>
  <c r="W569" i="2" s="1"/>
  <c r="X572" i="2"/>
  <c r="AK572" i="2"/>
  <c r="V574" i="2"/>
  <c r="AJ579" i="2"/>
  <c r="U581" i="2"/>
  <c r="W581" i="2" s="1"/>
  <c r="X584" i="2"/>
  <c r="AK584" i="2"/>
  <c r="V586" i="2"/>
  <c r="AJ591" i="2"/>
  <c r="U593" i="2"/>
  <c r="W593" i="2" s="1"/>
  <c r="U595" i="2"/>
  <c r="W595" i="2" s="1"/>
  <c r="AK606" i="2"/>
  <c r="X606" i="2"/>
  <c r="U608" i="2"/>
  <c r="W608" i="2" s="1"/>
  <c r="AJ608" i="2"/>
  <c r="AB615" i="2"/>
  <c r="Y620" i="2"/>
  <c r="AK620" i="2"/>
  <c r="X620" i="2"/>
  <c r="AJ620" i="2"/>
  <c r="V620" i="2"/>
  <c r="AB623" i="2"/>
  <c r="Z623" i="2"/>
  <c r="AA623" i="2" s="1"/>
  <c r="Y623" i="2"/>
  <c r="AK623" i="2"/>
  <c r="AF625" i="2"/>
  <c r="AB627" i="2"/>
  <c r="X628" i="2"/>
  <c r="Z630" i="2"/>
  <c r="AA630" i="2" s="1"/>
  <c r="Y630" i="2"/>
  <c r="AK630" i="2"/>
  <c r="X630" i="2"/>
  <c r="AJ630" i="2"/>
  <c r="U630" i="2"/>
  <c r="W630" i="2" s="1"/>
  <c r="U635" i="2"/>
  <c r="W635" i="2" s="1"/>
  <c r="X638" i="2"/>
  <c r="AJ650" i="2"/>
  <c r="U659" i="2"/>
  <c r="W659" i="2" s="1"/>
  <c r="AB671" i="2"/>
  <c r="Z671" i="2"/>
  <c r="AA671" i="2" s="1"/>
  <c r="Y671" i="2"/>
  <c r="AK671" i="2"/>
  <c r="X671" i="2"/>
  <c r="AJ671" i="2"/>
  <c r="V671" i="2"/>
  <c r="U700" i="2"/>
  <c r="W700" i="2" s="1"/>
  <c r="AF702" i="2"/>
  <c r="V741" i="2"/>
  <c r="X507" i="2"/>
  <c r="X519" i="2"/>
  <c r="X531" i="2"/>
  <c r="X543" i="2"/>
  <c r="X555" i="2"/>
  <c r="X567" i="2"/>
  <c r="X579" i="2"/>
  <c r="X591" i="2"/>
  <c r="AB594" i="2"/>
  <c r="AB596" i="2"/>
  <c r="Y603" i="2"/>
  <c r="AK608" i="2"/>
  <c r="X616" i="2"/>
  <c r="Y628" i="2"/>
  <c r="AK650" i="2"/>
  <c r="Z654" i="2"/>
  <c r="AA654" i="2" s="1"/>
  <c r="Y654" i="2"/>
  <c r="AK654" i="2"/>
  <c r="X654" i="2"/>
  <c r="AJ654" i="2"/>
  <c r="V654" i="2"/>
  <c r="U654" i="2"/>
  <c r="W654" i="2" s="1"/>
  <c r="AB683" i="2"/>
  <c r="Z683" i="2"/>
  <c r="AA683" i="2" s="1"/>
  <c r="Y683" i="2"/>
  <c r="AK683" i="2"/>
  <c r="X683" i="2"/>
  <c r="AJ683" i="2"/>
  <c r="V683" i="2"/>
  <c r="V700" i="2"/>
  <c r="AF712" i="2"/>
  <c r="AB712" i="2"/>
  <c r="Z712" i="2"/>
  <c r="AA712" i="2" s="1"/>
  <c r="Y712" i="2"/>
  <c r="AK712" i="2"/>
  <c r="X712" i="2"/>
  <c r="AJ712" i="2"/>
  <c r="AF724" i="2"/>
  <c r="AB724" i="2"/>
  <c r="Z724" i="2"/>
  <c r="AA724" i="2" s="1"/>
  <c r="Y724" i="2"/>
  <c r="AK724" i="2"/>
  <c r="X724" i="2"/>
  <c r="AJ724" i="2"/>
  <c r="Y748" i="2"/>
  <c r="AK748" i="2"/>
  <c r="X748" i="2"/>
  <c r="AJ748" i="2"/>
  <c r="AF748" i="2"/>
  <c r="AB748" i="2"/>
  <c r="Z748" i="2"/>
  <c r="AA748" i="2" s="1"/>
  <c r="V748" i="2"/>
  <c r="U748" i="2"/>
  <c r="W748" i="2" s="1"/>
  <c r="AF644" i="2"/>
  <c r="AF656" i="2"/>
  <c r="Y662" i="2"/>
  <c r="AF668" i="2"/>
  <c r="Y674" i="2"/>
  <c r="AF680" i="2"/>
  <c r="Y686" i="2"/>
  <c r="AF692" i="2"/>
  <c r="Y698" i="2"/>
  <c r="AF704" i="2"/>
  <c r="Y710" i="2"/>
  <c r="AF716" i="2"/>
  <c r="Y722" i="2"/>
  <c r="AF728" i="2"/>
  <c r="Y734" i="2"/>
  <c r="AF737" i="2"/>
  <c r="AB739" i="2"/>
  <c r="Z739" i="2"/>
  <c r="AA739" i="2" s="1"/>
  <c r="AB750" i="2"/>
  <c r="AB756" i="2"/>
  <c r="Z756" i="2"/>
  <c r="AA756" i="2" s="1"/>
  <c r="AJ756" i="2"/>
  <c r="AB775" i="2"/>
  <c r="Z775" i="2"/>
  <c r="AA775" i="2" s="1"/>
  <c r="Y775" i="2"/>
  <c r="AK775" i="2"/>
  <c r="X775" i="2"/>
  <c r="AJ775" i="2"/>
  <c r="V775" i="2"/>
  <c r="AB780" i="2"/>
  <c r="Z780" i="2"/>
  <c r="AA780" i="2" s="1"/>
  <c r="Y780" i="2"/>
  <c r="AK780" i="2"/>
  <c r="X780" i="2"/>
  <c r="AJ780" i="2"/>
  <c r="V780" i="2"/>
  <c r="Z662" i="2"/>
  <c r="AA662" i="2" s="1"/>
  <c r="Z674" i="2"/>
  <c r="AA674" i="2" s="1"/>
  <c r="Z686" i="2"/>
  <c r="AA686" i="2" s="1"/>
  <c r="Z698" i="2"/>
  <c r="AA698" i="2" s="1"/>
  <c r="Z710" i="2"/>
  <c r="AA710" i="2" s="1"/>
  <c r="Z722" i="2"/>
  <c r="AA722" i="2" s="1"/>
  <c r="Z734" i="2"/>
  <c r="AA734" i="2" s="1"/>
  <c r="AF766" i="2"/>
  <c r="AB766" i="2"/>
  <c r="Z766" i="2"/>
  <c r="AA766" i="2" s="1"/>
  <c r="Y766" i="2"/>
  <c r="AK766" i="2"/>
  <c r="AB792" i="2"/>
  <c r="Z792" i="2"/>
  <c r="AA792" i="2" s="1"/>
  <c r="Y792" i="2"/>
  <c r="AK792" i="2"/>
  <c r="X792" i="2"/>
  <c r="AJ792" i="2"/>
  <c r="V792" i="2"/>
  <c r="V637" i="2"/>
  <c r="U644" i="2"/>
  <c r="W644" i="2" s="1"/>
  <c r="V649" i="2"/>
  <c r="U656" i="2"/>
  <c r="W656" i="2" s="1"/>
  <c r="V661" i="2"/>
  <c r="U668" i="2"/>
  <c r="W668" i="2" s="1"/>
  <c r="V673" i="2"/>
  <c r="U680" i="2"/>
  <c r="W680" i="2" s="1"/>
  <c r="V685" i="2"/>
  <c r="U692" i="2"/>
  <c r="W692" i="2" s="1"/>
  <c r="V697" i="2"/>
  <c r="U704" i="2"/>
  <c r="W704" i="2" s="1"/>
  <c r="V709" i="2"/>
  <c r="U716" i="2"/>
  <c r="W716" i="2" s="1"/>
  <c r="V721" i="2"/>
  <c r="U728" i="2"/>
  <c r="W728" i="2" s="1"/>
  <c r="V733" i="2"/>
  <c r="V739" i="2"/>
  <c r="AK739" i="2"/>
  <c r="U749" i="2"/>
  <c r="W749" i="2" s="1"/>
  <c r="V756" i="2"/>
  <c r="U766" i="2"/>
  <c r="W766" i="2" s="1"/>
  <c r="U792" i="2"/>
  <c r="W792" i="2" s="1"/>
  <c r="AB804" i="2"/>
  <c r="Z804" i="2"/>
  <c r="AA804" i="2" s="1"/>
  <c r="Y804" i="2"/>
  <c r="AK804" i="2"/>
  <c r="X804" i="2"/>
  <c r="AJ804" i="2"/>
  <c r="V804" i="2"/>
  <c r="AF617" i="2"/>
  <c r="AF629" i="2"/>
  <c r="AJ637" i="2"/>
  <c r="U639" i="2"/>
  <c r="W639" i="2" s="1"/>
  <c r="AF641" i="2"/>
  <c r="V644" i="2"/>
  <c r="AJ649" i="2"/>
  <c r="U651" i="2"/>
  <c r="W651" i="2" s="1"/>
  <c r="AF653" i="2"/>
  <c r="V656" i="2"/>
  <c r="AJ661" i="2"/>
  <c r="AB662" i="2"/>
  <c r="U663" i="2"/>
  <c r="W663" i="2" s="1"/>
  <c r="AF665" i="2"/>
  <c r="V668" i="2"/>
  <c r="AJ673" i="2"/>
  <c r="AB674" i="2"/>
  <c r="U675" i="2"/>
  <c r="W675" i="2" s="1"/>
  <c r="AF677" i="2"/>
  <c r="V680" i="2"/>
  <c r="AJ685" i="2"/>
  <c r="AB686" i="2"/>
  <c r="U687" i="2"/>
  <c r="W687" i="2" s="1"/>
  <c r="AF689" i="2"/>
  <c r="V692" i="2"/>
  <c r="AJ697" i="2"/>
  <c r="AB698" i="2"/>
  <c r="U699" i="2"/>
  <c r="W699" i="2" s="1"/>
  <c r="AF701" i="2"/>
  <c r="V704" i="2"/>
  <c r="AJ709" i="2"/>
  <c r="AB710" i="2"/>
  <c r="U711" i="2"/>
  <c r="W711" i="2" s="1"/>
  <c r="AF713" i="2"/>
  <c r="V716" i="2"/>
  <c r="AJ721" i="2"/>
  <c r="AB722" i="2"/>
  <c r="U723" i="2"/>
  <c r="W723" i="2" s="1"/>
  <c r="AF725" i="2"/>
  <c r="V728" i="2"/>
  <c r="AJ733" i="2"/>
  <c r="AB734" i="2"/>
  <c r="U735" i="2"/>
  <c r="W735" i="2" s="1"/>
  <c r="U737" i="2"/>
  <c r="W737" i="2" s="1"/>
  <c r="AK742" i="2"/>
  <c r="V749" i="2"/>
  <c r="AJ749" i="2"/>
  <c r="V766" i="2"/>
  <c r="AK767" i="2"/>
  <c r="X767" i="2"/>
  <c r="AJ767" i="2"/>
  <c r="V767" i="2"/>
  <c r="U767" i="2"/>
  <c r="W767" i="2" s="1"/>
  <c r="AF767" i="2"/>
  <c r="AB768" i="2"/>
  <c r="Z768" i="2"/>
  <c r="AA768" i="2" s="1"/>
  <c r="AK768" i="2"/>
  <c r="X768" i="2"/>
  <c r="AJ768" i="2"/>
  <c r="AF785" i="2"/>
  <c r="AB785" i="2"/>
  <c r="Z785" i="2"/>
  <c r="AA785" i="2" s="1"/>
  <c r="Y785" i="2"/>
  <c r="AK785" i="2"/>
  <c r="X785" i="2"/>
  <c r="AJ785" i="2"/>
  <c r="AB787" i="2"/>
  <c r="Z787" i="2"/>
  <c r="AA787" i="2" s="1"/>
  <c r="Y787" i="2"/>
  <c r="AK787" i="2"/>
  <c r="X787" i="2"/>
  <c r="AJ787" i="2"/>
  <c r="V787" i="2"/>
  <c r="U787" i="2"/>
  <c r="W787" i="2" s="1"/>
  <c r="U804" i="2"/>
  <c r="W804" i="2" s="1"/>
  <c r="X637" i="2"/>
  <c r="AK637" i="2"/>
  <c r="V639" i="2"/>
  <c r="AJ644" i="2"/>
  <c r="X649" i="2"/>
  <c r="AK649" i="2"/>
  <c r="V651" i="2"/>
  <c r="AJ656" i="2"/>
  <c r="X661" i="2"/>
  <c r="AK661" i="2"/>
  <c r="V663" i="2"/>
  <c r="AJ668" i="2"/>
  <c r="X673" i="2"/>
  <c r="AK673" i="2"/>
  <c r="V675" i="2"/>
  <c r="AJ680" i="2"/>
  <c r="X685" i="2"/>
  <c r="AK685" i="2"/>
  <c r="V687" i="2"/>
  <c r="AJ692" i="2"/>
  <c r="X697" i="2"/>
  <c r="AK697" i="2"/>
  <c r="V699" i="2"/>
  <c r="AJ704" i="2"/>
  <c r="X709" i="2"/>
  <c r="AK709" i="2"/>
  <c r="V711" i="2"/>
  <c r="AJ716" i="2"/>
  <c r="X721" i="2"/>
  <c r="AK721" i="2"/>
  <c r="V723" i="2"/>
  <c r="AJ728" i="2"/>
  <c r="X733" i="2"/>
  <c r="AK733" i="2"/>
  <c r="V735" i="2"/>
  <c r="V737" i="2"/>
  <c r="AJ737" i="2"/>
  <c r="X739" i="2"/>
  <c r="U740" i="2"/>
  <c r="W740" i="2" s="1"/>
  <c r="AF740" i="2"/>
  <c r="X742" i="2"/>
  <c r="AK749" i="2"/>
  <c r="X756" i="2"/>
  <c r="Y760" i="2"/>
  <c r="AK760" i="2"/>
  <c r="X760" i="2"/>
  <c r="AJ760" i="2"/>
  <c r="V760" i="2"/>
  <c r="AF760" i="2"/>
  <c r="AB761" i="2"/>
  <c r="AK761" i="2"/>
  <c r="X761" i="2"/>
  <c r="AJ761" i="2"/>
  <c r="AF775" i="2"/>
  <c r="AF780" i="2"/>
  <c r="AF797" i="2"/>
  <c r="AB797" i="2"/>
  <c r="Z797" i="2"/>
  <c r="AA797" i="2" s="1"/>
  <c r="Y797" i="2"/>
  <c r="AK797" i="2"/>
  <c r="X797" i="2"/>
  <c r="AJ797" i="2"/>
  <c r="AB799" i="2"/>
  <c r="Z799" i="2"/>
  <c r="AA799" i="2" s="1"/>
  <c r="Y799" i="2"/>
  <c r="AK799" i="2"/>
  <c r="X799" i="2"/>
  <c r="AJ799" i="2"/>
  <c r="V799" i="2"/>
  <c r="U799" i="2"/>
  <c r="W799" i="2" s="1"/>
  <c r="AJ809" i="2"/>
  <c r="AF809" i="2"/>
  <c r="AB809" i="2"/>
  <c r="Z809" i="2"/>
  <c r="AA809" i="2" s="1"/>
  <c r="Y809" i="2"/>
  <c r="X809" i="2"/>
  <c r="U617" i="2"/>
  <c r="W617" i="2" s="1"/>
  <c r="U629" i="2"/>
  <c r="W629" i="2" s="1"/>
  <c r="Y637" i="2"/>
  <c r="AJ639" i="2"/>
  <c r="U641" i="2"/>
  <c r="W641" i="2" s="1"/>
  <c r="X644" i="2"/>
  <c r="AK644" i="2"/>
  <c r="Y649" i="2"/>
  <c r="AJ651" i="2"/>
  <c r="U653" i="2"/>
  <c r="W653" i="2" s="1"/>
  <c r="X656" i="2"/>
  <c r="AK656" i="2"/>
  <c r="Y661" i="2"/>
  <c r="AJ663" i="2"/>
  <c r="U665" i="2"/>
  <c r="W665" i="2" s="1"/>
  <c r="AF667" i="2"/>
  <c r="X668" i="2"/>
  <c r="AK668" i="2"/>
  <c r="Y673" i="2"/>
  <c r="AJ675" i="2"/>
  <c r="U677" i="2"/>
  <c r="W677" i="2" s="1"/>
  <c r="AF679" i="2"/>
  <c r="X680" i="2"/>
  <c r="AK680" i="2"/>
  <c r="Y685" i="2"/>
  <c r="AJ687" i="2"/>
  <c r="U689" i="2"/>
  <c r="W689" i="2" s="1"/>
  <c r="AF691" i="2"/>
  <c r="X692" i="2"/>
  <c r="AK692" i="2"/>
  <c r="Y697" i="2"/>
  <c r="AJ699" i="2"/>
  <c r="U701" i="2"/>
  <c r="W701" i="2" s="1"/>
  <c r="AF703" i="2"/>
  <c r="X704" i="2"/>
  <c r="AK704" i="2"/>
  <c r="Y709" i="2"/>
  <c r="AJ711" i="2"/>
  <c r="U713" i="2"/>
  <c r="W713" i="2" s="1"/>
  <c r="AF715" i="2"/>
  <c r="X716" i="2"/>
  <c r="AK716" i="2"/>
  <c r="Y721" i="2"/>
  <c r="AJ723" i="2"/>
  <c r="U725" i="2"/>
  <c r="W725" i="2" s="1"/>
  <c r="AF727" i="2"/>
  <c r="X728" i="2"/>
  <c r="AK728" i="2"/>
  <c r="Y733" i="2"/>
  <c r="AJ735" i="2"/>
  <c r="AK737" i="2"/>
  <c r="Y739" i="2"/>
  <c r="V740" i="2"/>
  <c r="AJ740" i="2"/>
  <c r="Y742" i="2"/>
  <c r="X749" i="2"/>
  <c r="Y756" i="2"/>
  <c r="U760" i="2"/>
  <c r="W760" i="2" s="1"/>
  <c r="U761" i="2"/>
  <c r="W761" i="2" s="1"/>
  <c r="X766" i="2"/>
  <c r="Z767" i="2"/>
  <c r="AA767" i="2" s="1"/>
  <c r="V768" i="2"/>
  <c r="V785" i="2"/>
  <c r="AF792" i="2"/>
  <c r="U797" i="2"/>
  <c r="W797" i="2" s="1"/>
  <c r="U809" i="2"/>
  <c r="W809" i="2" s="1"/>
  <c r="AK961" i="2"/>
  <c r="X961" i="2"/>
  <c r="AF961" i="2"/>
  <c r="Z961" i="2"/>
  <c r="AA961" i="2" s="1"/>
  <c r="Y961" i="2"/>
  <c r="V961" i="2"/>
  <c r="AJ961" i="2"/>
  <c r="AB961" i="2"/>
  <c r="U961" i="2"/>
  <c r="W961" i="2" s="1"/>
  <c r="U624" i="2"/>
  <c r="W624" i="2" s="1"/>
  <c r="V629" i="2"/>
  <c r="U636" i="2"/>
  <c r="W636" i="2" s="1"/>
  <c r="Z637" i="2"/>
  <c r="AA637" i="2" s="1"/>
  <c r="X639" i="2"/>
  <c r="AK639" i="2"/>
  <c r="V641" i="2"/>
  <c r="U648" i="2"/>
  <c r="W648" i="2" s="1"/>
  <c r="Z649" i="2"/>
  <c r="AA649" i="2" s="1"/>
  <c r="X651" i="2"/>
  <c r="AK651" i="2"/>
  <c r="V653" i="2"/>
  <c r="U660" i="2"/>
  <c r="W660" i="2" s="1"/>
  <c r="Z661" i="2"/>
  <c r="AA661" i="2" s="1"/>
  <c r="AF662" i="2"/>
  <c r="X663" i="2"/>
  <c r="AK663" i="2"/>
  <c r="V665" i="2"/>
  <c r="U672" i="2"/>
  <c r="W672" i="2" s="1"/>
  <c r="Z673" i="2"/>
  <c r="AA673" i="2" s="1"/>
  <c r="AF674" i="2"/>
  <c r="X675" i="2"/>
  <c r="AK675" i="2"/>
  <c r="V677" i="2"/>
  <c r="U684" i="2"/>
  <c r="W684" i="2" s="1"/>
  <c r="Z685" i="2"/>
  <c r="AA685" i="2" s="1"/>
  <c r="AF686" i="2"/>
  <c r="X687" i="2"/>
  <c r="AK687" i="2"/>
  <c r="V689" i="2"/>
  <c r="Z697" i="2"/>
  <c r="AA697" i="2" s="1"/>
  <c r="AF698" i="2"/>
  <c r="X699" i="2"/>
  <c r="AK699" i="2"/>
  <c r="V701" i="2"/>
  <c r="Z709" i="2"/>
  <c r="AA709" i="2" s="1"/>
  <c r="AF710" i="2"/>
  <c r="X711" i="2"/>
  <c r="AK711" i="2"/>
  <c r="V713" i="2"/>
  <c r="AJ718" i="2"/>
  <c r="U720" i="2"/>
  <c r="W720" i="2" s="1"/>
  <c r="Z721" i="2"/>
  <c r="AA721" i="2" s="1"/>
  <c r="AF722" i="2"/>
  <c r="X723" i="2"/>
  <c r="AK723" i="2"/>
  <c r="V725" i="2"/>
  <c r="AJ730" i="2"/>
  <c r="Z733" i="2"/>
  <c r="AA733" i="2" s="1"/>
  <c r="AF734" i="2"/>
  <c r="X735" i="2"/>
  <c r="AK735" i="2"/>
  <c r="X737" i="2"/>
  <c r="AK740" i="2"/>
  <c r="Z742" i="2"/>
  <c r="AA742" i="2" s="1"/>
  <c r="AK743" i="2"/>
  <c r="X743" i="2"/>
  <c r="V743" i="2"/>
  <c r="Y749" i="2"/>
  <c r="Z753" i="2"/>
  <c r="AA753" i="2" s="1"/>
  <c r="Y753" i="2"/>
  <c r="AK753" i="2"/>
  <c r="X753" i="2"/>
  <c r="AJ753" i="2"/>
  <c r="AF754" i="2"/>
  <c r="AB754" i="2"/>
  <c r="Z760" i="2"/>
  <c r="AA760" i="2" s="1"/>
  <c r="V761" i="2"/>
  <c r="V797" i="2"/>
  <c r="AF804" i="2"/>
  <c r="V809" i="2"/>
  <c r="AJ750" i="2"/>
  <c r="V750" i="2"/>
  <c r="U750" i="2"/>
  <c r="W750" i="2" s="1"/>
  <c r="AK750" i="2"/>
  <c r="AF815" i="2"/>
  <c r="Y815" i="2"/>
  <c r="AK815" i="2"/>
  <c r="X815" i="2"/>
  <c r="AJ815" i="2"/>
  <c r="AB815" i="2"/>
  <c r="Z815" i="2"/>
  <c r="AA815" i="2" s="1"/>
  <c r="AB841" i="2"/>
  <c r="Z841" i="2"/>
  <c r="AA841" i="2" s="1"/>
  <c r="Y841" i="2"/>
  <c r="AK841" i="2"/>
  <c r="X841" i="2"/>
  <c r="AJ841" i="2"/>
  <c r="V841" i="2"/>
  <c r="U841" i="2"/>
  <c r="W841" i="2" s="1"/>
  <c r="AF841" i="2"/>
  <c r="Z947" i="2"/>
  <c r="AA947" i="2" s="1"/>
  <c r="AF947" i="2"/>
  <c r="Y947" i="2"/>
  <c r="AB947" i="2"/>
  <c r="X947" i="2"/>
  <c r="V947" i="2"/>
  <c r="AK947" i="2"/>
  <c r="U947" i="2"/>
  <c r="W947" i="2" s="1"/>
  <c r="AJ947" i="2"/>
  <c r="U958" i="2"/>
  <c r="W958" i="2" s="1"/>
  <c r="Y958" i="2"/>
  <c r="AF958" i="2"/>
  <c r="Z958" i="2"/>
  <c r="AA958" i="2" s="1"/>
  <c r="X958" i="2"/>
  <c r="AK958" i="2"/>
  <c r="AJ958" i="2"/>
  <c r="AB958" i="2"/>
  <c r="V958" i="2"/>
  <c r="X629" i="2"/>
  <c r="X641" i="2"/>
  <c r="X653" i="2"/>
  <c r="X665" i="2"/>
  <c r="X677" i="2"/>
  <c r="X689" i="2"/>
  <c r="X701" i="2"/>
  <c r="X713" i="2"/>
  <c r="X725" i="2"/>
  <c r="Z737" i="2"/>
  <c r="AA737" i="2" s="1"/>
  <c r="AJ738" i="2"/>
  <c r="U738" i="2"/>
  <c r="W738" i="2" s="1"/>
  <c r="Y740" i="2"/>
  <c r="AB742" i="2"/>
  <c r="X750" i="2"/>
  <c r="V753" i="2"/>
  <c r="V754" i="2"/>
  <c r="AK754" i="2"/>
  <c r="AF756" i="2"/>
  <c r="AB760" i="2"/>
  <c r="Y761" i="2"/>
  <c r="U815" i="2"/>
  <c r="W815" i="2" s="1"/>
  <c r="AF863" i="2"/>
  <c r="AB863" i="2"/>
  <c r="Z863" i="2"/>
  <c r="AA863" i="2" s="1"/>
  <c r="Y863" i="2"/>
  <c r="AK863" i="2"/>
  <c r="X863" i="2"/>
  <c r="AJ863" i="2"/>
  <c r="V878" i="2"/>
  <c r="AF878" i="2"/>
  <c r="AB878" i="2"/>
  <c r="Z878" i="2"/>
  <c r="AA878" i="2" s="1"/>
  <c r="Y878" i="2"/>
  <c r="AK878" i="2"/>
  <c r="X878" i="2"/>
  <c r="AJ878" i="2"/>
  <c r="U921" i="2"/>
  <c r="W921" i="2" s="1"/>
  <c r="Z921" i="2"/>
  <c r="AA921" i="2" s="1"/>
  <c r="Y921" i="2"/>
  <c r="AK921" i="2"/>
  <c r="X921" i="2"/>
  <c r="AJ921" i="2"/>
  <c r="V921" i="2"/>
  <c r="AF921" i="2"/>
  <c r="AB921" i="2"/>
  <c r="AF772" i="2"/>
  <c r="Y778" i="2"/>
  <c r="U782" i="2"/>
  <c r="W782" i="2" s="1"/>
  <c r="AF784" i="2"/>
  <c r="Y790" i="2"/>
  <c r="U794" i="2"/>
  <c r="W794" i="2" s="1"/>
  <c r="AF796" i="2"/>
  <c r="Y802" i="2"/>
  <c r="U806" i="2"/>
  <c r="W806" i="2" s="1"/>
  <c r="AF808" i="2"/>
  <c r="AF812" i="2"/>
  <c r="AB817" i="2"/>
  <c r="Z817" i="2"/>
  <c r="AA817" i="2" s="1"/>
  <c r="Y817" i="2"/>
  <c r="AJ817" i="2"/>
  <c r="V817" i="2"/>
  <c r="AA831" i="2"/>
  <c r="U863" i="2"/>
  <c r="W863" i="2" s="1"/>
  <c r="AB865" i="2"/>
  <c r="Z865" i="2"/>
  <c r="AA865" i="2" s="1"/>
  <c r="Y865" i="2"/>
  <c r="AK865" i="2"/>
  <c r="X865" i="2"/>
  <c r="AJ865" i="2"/>
  <c r="V865" i="2"/>
  <c r="U865" i="2"/>
  <c r="W865" i="2" s="1"/>
  <c r="AB870" i="2"/>
  <c r="Z870" i="2"/>
  <c r="AA870" i="2" s="1"/>
  <c r="Y870" i="2"/>
  <c r="AK870" i="2"/>
  <c r="X870" i="2"/>
  <c r="AJ870" i="2"/>
  <c r="V870" i="2"/>
  <c r="U878" i="2"/>
  <c r="W878" i="2" s="1"/>
  <c r="Z778" i="2"/>
  <c r="AA778" i="2" s="1"/>
  <c r="AF779" i="2"/>
  <c r="V782" i="2"/>
  <c r="Z790" i="2"/>
  <c r="AA790" i="2" s="1"/>
  <c r="AF791" i="2"/>
  <c r="V794" i="2"/>
  <c r="Z802" i="2"/>
  <c r="AA802" i="2" s="1"/>
  <c r="AF803" i="2"/>
  <c r="V806" i="2"/>
  <c r="AB810" i="2"/>
  <c r="AJ810" i="2"/>
  <c r="AA855" i="2"/>
  <c r="V863" i="2"/>
  <c r="U870" i="2"/>
  <c r="W870" i="2" s="1"/>
  <c r="AJ782" i="2"/>
  <c r="AJ794" i="2"/>
  <c r="AJ806" i="2"/>
  <c r="U810" i="2"/>
  <c r="W810" i="2" s="1"/>
  <c r="AK810" i="2"/>
  <c r="AB920" i="2"/>
  <c r="AF920" i="2"/>
  <c r="Y920" i="2"/>
  <c r="X920" i="2"/>
  <c r="AJ920" i="2"/>
  <c r="Z920" i="2"/>
  <c r="AA920" i="2" s="1"/>
  <c r="V920" i="2"/>
  <c r="AJ956" i="2"/>
  <c r="X956" i="2"/>
  <c r="AF956" i="2"/>
  <c r="Z956" i="2"/>
  <c r="AA956" i="2" s="1"/>
  <c r="Y956" i="2"/>
  <c r="V956" i="2"/>
  <c r="U956" i="2"/>
  <c r="W956" i="2" s="1"/>
  <c r="AK956" i="2"/>
  <c r="AB956" i="2"/>
  <c r="AJ765" i="2"/>
  <c r="V772" i="2"/>
  <c r="AJ777" i="2"/>
  <c r="AB778" i="2"/>
  <c r="U779" i="2"/>
  <c r="W779" i="2" s="1"/>
  <c r="X782" i="2"/>
  <c r="AK782" i="2"/>
  <c r="V784" i="2"/>
  <c r="AJ789" i="2"/>
  <c r="AB790" i="2"/>
  <c r="U791" i="2"/>
  <c r="W791" i="2" s="1"/>
  <c r="X794" i="2"/>
  <c r="AK794" i="2"/>
  <c r="V796" i="2"/>
  <c r="AJ801" i="2"/>
  <c r="AB802" i="2"/>
  <c r="U803" i="2"/>
  <c r="W803" i="2" s="1"/>
  <c r="X806" i="2"/>
  <c r="AK806" i="2"/>
  <c r="V808" i="2"/>
  <c r="V810" i="2"/>
  <c r="AB829" i="2"/>
  <c r="Z829" i="2"/>
  <c r="AA829" i="2" s="1"/>
  <c r="Y829" i="2"/>
  <c r="AK829" i="2"/>
  <c r="X829" i="2"/>
  <c r="AJ829" i="2"/>
  <c r="V829" i="2"/>
  <c r="U829" i="2"/>
  <c r="W829" i="2" s="1"/>
  <c r="AB834" i="2"/>
  <c r="Z834" i="2"/>
  <c r="AA834" i="2" s="1"/>
  <c r="Y834" i="2"/>
  <c r="AK834" i="2"/>
  <c r="X834" i="2"/>
  <c r="AJ834" i="2"/>
  <c r="V834" i="2"/>
  <c r="AB853" i="2"/>
  <c r="Z853" i="2"/>
  <c r="AA853" i="2" s="1"/>
  <c r="Y853" i="2"/>
  <c r="AK853" i="2"/>
  <c r="X853" i="2"/>
  <c r="AJ853" i="2"/>
  <c r="V853" i="2"/>
  <c r="U853" i="2"/>
  <c r="W853" i="2" s="1"/>
  <c r="AB858" i="2"/>
  <c r="Z858" i="2"/>
  <c r="AA858" i="2" s="1"/>
  <c r="Y858" i="2"/>
  <c r="AK858" i="2"/>
  <c r="X858" i="2"/>
  <c r="AJ858" i="2"/>
  <c r="V858" i="2"/>
  <c r="AF865" i="2"/>
  <c r="U920" i="2"/>
  <c r="W920" i="2" s="1"/>
  <c r="AF752" i="2"/>
  <c r="U762" i="2"/>
  <c r="W762" i="2" s="1"/>
  <c r="AF764" i="2"/>
  <c r="X765" i="2"/>
  <c r="AK765" i="2"/>
  <c r="AJ772" i="2"/>
  <c r="U774" i="2"/>
  <c r="W774" i="2" s="1"/>
  <c r="AF776" i="2"/>
  <c r="X777" i="2"/>
  <c r="AK777" i="2"/>
  <c r="V779" i="2"/>
  <c r="Y782" i="2"/>
  <c r="AJ784" i="2"/>
  <c r="U786" i="2"/>
  <c r="W786" i="2" s="1"/>
  <c r="AF788" i="2"/>
  <c r="X789" i="2"/>
  <c r="AK789" i="2"/>
  <c r="V791" i="2"/>
  <c r="Y794" i="2"/>
  <c r="AJ796" i="2"/>
  <c r="U798" i="2"/>
  <c r="W798" i="2" s="1"/>
  <c r="AF800" i="2"/>
  <c r="X801" i="2"/>
  <c r="AK801" i="2"/>
  <c r="V803" i="2"/>
  <c r="Y806" i="2"/>
  <c r="AJ808" i="2"/>
  <c r="X810" i="2"/>
  <c r="AF827" i="2"/>
  <c r="AB827" i="2"/>
  <c r="Z827" i="2"/>
  <c r="AA827" i="2" s="1"/>
  <c r="Y827" i="2"/>
  <c r="AK827" i="2"/>
  <c r="X827" i="2"/>
  <c r="AJ827" i="2"/>
  <c r="U834" i="2"/>
  <c r="W834" i="2" s="1"/>
  <c r="AF851" i="2"/>
  <c r="AB851" i="2"/>
  <c r="Z851" i="2"/>
  <c r="AA851" i="2" s="1"/>
  <c r="Y851" i="2"/>
  <c r="AK851" i="2"/>
  <c r="X851" i="2"/>
  <c r="AJ851" i="2"/>
  <c r="U858" i="2"/>
  <c r="W858" i="2" s="1"/>
  <c r="AF870" i="2"/>
  <c r="AF876" i="2"/>
  <c r="AB876" i="2"/>
  <c r="Z876" i="2"/>
  <c r="AA876" i="2" s="1"/>
  <c r="Y876" i="2"/>
  <c r="X876" i="2"/>
  <c r="AK876" i="2"/>
  <c r="AJ876" i="2"/>
  <c r="V876" i="2"/>
  <c r="U876" i="2"/>
  <c r="W876" i="2" s="1"/>
  <c r="AB889" i="2"/>
  <c r="AK889" i="2"/>
  <c r="X889" i="2"/>
  <c r="AJ889" i="2"/>
  <c r="AF889" i="2"/>
  <c r="Z889" i="2"/>
  <c r="AA889" i="2" s="1"/>
  <c r="Y889" i="2"/>
  <c r="V889" i="2"/>
  <c r="Z950" i="2"/>
  <c r="AA950" i="2" s="1"/>
  <c r="U950" i="2"/>
  <c r="W950" i="2" s="1"/>
  <c r="AF950" i="2"/>
  <c r="Y950" i="2"/>
  <c r="X950" i="2"/>
  <c r="AK950" i="2"/>
  <c r="AJ950" i="2"/>
  <c r="V762" i="2"/>
  <c r="Y765" i="2"/>
  <c r="X772" i="2"/>
  <c r="AK772" i="2"/>
  <c r="V774" i="2"/>
  <c r="Y777" i="2"/>
  <c r="AJ779" i="2"/>
  <c r="Z782" i="2"/>
  <c r="AA782" i="2" s="1"/>
  <c r="X784" i="2"/>
  <c r="AK784" i="2"/>
  <c r="V786" i="2"/>
  <c r="Y789" i="2"/>
  <c r="AJ791" i="2"/>
  <c r="Z794" i="2"/>
  <c r="AA794" i="2" s="1"/>
  <c r="X796" i="2"/>
  <c r="AK796" i="2"/>
  <c r="V798" i="2"/>
  <c r="Y801" i="2"/>
  <c r="AJ803" i="2"/>
  <c r="Z806" i="2"/>
  <c r="AA806" i="2" s="1"/>
  <c r="X808" i="2"/>
  <c r="AK808" i="2"/>
  <c r="Y810" i="2"/>
  <c r="AJ811" i="2"/>
  <c r="U811" i="2"/>
  <c r="W811" i="2" s="1"/>
  <c r="AF811" i="2"/>
  <c r="AB811" i="2"/>
  <c r="AF817" i="2"/>
  <c r="AB824" i="2"/>
  <c r="Z824" i="2"/>
  <c r="AA824" i="2" s="1"/>
  <c r="Y824" i="2"/>
  <c r="AK824" i="2"/>
  <c r="X824" i="2"/>
  <c r="AJ824" i="2"/>
  <c r="V824" i="2"/>
  <c r="U824" i="2"/>
  <c r="W824" i="2" s="1"/>
  <c r="U851" i="2"/>
  <c r="W851" i="2" s="1"/>
  <c r="V950" i="2"/>
  <c r="AJ992" i="2"/>
  <c r="Y992" i="2"/>
  <c r="X992" i="2"/>
  <c r="AF992" i="2"/>
  <c r="AK992" i="2"/>
  <c r="AB992" i="2"/>
  <c r="Z992" i="2"/>
  <c r="AA992" i="2" s="1"/>
  <c r="V992" i="2"/>
  <c r="X779" i="2"/>
  <c r="AK779" i="2"/>
  <c r="X791" i="2"/>
  <c r="AK791" i="2"/>
  <c r="X803" i="2"/>
  <c r="AK803" i="2"/>
  <c r="Y808" i="2"/>
  <c r="Z810" i="2"/>
  <c r="AA810" i="2" s="1"/>
  <c r="V811" i="2"/>
  <c r="AB822" i="2"/>
  <c r="Z822" i="2"/>
  <c r="AA822" i="2" s="1"/>
  <c r="Y822" i="2"/>
  <c r="AK822" i="2"/>
  <c r="X822" i="2"/>
  <c r="AJ822" i="2"/>
  <c r="V827" i="2"/>
  <c r="AF829" i="2"/>
  <c r="AA843" i="2"/>
  <c r="V851" i="2"/>
  <c r="AF853" i="2"/>
  <c r="Y888" i="2"/>
  <c r="AK888" i="2"/>
  <c r="X888" i="2"/>
  <c r="AJ888" i="2"/>
  <c r="AF888" i="2"/>
  <c r="AB888" i="2"/>
  <c r="Z888" i="2"/>
  <c r="AA888" i="2" s="1"/>
  <c r="AB950" i="2"/>
  <c r="U992" i="2"/>
  <c r="W992" i="2" s="1"/>
  <c r="AB812" i="2"/>
  <c r="Z812" i="2"/>
  <c r="AA812" i="2" s="1"/>
  <c r="AK812" i="2"/>
  <c r="X812" i="2"/>
  <c r="V812" i="2"/>
  <c r="U812" i="2"/>
  <c r="W812" i="2" s="1"/>
  <c r="AB846" i="2"/>
  <c r="Z846" i="2"/>
  <c r="AA846" i="2" s="1"/>
  <c r="Y846" i="2"/>
  <c r="AK846" i="2"/>
  <c r="X846" i="2"/>
  <c r="AJ846" i="2"/>
  <c r="V846" i="2"/>
  <c r="AF918" i="2"/>
  <c r="AB918" i="2"/>
  <c r="Y918" i="2"/>
  <c r="AK918" i="2"/>
  <c r="X918" i="2"/>
  <c r="AJ918" i="2"/>
  <c r="Z918" i="2"/>
  <c r="AA918" i="2" s="1"/>
  <c r="V918" i="2"/>
  <c r="AJ890" i="2"/>
  <c r="V890" i="2"/>
  <c r="U890" i="2"/>
  <c r="W890" i="2" s="1"/>
  <c r="AB890" i="2"/>
  <c r="V975" i="2"/>
  <c r="AF975" i="2"/>
  <c r="Z975" i="2"/>
  <c r="AA975" i="2" s="1"/>
  <c r="Y975" i="2"/>
  <c r="X975" i="2"/>
  <c r="AK975" i="2"/>
  <c r="Z813" i="2"/>
  <c r="AA813" i="2" s="1"/>
  <c r="AF814" i="2"/>
  <c r="Y820" i="2"/>
  <c r="AB823" i="2"/>
  <c r="Z825" i="2"/>
  <c r="AA825" i="2" s="1"/>
  <c r="AF826" i="2"/>
  <c r="Y832" i="2"/>
  <c r="AB835" i="2"/>
  <c r="U836" i="2"/>
  <c r="W836" i="2" s="1"/>
  <c r="Z837" i="2"/>
  <c r="AA837" i="2" s="1"/>
  <c r="AF838" i="2"/>
  <c r="Y844" i="2"/>
  <c r="AB847" i="2"/>
  <c r="U848" i="2"/>
  <c r="W848" i="2" s="1"/>
  <c r="AB859" i="2"/>
  <c r="U860" i="2"/>
  <c r="W860" i="2" s="1"/>
  <c r="U872" i="2"/>
  <c r="W872" i="2" s="1"/>
  <c r="V874" i="2"/>
  <c r="X890" i="2"/>
  <c r="U975" i="2"/>
  <c r="W975" i="2" s="1"/>
  <c r="AB818" i="2"/>
  <c r="Z820" i="2"/>
  <c r="AA820" i="2" s="1"/>
  <c r="AF821" i="2"/>
  <c r="AB830" i="2"/>
  <c r="U831" i="2"/>
  <c r="W831" i="2" s="1"/>
  <c r="Z832" i="2"/>
  <c r="AA832" i="2" s="1"/>
  <c r="AF833" i="2"/>
  <c r="V836" i="2"/>
  <c r="AB842" i="2"/>
  <c r="U843" i="2"/>
  <c r="W843" i="2" s="1"/>
  <c r="Z844" i="2"/>
  <c r="AA844" i="2" s="1"/>
  <c r="AF845" i="2"/>
  <c r="V848" i="2"/>
  <c r="AB854" i="2"/>
  <c r="U855" i="2"/>
  <c r="W855" i="2" s="1"/>
  <c r="Z856" i="2"/>
  <c r="AA856" i="2" s="1"/>
  <c r="AF857" i="2"/>
  <c r="V860" i="2"/>
  <c r="AB866" i="2"/>
  <c r="U867" i="2"/>
  <c r="W867" i="2" s="1"/>
  <c r="AF869" i="2"/>
  <c r="V872" i="2"/>
  <c r="AJ874" i="2"/>
  <c r="AA879" i="2"/>
  <c r="Y890" i="2"/>
  <c r="AB891" i="2"/>
  <c r="Z891" i="2"/>
  <c r="AA891" i="2" s="1"/>
  <c r="V891" i="2"/>
  <c r="U891" i="2"/>
  <c r="W891" i="2" s="1"/>
  <c r="AF894" i="2"/>
  <c r="Y894" i="2"/>
  <c r="AK894" i="2"/>
  <c r="X894" i="2"/>
  <c r="AJ894" i="2"/>
  <c r="AB913" i="2"/>
  <c r="Z913" i="2"/>
  <c r="AA913" i="2" s="1"/>
  <c r="AK913" i="2"/>
  <c r="X913" i="2"/>
  <c r="AJ913" i="2"/>
  <c r="AB915" i="2"/>
  <c r="Z915" i="2"/>
  <c r="AA915" i="2" s="1"/>
  <c r="Y915" i="2"/>
  <c r="AK915" i="2"/>
  <c r="X915" i="2"/>
  <c r="V915" i="2"/>
  <c r="U915" i="2"/>
  <c r="W915" i="2" s="1"/>
  <c r="Y955" i="2"/>
  <c r="AF955" i="2"/>
  <c r="AB955" i="2"/>
  <c r="Z955" i="2"/>
  <c r="AA955" i="2" s="1"/>
  <c r="X955" i="2"/>
  <c r="AK955" i="2"/>
  <c r="AJ955" i="2"/>
  <c r="V955" i="2"/>
  <c r="AB975" i="2"/>
  <c r="AJ836" i="2"/>
  <c r="AJ848" i="2"/>
  <c r="AJ860" i="2"/>
  <c r="AK872" i="2"/>
  <c r="X874" i="2"/>
  <c r="AK874" i="2"/>
  <c r="Z886" i="2"/>
  <c r="AA886" i="2" s="1"/>
  <c r="Y886" i="2"/>
  <c r="U886" i="2"/>
  <c r="W886" i="2" s="1"/>
  <c r="AK886" i="2"/>
  <c r="Z890" i="2"/>
  <c r="AA890" i="2" s="1"/>
  <c r="Y912" i="2"/>
  <c r="AK912" i="2"/>
  <c r="X912" i="2"/>
  <c r="AJ912" i="2"/>
  <c r="V912" i="2"/>
  <c r="U912" i="2"/>
  <c r="W912" i="2" s="1"/>
  <c r="AF912" i="2"/>
  <c r="Y990" i="2"/>
  <c r="Z990" i="2"/>
  <c r="AA990" i="2" s="1"/>
  <c r="X990" i="2"/>
  <c r="AB990" i="2"/>
  <c r="V990" i="2"/>
  <c r="U990" i="2"/>
  <c r="W990" i="2" s="1"/>
  <c r="AJ990" i="2"/>
  <c r="U994" i="2"/>
  <c r="W994" i="2" s="1"/>
  <c r="AB994" i="2"/>
  <c r="AJ994" i="2"/>
  <c r="V994" i="2"/>
  <c r="AF994" i="2"/>
  <c r="AK994" i="2"/>
  <c r="Z994" i="2"/>
  <c r="AA994" i="2" s="1"/>
  <c r="Y994" i="2"/>
  <c r="X994" i="2"/>
  <c r="V814" i="2"/>
  <c r="U821" i="2"/>
  <c r="W821" i="2" s="1"/>
  <c r="AF823" i="2"/>
  <c r="AJ831" i="2"/>
  <c r="AB832" i="2"/>
  <c r="U833" i="2"/>
  <c r="W833" i="2" s="1"/>
  <c r="AF835" i="2"/>
  <c r="X836" i="2"/>
  <c r="AK836" i="2"/>
  <c r="V838" i="2"/>
  <c r="AJ843" i="2"/>
  <c r="AB844" i="2"/>
  <c r="U845" i="2"/>
  <c r="W845" i="2" s="1"/>
  <c r="AF847" i="2"/>
  <c r="X848" i="2"/>
  <c r="AK848" i="2"/>
  <c r="AJ855" i="2"/>
  <c r="AB856" i="2"/>
  <c r="U857" i="2"/>
  <c r="W857" i="2" s="1"/>
  <c r="AF859" i="2"/>
  <c r="X860" i="2"/>
  <c r="AK860" i="2"/>
  <c r="V862" i="2"/>
  <c r="AJ867" i="2"/>
  <c r="U869" i="2"/>
  <c r="W869" i="2" s="1"/>
  <c r="AF871" i="2"/>
  <c r="X872" i="2"/>
  <c r="AF873" i="2"/>
  <c r="Y874" i="2"/>
  <c r="AF875" i="2"/>
  <c r="AK883" i="2"/>
  <c r="X883" i="2"/>
  <c r="AJ883" i="2"/>
  <c r="V886" i="2"/>
  <c r="X891" i="2"/>
  <c r="V894" i="2"/>
  <c r="AF906" i="2"/>
  <c r="AB906" i="2"/>
  <c r="Y906" i="2"/>
  <c r="AK906" i="2"/>
  <c r="X906" i="2"/>
  <c r="Z912" i="2"/>
  <c r="AA912" i="2" s="1"/>
  <c r="V913" i="2"/>
  <c r="AB969" i="2"/>
  <c r="AF969" i="2"/>
  <c r="Y969" i="2"/>
  <c r="X969" i="2"/>
  <c r="V969" i="2"/>
  <c r="AK969" i="2"/>
  <c r="U969" i="2"/>
  <c r="W969" i="2" s="1"/>
  <c r="V821" i="2"/>
  <c r="Y836" i="2"/>
  <c r="V845" i="2"/>
  <c r="Y848" i="2"/>
  <c r="V857" i="2"/>
  <c r="Y860" i="2"/>
  <c r="X867" i="2"/>
  <c r="AK867" i="2"/>
  <c r="V869" i="2"/>
  <c r="Y872" i="2"/>
  <c r="Z874" i="2"/>
  <c r="AA874" i="2" s="1"/>
  <c r="AK877" i="2"/>
  <c r="X877" i="2"/>
  <c r="AK895" i="2"/>
  <c r="X895" i="2"/>
  <c r="AJ895" i="2"/>
  <c r="V895" i="2"/>
  <c r="AA896" i="2"/>
  <c r="AA909" i="2"/>
  <c r="AF813" i="2"/>
  <c r="X814" i="2"/>
  <c r="AK814" i="2"/>
  <c r="V816" i="2"/>
  <c r="AJ821" i="2"/>
  <c r="U823" i="2"/>
  <c r="W823" i="2" s="1"/>
  <c r="AF825" i="2"/>
  <c r="X826" i="2"/>
  <c r="AK826" i="2"/>
  <c r="V828" i="2"/>
  <c r="AJ833" i="2"/>
  <c r="U835" i="2"/>
  <c r="W835" i="2" s="1"/>
  <c r="Z836" i="2"/>
  <c r="AA836" i="2" s="1"/>
  <c r="X838" i="2"/>
  <c r="AK838" i="2"/>
  <c r="V840" i="2"/>
  <c r="Y843" i="2"/>
  <c r="AJ845" i="2"/>
  <c r="U847" i="2"/>
  <c r="W847" i="2" s="1"/>
  <c r="Z848" i="2"/>
  <c r="AA848" i="2" s="1"/>
  <c r="AF849" i="2"/>
  <c r="X850" i="2"/>
  <c r="AK850" i="2"/>
  <c r="V852" i="2"/>
  <c r="Y855" i="2"/>
  <c r="AJ857" i="2"/>
  <c r="U859" i="2"/>
  <c r="W859" i="2" s="1"/>
  <c r="Z860" i="2"/>
  <c r="AA860" i="2" s="1"/>
  <c r="AF861" i="2"/>
  <c r="X862" i="2"/>
  <c r="AK862" i="2"/>
  <c r="Y867" i="2"/>
  <c r="AJ869" i="2"/>
  <c r="U871" i="2"/>
  <c r="W871" i="2" s="1"/>
  <c r="Z872" i="2"/>
  <c r="AA872" i="2" s="1"/>
  <c r="U877" i="2"/>
  <c r="W877" i="2" s="1"/>
  <c r="X886" i="2"/>
  <c r="Z894" i="2"/>
  <c r="AA894" i="2" s="1"/>
  <c r="U895" i="2"/>
  <c r="W895" i="2" s="1"/>
  <c r="Y900" i="2"/>
  <c r="AK900" i="2"/>
  <c r="X900" i="2"/>
  <c r="AJ900" i="2"/>
  <c r="U900" i="2"/>
  <c r="W900" i="2" s="1"/>
  <c r="AF900" i="2"/>
  <c r="AB901" i="2"/>
  <c r="Z901" i="2"/>
  <c r="AA901" i="2" s="1"/>
  <c r="AK901" i="2"/>
  <c r="X901" i="2"/>
  <c r="AJ901" i="2"/>
  <c r="AJ902" i="2"/>
  <c r="V902" i="2"/>
  <c r="U902" i="2"/>
  <c r="W902" i="2" s="1"/>
  <c r="AF902" i="2"/>
  <c r="AB902" i="2"/>
  <c r="AB912" i="2"/>
  <c r="Z986" i="2"/>
  <c r="AA986" i="2" s="1"/>
  <c r="U986" i="2"/>
  <c r="W986" i="2" s="1"/>
  <c r="AF986" i="2"/>
  <c r="Y986" i="2"/>
  <c r="X986" i="2"/>
  <c r="AK986" i="2"/>
  <c r="AF990" i="2"/>
  <c r="AB993" i="2"/>
  <c r="AJ993" i="2"/>
  <c r="Z993" i="2"/>
  <c r="AA993" i="2" s="1"/>
  <c r="AK993" i="2"/>
  <c r="U993" i="2"/>
  <c r="W993" i="2" s="1"/>
  <c r="AF993" i="2"/>
  <c r="Y993" i="2"/>
  <c r="X993" i="2"/>
  <c r="Y814" i="2"/>
  <c r="AJ816" i="2"/>
  <c r="U818" i="2"/>
  <c r="W818" i="2" s="1"/>
  <c r="X821" i="2"/>
  <c r="AK821" i="2"/>
  <c r="V823" i="2"/>
  <c r="AJ828" i="2"/>
  <c r="U830" i="2"/>
  <c r="W830" i="2" s="1"/>
  <c r="X833" i="2"/>
  <c r="AK833" i="2"/>
  <c r="V835" i="2"/>
  <c r="Y838" i="2"/>
  <c r="AJ840" i="2"/>
  <c r="U842" i="2"/>
  <c r="W842" i="2" s="1"/>
  <c r="X845" i="2"/>
  <c r="AK845" i="2"/>
  <c r="V847" i="2"/>
  <c r="Y850" i="2"/>
  <c r="AJ852" i="2"/>
  <c r="X857" i="2"/>
  <c r="AK857" i="2"/>
  <c r="V859" i="2"/>
  <c r="Y862" i="2"/>
  <c r="U866" i="2"/>
  <c r="W866" i="2" s="1"/>
  <c r="X869" i="2"/>
  <c r="AK869" i="2"/>
  <c r="V871" i="2"/>
  <c r="U873" i="2"/>
  <c r="W873" i="2" s="1"/>
  <c r="AB874" i="2"/>
  <c r="U875" i="2"/>
  <c r="W875" i="2" s="1"/>
  <c r="V877" i="2"/>
  <c r="AJ877" i="2"/>
  <c r="AA880" i="2"/>
  <c r="AB884" i="2"/>
  <c r="AJ884" i="2"/>
  <c r="AB886" i="2"/>
  <c r="AF890" i="2"/>
  <c r="Y895" i="2"/>
  <c r="AB896" i="2"/>
  <c r="AJ896" i="2"/>
  <c r="V896" i="2"/>
  <c r="AA897" i="2"/>
  <c r="V900" i="2"/>
  <c r="U901" i="2"/>
  <c r="W901" i="2" s="1"/>
  <c r="X902" i="2"/>
  <c r="AB903" i="2"/>
  <c r="Z903" i="2"/>
  <c r="AA903" i="2" s="1"/>
  <c r="AK903" i="2"/>
  <c r="X903" i="2"/>
  <c r="V903" i="2"/>
  <c r="U903" i="2"/>
  <c r="W903" i="2" s="1"/>
  <c r="AB908" i="2"/>
  <c r="Z908" i="2"/>
  <c r="AA908" i="2" s="1"/>
  <c r="Y908" i="2"/>
  <c r="AJ908" i="2"/>
  <c r="V908" i="2"/>
  <c r="AA934" i="2"/>
  <c r="V986" i="2"/>
  <c r="V993" i="2"/>
  <c r="V999" i="2"/>
  <c r="Z999" i="2"/>
  <c r="AA999" i="2" s="1"/>
  <c r="Y999" i="2"/>
  <c r="AK999" i="2"/>
  <c r="X999" i="2"/>
  <c r="AB999" i="2"/>
  <c r="U999" i="2"/>
  <c r="W999" i="2" s="1"/>
  <c r="AJ999" i="2"/>
  <c r="X816" i="2"/>
  <c r="X828" i="2"/>
  <c r="X840" i="2"/>
  <c r="X852" i="2"/>
  <c r="X864" i="2"/>
  <c r="AB872" i="2"/>
  <c r="V873" i="2"/>
  <c r="AJ873" i="2"/>
  <c r="V875" i="2"/>
  <c r="AJ875" i="2"/>
  <c r="Y879" i="2"/>
  <c r="U884" i="2"/>
  <c r="W884" i="2" s="1"/>
  <c r="AK884" i="2"/>
  <c r="AF891" i="2"/>
  <c r="AB894" i="2"/>
  <c r="Z895" i="2"/>
  <c r="AA895" i="2" s="1"/>
  <c r="U896" i="2"/>
  <c r="W896" i="2" s="1"/>
  <c r="Z900" i="2"/>
  <c r="AA900" i="2" s="1"/>
  <c r="V901" i="2"/>
  <c r="Y902" i="2"/>
  <c r="Z906" i="2"/>
  <c r="AA906" i="2" s="1"/>
  <c r="AA910" i="2"/>
  <c r="AF913" i="2"/>
  <c r="Z922" i="2"/>
  <c r="AA922" i="2" s="1"/>
  <c r="AF922" i="2"/>
  <c r="AB922" i="2"/>
  <c r="Y922" i="2"/>
  <c r="X922" i="2"/>
  <c r="AJ975" i="2"/>
  <c r="Z983" i="2"/>
  <c r="AA983" i="2" s="1"/>
  <c r="AF983" i="2"/>
  <c r="Y983" i="2"/>
  <c r="AB983" i="2"/>
  <c r="X983" i="2"/>
  <c r="V983" i="2"/>
  <c r="AK983" i="2"/>
  <c r="U983" i="2"/>
  <c r="W983" i="2" s="1"/>
  <c r="AB986" i="2"/>
  <c r="U934" i="2"/>
  <c r="W934" i="2" s="1"/>
  <c r="Y934" i="2"/>
  <c r="AJ944" i="2"/>
  <c r="X944" i="2"/>
  <c r="AF944" i="2"/>
  <c r="AK944" i="2"/>
  <c r="AJ980" i="2"/>
  <c r="X980" i="2"/>
  <c r="AF980" i="2"/>
  <c r="AK980" i="2"/>
  <c r="Z995" i="2"/>
  <c r="AA995" i="2" s="1"/>
  <c r="U995" i="2"/>
  <c r="W995" i="2" s="1"/>
  <c r="AK995" i="2"/>
  <c r="AJ995" i="2"/>
  <c r="V995" i="2"/>
  <c r="Y995" i="2"/>
  <c r="AK937" i="2"/>
  <c r="X937" i="2"/>
  <c r="Y942" i="2"/>
  <c r="X942" i="2"/>
  <c r="Y978" i="2"/>
  <c r="X978" i="2"/>
  <c r="U980" i="2"/>
  <c r="W980" i="2" s="1"/>
  <c r="X995" i="2"/>
  <c r="AB914" i="2"/>
  <c r="Z924" i="2"/>
  <c r="AA924" i="2" s="1"/>
  <c r="Z926" i="2"/>
  <c r="AA926" i="2" s="1"/>
  <c r="V931" i="2"/>
  <c r="AJ931" i="2"/>
  <c r="AK934" i="2"/>
  <c r="U937" i="2"/>
  <c r="W937" i="2" s="1"/>
  <c r="AJ937" i="2"/>
  <c r="Z939" i="2"/>
  <c r="AA939" i="2" s="1"/>
  <c r="U942" i="2"/>
  <c r="W942" i="2" s="1"/>
  <c r="AJ942" i="2"/>
  <c r="V944" i="2"/>
  <c r="Z962" i="2"/>
  <c r="AA962" i="2" s="1"/>
  <c r="U962" i="2"/>
  <c r="W962" i="2" s="1"/>
  <c r="U970" i="2"/>
  <c r="W970" i="2" s="1"/>
  <c r="Y970" i="2"/>
  <c r="AK973" i="2"/>
  <c r="X973" i="2"/>
  <c r="U978" i="2"/>
  <c r="W978" i="2" s="1"/>
  <c r="AJ978" i="2"/>
  <c r="V980" i="2"/>
  <c r="AB885" i="2"/>
  <c r="Z887" i="2"/>
  <c r="AA887" i="2" s="1"/>
  <c r="AB897" i="2"/>
  <c r="U898" i="2"/>
  <c r="W898" i="2" s="1"/>
  <c r="Z899" i="2"/>
  <c r="AA899" i="2" s="1"/>
  <c r="AB909" i="2"/>
  <c r="U910" i="2"/>
  <c r="W910" i="2" s="1"/>
  <c r="Z911" i="2"/>
  <c r="AA911" i="2" s="1"/>
  <c r="AF919" i="2"/>
  <c r="U925" i="2"/>
  <c r="W925" i="2" s="1"/>
  <c r="AB926" i="2"/>
  <c r="AK931" i="2"/>
  <c r="X934" i="2"/>
  <c r="V937" i="2"/>
  <c r="AB939" i="2"/>
  <c r="V942" i="2"/>
  <c r="AK942" i="2"/>
  <c r="Y944" i="2"/>
  <c r="AB945" i="2"/>
  <c r="AF945" i="2"/>
  <c r="Y945" i="2"/>
  <c r="AJ945" i="2"/>
  <c r="U951" i="2"/>
  <c r="W951" i="2" s="1"/>
  <c r="AJ951" i="2"/>
  <c r="Z959" i="2"/>
  <c r="AA959" i="2" s="1"/>
  <c r="AF959" i="2"/>
  <c r="Y959" i="2"/>
  <c r="AJ959" i="2"/>
  <c r="V962" i="2"/>
  <c r="AJ962" i="2"/>
  <c r="AF963" i="2"/>
  <c r="U967" i="2"/>
  <c r="W967" i="2" s="1"/>
  <c r="V970" i="2"/>
  <c r="AJ970" i="2"/>
  <c r="U973" i="2"/>
  <c r="W973" i="2" s="1"/>
  <c r="AJ973" i="2"/>
  <c r="V978" i="2"/>
  <c r="AK978" i="2"/>
  <c r="Y980" i="2"/>
  <c r="AB981" i="2"/>
  <c r="AF981" i="2"/>
  <c r="Y981" i="2"/>
  <c r="AJ981" i="2"/>
  <c r="AB995" i="2"/>
  <c r="E40" i="3"/>
  <c r="D40" i="3"/>
  <c r="AF914" i="2"/>
  <c r="Z931" i="2"/>
  <c r="AA931" i="2" s="1"/>
  <c r="Z935" i="2"/>
  <c r="AA935" i="2" s="1"/>
  <c r="AF935" i="2"/>
  <c r="Y935" i="2"/>
  <c r="AJ935" i="2"/>
  <c r="Y937" i="2"/>
  <c r="Z938" i="2"/>
  <c r="AA938" i="2" s="1"/>
  <c r="U938" i="2"/>
  <c r="W938" i="2" s="1"/>
  <c r="Z942" i="2"/>
  <c r="AA942" i="2" s="1"/>
  <c r="AA949" i="2"/>
  <c r="X951" i="2"/>
  <c r="AA952" i="2"/>
  <c r="Y954" i="2"/>
  <c r="X954" i="2"/>
  <c r="X962" i="2"/>
  <c r="AA963" i="2"/>
  <c r="AK967" i="2"/>
  <c r="X970" i="2"/>
  <c r="Z978" i="2"/>
  <c r="AA978" i="2" s="1"/>
  <c r="AA985" i="2"/>
  <c r="AK998" i="2"/>
  <c r="X998" i="2"/>
  <c r="AJ998" i="2"/>
  <c r="V998" i="2"/>
  <c r="U998" i="2"/>
  <c r="W998" i="2" s="1"/>
  <c r="AF998" i="2"/>
  <c r="Y998" i="2"/>
  <c r="AJ932" i="2"/>
  <c r="X932" i="2"/>
  <c r="AF932" i="2"/>
  <c r="AK932" i="2"/>
  <c r="AB934" i="2"/>
  <c r="Z937" i="2"/>
  <c r="AA937" i="2" s="1"/>
  <c r="V938" i="2"/>
  <c r="AJ938" i="2"/>
  <c r="AB944" i="2"/>
  <c r="U946" i="2"/>
  <c r="W946" i="2" s="1"/>
  <c r="Y946" i="2"/>
  <c r="AK949" i="2"/>
  <c r="X949" i="2"/>
  <c r="Z974" i="2"/>
  <c r="AA974" i="2" s="1"/>
  <c r="U974" i="2"/>
  <c r="W974" i="2" s="1"/>
  <c r="AB980" i="2"/>
  <c r="U982" i="2"/>
  <c r="W982" i="2" s="1"/>
  <c r="Y982" i="2"/>
  <c r="AK985" i="2"/>
  <c r="X985" i="2"/>
  <c r="AF991" i="2"/>
  <c r="Y991" i="2"/>
  <c r="U991" i="2"/>
  <c r="W991" i="2" s="1"/>
  <c r="AJ991" i="2"/>
  <c r="AF995" i="2"/>
  <c r="E43" i="3"/>
  <c r="D43" i="3"/>
  <c r="Y898" i="2"/>
  <c r="V907" i="2"/>
  <c r="Y910" i="2"/>
  <c r="U914" i="2"/>
  <c r="W914" i="2" s="1"/>
  <c r="V919" i="2"/>
  <c r="AK919" i="2"/>
  <c r="Y925" i="2"/>
  <c r="Y930" i="2"/>
  <c r="X930" i="2"/>
  <c r="AB931" i="2"/>
  <c r="U932" i="2"/>
  <c r="W932" i="2" s="1"/>
  <c r="V935" i="2"/>
  <c r="AB937" i="2"/>
  <c r="AK938" i="2"/>
  <c r="AB942" i="2"/>
  <c r="U943" i="2"/>
  <c r="W943" i="2" s="1"/>
  <c r="V946" i="2"/>
  <c r="AJ946" i="2"/>
  <c r="U949" i="2"/>
  <c r="W949" i="2" s="1"/>
  <c r="AJ949" i="2"/>
  <c r="Z951" i="2"/>
  <c r="AA951" i="2" s="1"/>
  <c r="V954" i="2"/>
  <c r="AK954" i="2"/>
  <c r="AB957" i="2"/>
  <c r="AF957" i="2"/>
  <c r="Y957" i="2"/>
  <c r="AJ957" i="2"/>
  <c r="U963" i="2"/>
  <c r="W963" i="2" s="1"/>
  <c r="AJ963" i="2"/>
  <c r="Z967" i="2"/>
  <c r="AA967" i="2" s="1"/>
  <c r="Z971" i="2"/>
  <c r="AA971" i="2" s="1"/>
  <c r="AF971" i="2"/>
  <c r="Y971" i="2"/>
  <c r="AJ971" i="2"/>
  <c r="Z973" i="2"/>
  <c r="AA973" i="2" s="1"/>
  <c r="V974" i="2"/>
  <c r="AJ974" i="2"/>
  <c r="AB978" i="2"/>
  <c r="U979" i="2"/>
  <c r="W979" i="2" s="1"/>
  <c r="X981" i="2"/>
  <c r="V982" i="2"/>
  <c r="AJ982" i="2"/>
  <c r="U985" i="2"/>
  <c r="W985" i="2" s="1"/>
  <c r="AJ985" i="2"/>
  <c r="V991" i="2"/>
  <c r="AK991" i="2"/>
  <c r="U885" i="2"/>
  <c r="W885" i="2" s="1"/>
  <c r="U897" i="2"/>
  <c r="W897" i="2" s="1"/>
  <c r="AJ907" i="2"/>
  <c r="V914" i="2"/>
  <c r="X919" i="2"/>
  <c r="V932" i="2"/>
  <c r="X938" i="2"/>
  <c r="V943" i="2"/>
  <c r="AJ943" i="2"/>
  <c r="AK946" i="2"/>
  <c r="V949" i="2"/>
  <c r="AB951" i="2"/>
  <c r="AK957" i="2"/>
  <c r="AB962" i="2"/>
  <c r="AK963" i="2"/>
  <c r="AJ968" i="2"/>
  <c r="X968" i="2"/>
  <c r="AF968" i="2"/>
  <c r="AK968" i="2"/>
  <c r="AB970" i="2"/>
  <c r="AB973" i="2"/>
  <c r="AK974" i="2"/>
  <c r="V979" i="2"/>
  <c r="AJ979" i="2"/>
  <c r="Z981" i="2"/>
  <c r="AA981" i="2" s="1"/>
  <c r="AK982" i="2"/>
  <c r="V985" i="2"/>
  <c r="X907" i="2"/>
  <c r="Y919" i="2"/>
  <c r="AK924" i="2"/>
  <c r="X924" i="2"/>
  <c r="Y932" i="2"/>
  <c r="AB933" i="2"/>
  <c r="AF933" i="2"/>
  <c r="Y933" i="2"/>
  <c r="AJ933" i="2"/>
  <c r="AF934" i="2"/>
  <c r="X935" i="2"/>
  <c r="Y938" i="2"/>
  <c r="AK943" i="2"/>
  <c r="X946" i="2"/>
  <c r="Z954" i="2"/>
  <c r="AA954" i="2" s="1"/>
  <c r="X963" i="2"/>
  <c r="AA964" i="2"/>
  <c r="Y966" i="2"/>
  <c r="X966" i="2"/>
  <c r="AB967" i="2"/>
  <c r="X974" i="2"/>
  <c r="AK979" i="2"/>
  <c r="X982" i="2"/>
  <c r="X991" i="2"/>
  <c r="AF996" i="2"/>
  <c r="Z996" i="2"/>
  <c r="AA996" i="2" s="1"/>
  <c r="Z1000" i="2"/>
  <c r="AA1000" i="2" s="1"/>
  <c r="AK997" i="2"/>
  <c r="X997" i="2"/>
  <c r="AF997" i="2"/>
  <c r="A4" i="4"/>
  <c r="B3" i="4"/>
  <c r="E38" i="3"/>
  <c r="D38" i="3"/>
  <c r="Y948" i="2"/>
  <c r="Y960" i="2"/>
  <c r="Y972" i="2"/>
  <c r="Y984" i="2"/>
  <c r="Y988" i="2"/>
  <c r="Z997" i="2"/>
  <c r="AA997" i="2" s="1"/>
  <c r="AK1000" i="2"/>
  <c r="X1000" i="2"/>
  <c r="E39" i="3"/>
  <c r="D39" i="3"/>
  <c r="B2" i="4"/>
  <c r="E42" i="3"/>
  <c r="D42" i="3"/>
  <c r="C824" i="5"/>
  <c r="B975" i="5"/>
  <c r="C975" i="5"/>
  <c r="D975" i="5"/>
  <c r="E975" i="5"/>
  <c r="C40" i="3" l="1"/>
  <c r="C39" i="3"/>
  <c r="C38" i="3"/>
  <c r="C42" i="3"/>
  <c r="C43" i="3"/>
  <c r="B4" i="4"/>
  <c r="A5" i="4"/>
  <c r="Y3" i="2"/>
  <c r="Z2" i="2"/>
  <c r="AA2" i="2" s="1"/>
  <c r="C32" i="3"/>
  <c r="C16" i="3" a="1"/>
  <c r="C16" i="3" s="1"/>
  <c r="C41" i="3"/>
  <c r="C13" i="3"/>
  <c r="C6" i="3" s="1"/>
  <c r="C33" i="3"/>
  <c r="C34" i="3"/>
  <c r="C31" i="3"/>
  <c r="C25" i="3"/>
  <c r="C21" i="3"/>
  <c r="C10" i="3"/>
  <c r="C30" i="3"/>
  <c r="C24" i="3"/>
  <c r="W2" i="2"/>
  <c r="C15" i="3" s="1"/>
  <c r="C8" i="3" s="1"/>
  <c r="C22" i="3"/>
  <c r="C17" i="3" a="1"/>
  <c r="C17" i="3" s="1"/>
  <c r="C14" i="3"/>
  <c r="C7" i="3" s="1"/>
  <c r="C11" i="3"/>
  <c r="A2" i="5"/>
  <c r="X3" i="2"/>
  <c r="Z3" i="2" l="1"/>
  <c r="AA3" i="2" s="1"/>
  <c r="Y4" i="2"/>
  <c r="B5" i="4"/>
  <c r="A6" i="4"/>
  <c r="A3" i="5"/>
  <c r="X4" i="2"/>
  <c r="E2" i="5"/>
  <c r="F2" i="5"/>
  <c r="D2" i="5"/>
  <c r="B2" i="5"/>
  <c r="C2" i="5"/>
  <c r="A4" i="5" l="1"/>
  <c r="X5" i="2"/>
  <c r="D3" i="5"/>
  <c r="C3" i="5"/>
  <c r="F3" i="5"/>
  <c r="B3" i="5"/>
  <c r="E3" i="5"/>
  <c r="Y5" i="2"/>
  <c r="Z4" i="2"/>
  <c r="AA4" i="2" s="1"/>
  <c r="B6" i="4"/>
  <c r="A7" i="4"/>
  <c r="Z5" i="2" l="1"/>
  <c r="AA5" i="2" s="1"/>
  <c r="Y6" i="2"/>
  <c r="A8" i="4"/>
  <c r="B7" i="4"/>
  <c r="A5" i="5"/>
  <c r="X6" i="2"/>
  <c r="E4" i="5"/>
  <c r="F4" i="5"/>
  <c r="D4" i="5"/>
  <c r="B4" i="5"/>
  <c r="C4" i="5"/>
  <c r="Z6" i="2" l="1"/>
  <c r="AA6" i="2" s="1"/>
  <c r="F5" i="5"/>
  <c r="E5" i="5"/>
  <c r="D5" i="5"/>
  <c r="C5" i="5"/>
  <c r="B5" i="5"/>
  <c r="B8" i="4"/>
  <c r="A9" i="4"/>
  <c r="A10" i="4" l="1"/>
  <c r="B9" i="4"/>
  <c r="B10" i="4" l="1"/>
  <c r="A11" i="4"/>
  <c r="A12" i="4" l="1"/>
  <c r="B11" i="4"/>
  <c r="A13" i="4" l="1"/>
  <c r="B12" i="4"/>
  <c r="B13" i="4" l="1"/>
  <c r="A14" i="4"/>
  <c r="B14" i="4" l="1"/>
  <c r="A15" i="4"/>
  <c r="B15" i="4" l="1"/>
  <c r="A16" i="4"/>
  <c r="B16" i="4" l="1"/>
  <c r="A17" i="4"/>
  <c r="A18" i="4" l="1"/>
  <c r="B17" i="4"/>
  <c r="A19" i="4" l="1"/>
  <c r="B18" i="4"/>
  <c r="A20" i="4" l="1"/>
  <c r="B19" i="4"/>
  <c r="A21" i="4" l="1"/>
  <c r="B20" i="4"/>
  <c r="A22" i="4" l="1"/>
  <c r="B21" i="4"/>
  <c r="B22" i="4" l="1"/>
  <c r="A23" i="4"/>
  <c r="A24" i="4" l="1"/>
  <c r="B23" i="4"/>
  <c r="A25" i="4" l="1"/>
  <c r="B24" i="4"/>
  <c r="A26" i="4" l="1"/>
  <c r="B25" i="4"/>
  <c r="A27" i="4" l="1"/>
  <c r="B26" i="4"/>
  <c r="B27" i="4" l="1"/>
  <c r="A28" i="4"/>
  <c r="B28" i="4" l="1"/>
  <c r="A29" i="4"/>
  <c r="A30" i="4" l="1"/>
  <c r="B29" i="4"/>
  <c r="A31" i="4" l="1"/>
  <c r="B30" i="4"/>
  <c r="A32" i="4" l="1"/>
  <c r="B31" i="4"/>
  <c r="A33" i="4" l="1"/>
  <c r="B32" i="4"/>
  <c r="A34" i="4" l="1"/>
  <c r="B33" i="4"/>
  <c r="B34" i="4" l="1"/>
  <c r="A35" i="4"/>
  <c r="A36" i="4" l="1"/>
  <c r="B35" i="4"/>
  <c r="A37" i="4" l="1"/>
  <c r="B36" i="4"/>
  <c r="A38" i="4" l="1"/>
  <c r="B37" i="4"/>
  <c r="A39" i="4" l="1"/>
  <c r="B38" i="4"/>
  <c r="A40" i="4" l="1"/>
  <c r="B39" i="4"/>
  <c r="B40" i="4" l="1"/>
  <c r="A41" i="4"/>
  <c r="B41" i="4" l="1"/>
  <c r="A42" i="4"/>
  <c r="B42" i="4" l="1"/>
  <c r="A43" i="4"/>
  <c r="A44" i="4" l="1"/>
  <c r="B43" i="4"/>
  <c r="A45" i="4" l="1"/>
  <c r="B44" i="4"/>
  <c r="A46" i="4" l="1"/>
  <c r="B45" i="4"/>
  <c r="B46" i="4" l="1"/>
  <c r="A47" i="4"/>
  <c r="B47" i="4" l="1"/>
  <c r="A48" i="4"/>
  <c r="B48" i="4" l="1"/>
  <c r="A49" i="4"/>
  <c r="B49" i="4" l="1"/>
  <c r="A50" i="4"/>
  <c r="A51" i="4" l="1"/>
  <c r="B50" i="4"/>
  <c r="A52" i="4" l="1"/>
  <c r="B51" i="4"/>
  <c r="B52" i="4" l="1"/>
  <c r="A53" i="4"/>
  <c r="A54" i="4" l="1"/>
  <c r="B53" i="4"/>
  <c r="A55" i="4" l="1"/>
  <c r="B54" i="4"/>
  <c r="A56" i="4" l="1"/>
  <c r="B55" i="4"/>
  <c r="B56" i="4" l="1"/>
  <c r="A57" i="4"/>
  <c r="A58" i="4" l="1"/>
  <c r="B57" i="4"/>
  <c r="B58" i="4" l="1"/>
  <c r="A59" i="4"/>
  <c r="B59" i="4" l="1"/>
  <c r="A60" i="4"/>
  <c r="B60" i="4" l="1"/>
  <c r="A61" i="4"/>
  <c r="A62" i="4" l="1"/>
  <c r="B61" i="4"/>
  <c r="A63" i="4" l="1"/>
  <c r="B62" i="4"/>
  <c r="A64" i="4" l="1"/>
  <c r="B63" i="4"/>
  <c r="B64" i="4" l="1"/>
  <c r="A65" i="4"/>
  <c r="B65" i="4" l="1"/>
  <c r="A66" i="4"/>
  <c r="A67" i="4" l="1"/>
  <c r="B66" i="4"/>
  <c r="A68" i="4" l="1"/>
  <c r="B67" i="4"/>
  <c r="A69" i="4" l="1"/>
  <c r="B68" i="4"/>
  <c r="A70" i="4" l="1"/>
  <c r="B69" i="4"/>
  <c r="B70" i="4" l="1"/>
  <c r="A71" i="4"/>
  <c r="A72" i="4" l="1"/>
  <c r="B71" i="4"/>
  <c r="B72" i="4" l="1"/>
  <c r="A73" i="4"/>
  <c r="B73" i="4" l="1"/>
  <c r="A74" i="4"/>
  <c r="A75" i="4" l="1"/>
  <c r="B74" i="4"/>
  <c r="A76" i="4" l="1"/>
  <c r="B75" i="4"/>
  <c r="B76" i="4" l="1"/>
  <c r="A77" i="4"/>
  <c r="A78" i="4" l="1"/>
  <c r="B77" i="4"/>
  <c r="A79" i="4" l="1"/>
  <c r="B78" i="4"/>
  <c r="A80" i="4" l="1"/>
  <c r="B79" i="4"/>
  <c r="A81" i="4" l="1"/>
  <c r="B80" i="4"/>
  <c r="A82" i="4" l="1"/>
  <c r="B81" i="4"/>
  <c r="B82" i="4" l="1"/>
  <c r="A83" i="4"/>
  <c r="B83" i="4" l="1"/>
  <c r="A84" i="4"/>
  <c r="A85" i="4" l="1"/>
  <c r="B84" i="4"/>
  <c r="A86" i="4" l="1"/>
  <c r="B85" i="4"/>
  <c r="B86" i="4" l="1"/>
  <c r="A87" i="4"/>
  <c r="A88" i="4" l="1"/>
  <c r="B87" i="4"/>
  <c r="B88" i="4" l="1"/>
  <c r="A89" i="4"/>
  <c r="A90" i="4" l="1"/>
  <c r="B89" i="4"/>
  <c r="B90" i="4" l="1"/>
  <c r="A91" i="4"/>
  <c r="B91" i="4" l="1"/>
  <c r="A92" i="4"/>
  <c r="A93" i="4" l="1"/>
  <c r="B92" i="4"/>
  <c r="A94" i="4" l="1"/>
  <c r="B93" i="4"/>
  <c r="B94" i="4" l="1"/>
  <c r="A95" i="4"/>
  <c r="A96" i="4" l="1"/>
  <c r="B95" i="4"/>
  <c r="A97" i="4" l="1"/>
  <c r="B96" i="4"/>
  <c r="B97" i="4" l="1"/>
  <c r="A98" i="4"/>
  <c r="B98" i="4" l="1"/>
  <c r="A99" i="4"/>
  <c r="B99" i="4" l="1"/>
  <c r="A100" i="4"/>
  <c r="B100" i="4" l="1"/>
  <c r="A101" i="4"/>
  <c r="B101" i="4" l="1"/>
  <c r="A102" i="4"/>
  <c r="B102" i="4" l="1"/>
  <c r="A103" i="4"/>
  <c r="B103" i="4" l="1"/>
  <c r="A104" i="4"/>
  <c r="B104" i="4" l="1"/>
  <c r="A105" i="4"/>
  <c r="A106" i="4" l="1"/>
  <c r="B105" i="4"/>
  <c r="B106" i="4" l="1"/>
  <c r="A107" i="4"/>
  <c r="A108" i="4" l="1"/>
  <c r="B107" i="4"/>
  <c r="B108" i="4" l="1"/>
  <c r="A109" i="4"/>
  <c r="A110" i="4" l="1"/>
  <c r="B109" i="4"/>
  <c r="A111" i="4" l="1"/>
  <c r="B110" i="4"/>
  <c r="B111" i="4" l="1"/>
  <c r="A112" i="4"/>
  <c r="B112" i="4" l="1"/>
  <c r="A113" i="4"/>
  <c r="B113" i="4" l="1"/>
  <c r="A114" i="4"/>
  <c r="A115" i="4" l="1"/>
  <c r="B114" i="4"/>
  <c r="B115" i="4" l="1"/>
  <c r="A116" i="4"/>
  <c r="A117" i="4" l="1"/>
  <c r="B116" i="4"/>
  <c r="A118" i="4" l="1"/>
  <c r="B117" i="4"/>
  <c r="B118" i="4" l="1"/>
  <c r="A119" i="4"/>
  <c r="B119" i="4" l="1"/>
  <c r="A120" i="4"/>
  <c r="B120" i="4" l="1"/>
  <c r="A121" i="4"/>
  <c r="B121" i="4" l="1"/>
  <c r="A122" i="4"/>
  <c r="B122" i="4" l="1"/>
  <c r="A123" i="4"/>
  <c r="A124" i="4" l="1"/>
  <c r="B123" i="4"/>
  <c r="B124" i="4" l="1"/>
  <c r="A125" i="4"/>
  <c r="A126" i="4" l="1"/>
  <c r="B125" i="4"/>
  <c r="B126" i="4" l="1"/>
  <c r="A127" i="4"/>
  <c r="B127" i="4" l="1"/>
  <c r="A128" i="4"/>
  <c r="A129" i="4" l="1"/>
  <c r="B128" i="4"/>
  <c r="B129" i="4" l="1"/>
  <c r="A130" i="4"/>
  <c r="B130" i="4" l="1"/>
  <c r="A131" i="4"/>
  <c r="A132" i="4" l="1"/>
  <c r="B131" i="4"/>
  <c r="B132" i="4" l="1"/>
  <c r="A133" i="4"/>
  <c r="B133" i="4" l="1"/>
  <c r="A134" i="4"/>
  <c r="B134" i="4" l="1"/>
  <c r="A135" i="4"/>
  <c r="A136" i="4" l="1"/>
  <c r="B135" i="4"/>
  <c r="B136" i="4" l="1"/>
  <c r="A137" i="4"/>
  <c r="A138" i="4" l="1"/>
  <c r="B137" i="4"/>
  <c r="A139" i="4" l="1"/>
  <c r="B138" i="4"/>
  <c r="A140" i="4" l="1"/>
  <c r="B139" i="4"/>
  <c r="B140" i="4" l="1"/>
  <c r="A141" i="4"/>
  <c r="B141" i="4" l="1"/>
  <c r="A142" i="4"/>
  <c r="B142" i="4" l="1"/>
  <c r="A143" i="4"/>
  <c r="A144" i="4" l="1"/>
  <c r="B143" i="4"/>
  <c r="A145" i="4" l="1"/>
  <c r="B144" i="4"/>
  <c r="B145" i="4" l="1"/>
  <c r="A146" i="4"/>
  <c r="A147" i="4" l="1"/>
  <c r="B146" i="4"/>
  <c r="B147" i="4" l="1"/>
  <c r="A148" i="4"/>
  <c r="B148" i="4" l="1"/>
  <c r="A149" i="4"/>
  <c r="A150" i="4" l="1"/>
  <c r="B149" i="4"/>
  <c r="A151" i="4" l="1"/>
  <c r="B150" i="4"/>
  <c r="A152" i="4" l="1"/>
  <c r="B151" i="4"/>
  <c r="A153" i="4" l="1"/>
  <c r="B152" i="4"/>
  <c r="A154" i="4" l="1"/>
  <c r="B153" i="4"/>
  <c r="B154" i="4" l="1"/>
  <c r="A155" i="4"/>
  <c r="A156" i="4" l="1"/>
  <c r="B155" i="4"/>
  <c r="A157" i="4" l="1"/>
  <c r="B156" i="4"/>
  <c r="A158" i="4" l="1"/>
  <c r="B157" i="4"/>
  <c r="B158" i="4" l="1"/>
  <c r="A159" i="4"/>
  <c r="B159" i="4" l="1"/>
  <c r="A160" i="4"/>
  <c r="B160" i="4" l="1"/>
  <c r="A161" i="4"/>
  <c r="A162" i="4" l="1"/>
  <c r="B161" i="4"/>
  <c r="A163" i="4" l="1"/>
  <c r="B162" i="4"/>
  <c r="A164" i="4" l="1"/>
  <c r="B163" i="4"/>
  <c r="A165" i="4" l="1"/>
  <c r="B164" i="4"/>
  <c r="B165" i="4" l="1"/>
  <c r="A166" i="4"/>
  <c r="B166" i="4" l="1"/>
  <c r="A167" i="4"/>
  <c r="B167" i="4" l="1"/>
  <c r="A168" i="4"/>
  <c r="A169" i="4" l="1"/>
  <c r="B168" i="4"/>
  <c r="A170" i="4" l="1"/>
  <c r="B169" i="4"/>
  <c r="B170" i="4" l="1"/>
  <c r="A171" i="4"/>
  <c r="B171" i="4" l="1"/>
  <c r="A172" i="4"/>
  <c r="B172" i="4" l="1"/>
  <c r="A173" i="4"/>
  <c r="A174" i="4" l="1"/>
  <c r="B173" i="4"/>
  <c r="A175" i="4" l="1"/>
  <c r="B174" i="4"/>
  <c r="A176" i="4" l="1"/>
  <c r="B175" i="4"/>
  <c r="A177" i="4" l="1"/>
  <c r="B176" i="4"/>
  <c r="A178" i="4" l="1"/>
  <c r="B177" i="4"/>
  <c r="B178" i="4" l="1"/>
  <c r="A179" i="4"/>
  <c r="A180" i="4" l="1"/>
  <c r="B179" i="4"/>
  <c r="B180" i="4" l="1"/>
  <c r="A181" i="4"/>
  <c r="A182" i="4" l="1"/>
  <c r="B181" i="4"/>
  <c r="A183" i="4" l="1"/>
  <c r="B182" i="4"/>
  <c r="A184" i="4" l="1"/>
  <c r="B183" i="4"/>
  <c r="B184" i="4" l="1"/>
  <c r="A185" i="4"/>
  <c r="A186" i="4" l="1"/>
  <c r="B185" i="4"/>
  <c r="A187" i="4" l="1"/>
  <c r="B186" i="4"/>
  <c r="A188" i="4" l="1"/>
  <c r="B187" i="4"/>
  <c r="A189" i="4" l="1"/>
  <c r="B188" i="4"/>
  <c r="A190" i="4" l="1"/>
  <c r="B189" i="4"/>
  <c r="B190" i="4" l="1"/>
  <c r="A191" i="4"/>
  <c r="B191" i="4" l="1"/>
  <c r="A192" i="4"/>
  <c r="A193" i="4" l="1"/>
  <c r="B192" i="4"/>
  <c r="A194" i="4" l="1"/>
  <c r="B193" i="4"/>
  <c r="A195" i="4" l="1"/>
  <c r="B194" i="4"/>
  <c r="B195" i="4" l="1"/>
  <c r="A196" i="4"/>
  <c r="B196" i="4" l="1"/>
  <c r="A197" i="4"/>
  <c r="A198" i="4" l="1"/>
  <c r="B197" i="4"/>
  <c r="A199" i="4" l="1"/>
  <c r="B198" i="4"/>
  <c r="B199" i="4" l="1"/>
  <c r="A200" i="4"/>
  <c r="A201" i="4" l="1"/>
  <c r="B200" i="4"/>
  <c r="A202" i="4" l="1"/>
  <c r="B201" i="4"/>
  <c r="B202" i="4" l="1"/>
  <c r="A203" i="4"/>
  <c r="A204" i="4" l="1"/>
  <c r="B203" i="4"/>
  <c r="B204" i="4" l="1"/>
  <c r="A205" i="4"/>
  <c r="A206" i="4" l="1"/>
  <c r="B205" i="4"/>
  <c r="A207" i="4" l="1"/>
  <c r="B206" i="4"/>
  <c r="A208" i="4" l="1"/>
  <c r="B207" i="4"/>
  <c r="B208" i="4" l="1"/>
  <c r="A209" i="4"/>
  <c r="A210" i="4" l="1"/>
  <c r="B209" i="4"/>
  <c r="A211" i="4" l="1"/>
  <c r="B210" i="4"/>
  <c r="A212" i="4" l="1"/>
  <c r="B211" i="4"/>
  <c r="A213" i="4" l="1"/>
  <c r="B212" i="4"/>
  <c r="A214" i="4" l="1"/>
  <c r="B213" i="4"/>
  <c r="B214" i="4" l="1"/>
  <c r="A215" i="4"/>
  <c r="B215" i="4" l="1"/>
  <c r="A216" i="4"/>
  <c r="B216" i="4" l="1"/>
  <c r="A217" i="4"/>
  <c r="B217" i="4" l="1"/>
  <c r="A218" i="4"/>
  <c r="A219" i="4" l="1"/>
  <c r="B218" i="4"/>
  <c r="A220" i="4" l="1"/>
  <c r="B219" i="4"/>
  <c r="B220" i="4" l="1"/>
  <c r="A221" i="4"/>
  <c r="A222" i="4" l="1"/>
  <c r="B221" i="4"/>
  <c r="B222" i="4" l="1"/>
  <c r="A223" i="4"/>
  <c r="A224" i="4" l="1"/>
  <c r="B223" i="4"/>
  <c r="B224" i="4" l="1"/>
  <c r="A225" i="4"/>
  <c r="A226" i="4" l="1"/>
  <c r="B225" i="4"/>
  <c r="B226" i="4" l="1"/>
  <c r="A227" i="4"/>
  <c r="A228" i="4" l="1"/>
  <c r="B227" i="4"/>
  <c r="B228" i="4" l="1"/>
  <c r="A229" i="4"/>
  <c r="A230" i="4" l="1"/>
  <c r="B229" i="4"/>
  <c r="B230" i="4" l="1"/>
  <c r="A231" i="4"/>
  <c r="A232" i="4" l="1"/>
  <c r="B231" i="4"/>
  <c r="B232" i="4" l="1"/>
  <c r="A233" i="4"/>
  <c r="A234" i="4" l="1"/>
  <c r="B233" i="4"/>
  <c r="B234" i="4" l="1"/>
  <c r="A235" i="4"/>
  <c r="B235" i="4" l="1"/>
  <c r="A236" i="4"/>
  <c r="A237" i="4" l="1"/>
  <c r="B236" i="4"/>
  <c r="A238" i="4" l="1"/>
  <c r="B237" i="4"/>
  <c r="B238" i="4" l="1"/>
  <c r="A239" i="4"/>
  <c r="B239" i="4" l="1"/>
  <c r="A240" i="4"/>
  <c r="A241" i="4" l="1"/>
  <c r="B240" i="4"/>
  <c r="A242" i="4" l="1"/>
  <c r="B241" i="4"/>
  <c r="A243" i="4" l="1"/>
  <c r="B242" i="4"/>
  <c r="B243" i="4" l="1"/>
  <c r="A244" i="4"/>
  <c r="B244" i="4" l="1"/>
  <c r="A245" i="4"/>
  <c r="A246" i="4" l="1"/>
  <c r="B245" i="4"/>
  <c r="B246" i="4" l="1"/>
  <c r="A247" i="4"/>
  <c r="B247" i="4" l="1"/>
  <c r="A248" i="4"/>
  <c r="B248" i="4" l="1"/>
  <c r="A249" i="4"/>
  <c r="A250" i="4" l="1"/>
  <c r="B249" i="4"/>
  <c r="B250" i="4" l="1"/>
  <c r="A251" i="4"/>
  <c r="B251" i="4" l="1"/>
  <c r="A252" i="4"/>
  <c r="B252" i="4" l="1"/>
  <c r="A253" i="4"/>
  <c r="A254" i="4" l="1"/>
  <c r="B253" i="4"/>
  <c r="A255" i="4" l="1"/>
  <c r="B254" i="4"/>
  <c r="B255" i="4" l="1"/>
  <c r="A256" i="4"/>
  <c r="B256" i="4" l="1"/>
  <c r="A257" i="4"/>
  <c r="A258" i="4" l="1"/>
  <c r="B257" i="4"/>
  <c r="A259" i="4" l="1"/>
  <c r="B258" i="4"/>
  <c r="B259" i="4" l="1"/>
  <c r="A260" i="4"/>
  <c r="A261" i="4" l="1"/>
  <c r="B260" i="4"/>
  <c r="B261" i="4" l="1"/>
  <c r="A262" i="4"/>
  <c r="B262" i="4" l="1"/>
  <c r="A263" i="4"/>
  <c r="B263" i="4" l="1"/>
  <c r="A264" i="4"/>
  <c r="A265" i="4" l="1"/>
  <c r="B264" i="4"/>
  <c r="B265" i="4" l="1"/>
  <c r="A266" i="4"/>
  <c r="A267" i="4" l="1"/>
  <c r="B266" i="4"/>
  <c r="A268" i="4" l="1"/>
  <c r="B267" i="4"/>
  <c r="B268" i="4" l="1"/>
  <c r="A269" i="4"/>
  <c r="A270" i="4" l="1"/>
  <c r="B269" i="4"/>
  <c r="B270" i="4" l="1"/>
  <c r="A271" i="4"/>
  <c r="A272" i="4" l="1"/>
  <c r="B271" i="4"/>
  <c r="A273" i="4" l="1"/>
  <c r="B272" i="4"/>
  <c r="B273" i="4" l="1"/>
  <c r="A274" i="4"/>
  <c r="B274" i="4" l="1"/>
  <c r="A275" i="4"/>
  <c r="A276" i="4" l="1"/>
  <c r="B275" i="4"/>
  <c r="B276" i="4" l="1"/>
  <c r="A277" i="4"/>
  <c r="B277" i="4" l="1"/>
  <c r="A278" i="4"/>
  <c r="B278" i="4" l="1"/>
  <c r="A279" i="4"/>
  <c r="A280" i="4" l="1"/>
  <c r="B279" i="4"/>
  <c r="B280" i="4" l="1"/>
  <c r="A281" i="4"/>
  <c r="B281" i="4" l="1"/>
  <c r="A282" i="4"/>
  <c r="A283" i="4" l="1"/>
  <c r="B282" i="4"/>
  <c r="A284" i="4" l="1"/>
  <c r="B283" i="4"/>
  <c r="A285" i="4" l="1"/>
  <c r="B284" i="4"/>
  <c r="B285" i="4" l="1"/>
  <c r="A286" i="4"/>
  <c r="B286" i="4" l="1"/>
  <c r="A287" i="4"/>
  <c r="B287" i="4" l="1"/>
  <c r="A288" i="4"/>
  <c r="A289" i="4" l="1"/>
  <c r="B288" i="4"/>
  <c r="B289" i="4" l="1"/>
  <c r="A290" i="4"/>
  <c r="B290" i="4" l="1"/>
  <c r="A291" i="4"/>
  <c r="B291" i="4" l="1"/>
  <c r="A292" i="4"/>
  <c r="B292" i="4" l="1"/>
  <c r="A293" i="4"/>
  <c r="B293" i="4" l="1"/>
  <c r="A294" i="4"/>
  <c r="A295" i="4" l="1"/>
  <c r="B294" i="4"/>
  <c r="A296" i="4" l="1"/>
  <c r="B295" i="4"/>
  <c r="A297" i="4" l="1"/>
  <c r="B296" i="4"/>
  <c r="A298" i="4" l="1"/>
  <c r="B297" i="4"/>
  <c r="B298" i="4" l="1"/>
  <c r="A299" i="4"/>
  <c r="A300" i="4" l="1"/>
  <c r="B299" i="4"/>
  <c r="A301" i="4" l="1"/>
  <c r="B300" i="4"/>
  <c r="B301" i="4" l="1"/>
  <c r="A302" i="4"/>
  <c r="B302" i="4" l="1"/>
  <c r="A303" i="4"/>
  <c r="A304" i="4" l="1"/>
  <c r="B303" i="4"/>
  <c r="B304" i="4" l="1"/>
  <c r="A305" i="4"/>
  <c r="B305" i="4" l="1"/>
  <c r="A306" i="4"/>
  <c r="B306" i="4" l="1"/>
  <c r="A307" i="4"/>
  <c r="A308" i="4" l="1"/>
  <c r="B307" i="4"/>
  <c r="A309" i="4" l="1"/>
  <c r="B308" i="4"/>
  <c r="A310" i="4" l="1"/>
  <c r="B309" i="4"/>
  <c r="B310" i="4" l="1"/>
  <c r="A311" i="4"/>
  <c r="B311" i="4" l="1"/>
  <c r="A312" i="4"/>
  <c r="A313" i="4" l="1"/>
  <c r="B312" i="4"/>
  <c r="A314" i="4" l="1"/>
  <c r="B313" i="4"/>
  <c r="A315" i="4" l="1"/>
  <c r="B314" i="4"/>
  <c r="B315" i="4" l="1"/>
  <c r="A316" i="4"/>
  <c r="B316" i="4" l="1"/>
  <c r="A317" i="4"/>
  <c r="A318" i="4" l="1"/>
  <c r="B317" i="4"/>
  <c r="A319" i="4" l="1"/>
  <c r="B318" i="4"/>
  <c r="B319" i="4" l="1"/>
  <c r="A320" i="4"/>
  <c r="A321" i="4" l="1"/>
  <c r="B320" i="4"/>
  <c r="A322" i="4" l="1"/>
  <c r="B321" i="4"/>
  <c r="B322" i="4" l="1"/>
  <c r="A323" i="4"/>
  <c r="B323" i="4" l="1"/>
  <c r="A324" i="4"/>
  <c r="A325" i="4" l="1"/>
  <c r="B324" i="4"/>
  <c r="B325" i="4" l="1"/>
  <c r="A326" i="4"/>
  <c r="A327" i="4" l="1"/>
  <c r="B326" i="4"/>
  <c r="A328" i="4" l="1"/>
  <c r="B327" i="4"/>
  <c r="B328" i="4" l="1"/>
  <c r="A329" i="4"/>
  <c r="A330" i="4" l="1"/>
  <c r="B329" i="4"/>
  <c r="A331" i="4" l="1"/>
  <c r="B330" i="4"/>
  <c r="B331" i="4" l="1"/>
  <c r="A332" i="4"/>
  <c r="B332" i="4" l="1"/>
  <c r="A333" i="4"/>
  <c r="A334" i="4" l="1"/>
  <c r="B333" i="4"/>
  <c r="B334" i="4" l="1"/>
  <c r="A335" i="4"/>
  <c r="A336" i="4" l="1"/>
  <c r="B335" i="4"/>
  <c r="A337" i="4" l="1"/>
  <c r="B336" i="4"/>
  <c r="B337" i="4" l="1"/>
  <c r="A338" i="4"/>
  <c r="B338" i="4" l="1"/>
  <c r="A339" i="4"/>
  <c r="B339" i="4" l="1"/>
  <c r="A340" i="4"/>
  <c r="B340" i="4" l="1"/>
  <c r="A341" i="4"/>
  <c r="A342" i="4" l="1"/>
  <c r="B341" i="4"/>
  <c r="B342" i="4" l="1"/>
  <c r="A343" i="4"/>
  <c r="B343" i="4" l="1"/>
  <c r="A344" i="4"/>
  <c r="B344" i="4" l="1"/>
  <c r="A345" i="4"/>
  <c r="B345" i="4" l="1"/>
  <c r="A346" i="4"/>
  <c r="B346" i="4" l="1"/>
  <c r="A347" i="4"/>
  <c r="B347" i="4" l="1"/>
  <c r="A348" i="4"/>
  <c r="B348" i="4" l="1"/>
  <c r="A349" i="4"/>
  <c r="B349" i="4" l="1"/>
  <c r="A350" i="4"/>
  <c r="A351" i="4" l="1"/>
  <c r="B350" i="4"/>
  <c r="B351" i="4" l="1"/>
  <c r="A352" i="4"/>
  <c r="B352" i="4" l="1"/>
  <c r="A353" i="4"/>
  <c r="A354" i="4" l="1"/>
  <c r="B353" i="4"/>
  <c r="A355" i="4" l="1"/>
  <c r="B354" i="4"/>
  <c r="B355" i="4" l="1"/>
  <c r="A356" i="4"/>
  <c r="A357" i="4" l="1"/>
  <c r="B356" i="4"/>
  <c r="B357" i="4" l="1"/>
  <c r="A358" i="4"/>
  <c r="A359" i="4" l="1"/>
  <c r="B358" i="4"/>
  <c r="B359" i="4" l="1"/>
  <c r="A360" i="4"/>
  <c r="B360" i="4" l="1"/>
  <c r="A361" i="4"/>
  <c r="A362" i="4" l="1"/>
  <c r="B361" i="4"/>
  <c r="A363" i="4" l="1"/>
  <c r="B362" i="4"/>
  <c r="A364" i="4" l="1"/>
  <c r="B363" i="4"/>
  <c r="A365" i="4" l="1"/>
  <c r="B364" i="4"/>
  <c r="B365" i="4" l="1"/>
  <c r="A366" i="4"/>
  <c r="A367" i="4" l="1"/>
  <c r="B366" i="4"/>
  <c r="B367" i="4" l="1"/>
  <c r="A368" i="4"/>
  <c r="B368" i="4" l="1"/>
  <c r="A369" i="4"/>
  <c r="B369" i="4" l="1"/>
  <c r="A370" i="4"/>
  <c r="A371" i="4" l="1"/>
  <c r="B370" i="4"/>
  <c r="A372" i="4" l="1"/>
  <c r="B371" i="4"/>
  <c r="B372" i="4" l="1"/>
  <c r="A373" i="4"/>
  <c r="A374" i="4" l="1"/>
  <c r="B373" i="4"/>
  <c r="A375" i="4" l="1"/>
  <c r="B374" i="4"/>
  <c r="A376" i="4" l="1"/>
  <c r="B375" i="4"/>
  <c r="A377" i="4" l="1"/>
  <c r="B376" i="4"/>
  <c r="B377" i="4" l="1"/>
  <c r="A378" i="4"/>
  <c r="B378" i="4" l="1"/>
  <c r="A379" i="4"/>
  <c r="A380" i="4" l="1"/>
  <c r="B379" i="4"/>
  <c r="A381" i="4" l="1"/>
  <c r="B380" i="4"/>
  <c r="B381" i="4" l="1"/>
  <c r="A382" i="4"/>
  <c r="A383" i="4" l="1"/>
  <c r="B382" i="4"/>
  <c r="B383" i="4" l="1"/>
  <c r="A384" i="4"/>
  <c r="A385" i="4" l="1"/>
  <c r="B384" i="4"/>
  <c r="B385" i="4" l="1"/>
  <c r="A386" i="4"/>
  <c r="B386" i="4" l="1"/>
  <c r="A387" i="4"/>
  <c r="A388" i="4" l="1"/>
  <c r="B387" i="4"/>
  <c r="A389" i="4" l="1"/>
  <c r="B388" i="4"/>
  <c r="A390" i="4" l="1"/>
  <c r="B389" i="4"/>
  <c r="B390" i="4" l="1"/>
  <c r="A391" i="4"/>
  <c r="B391" i="4" l="1"/>
  <c r="A392" i="4"/>
  <c r="A393" i="4" l="1"/>
  <c r="B392" i="4"/>
  <c r="A394" i="4" l="1"/>
  <c r="B393" i="4"/>
  <c r="A395" i="4" l="1"/>
  <c r="B394" i="4"/>
  <c r="B395" i="4" l="1"/>
  <c r="A396" i="4"/>
  <c r="A397" i="4" l="1"/>
  <c r="B396" i="4"/>
  <c r="A398" i="4" l="1"/>
  <c r="B397" i="4"/>
  <c r="B398" i="4" l="1"/>
  <c r="A399" i="4"/>
  <c r="B399" i="4" l="1"/>
  <c r="A400" i="4"/>
  <c r="A401" i="4" l="1"/>
  <c r="B400" i="4"/>
  <c r="B401" i="4" l="1"/>
  <c r="A402" i="4"/>
  <c r="B402" i="4" l="1"/>
  <c r="A403" i="4"/>
  <c r="A404" i="4" l="1"/>
  <c r="B403" i="4"/>
  <c r="B404" i="4" l="1"/>
  <c r="A405" i="4"/>
  <c r="A406" i="4" l="1"/>
  <c r="B405" i="4"/>
  <c r="A407" i="4" l="1"/>
  <c r="B406" i="4"/>
  <c r="A408" i="4" l="1"/>
  <c r="B407" i="4"/>
  <c r="A409" i="4" l="1"/>
  <c r="B408" i="4"/>
  <c r="A410" i="4" l="1"/>
  <c r="B409" i="4"/>
  <c r="A411" i="4" l="1"/>
  <c r="B410" i="4"/>
  <c r="B411" i="4" l="1"/>
  <c r="A412" i="4"/>
  <c r="A413" i="4" l="1"/>
  <c r="B412" i="4"/>
  <c r="A414" i="4" l="1"/>
  <c r="B413" i="4"/>
  <c r="B414" i="4" l="1"/>
  <c r="A415" i="4"/>
  <c r="A416" i="4" l="1"/>
  <c r="B415" i="4"/>
  <c r="B416" i="4" l="1"/>
  <c r="A417" i="4"/>
  <c r="B417" i="4" l="1"/>
  <c r="A418" i="4"/>
  <c r="A419" i="4" l="1"/>
  <c r="B418" i="4"/>
  <c r="A420" i="4" l="1"/>
  <c r="B419" i="4"/>
  <c r="A421" i="4" l="1"/>
  <c r="B420" i="4"/>
  <c r="A422" i="4" l="1"/>
  <c r="B421" i="4"/>
  <c r="A423" i="4" l="1"/>
  <c r="B422" i="4"/>
  <c r="A424" i="4" l="1"/>
  <c r="B423" i="4"/>
  <c r="A425" i="4" l="1"/>
  <c r="B424" i="4"/>
  <c r="A426" i="4" l="1"/>
  <c r="B425" i="4"/>
  <c r="A427" i="4" l="1"/>
  <c r="B426" i="4"/>
  <c r="B427" i="4" l="1"/>
  <c r="A428" i="4"/>
  <c r="B428" i="4" l="1"/>
  <c r="A429" i="4"/>
  <c r="B429" i="4" l="1"/>
  <c r="A430" i="4"/>
  <c r="A431" i="4" l="1"/>
  <c r="B430" i="4"/>
  <c r="A432" i="4" l="1"/>
  <c r="B431" i="4"/>
  <c r="B432" i="4" l="1"/>
  <c r="A433" i="4"/>
  <c r="A434" i="4" l="1"/>
  <c r="B433" i="4"/>
  <c r="B434" i="4" l="1"/>
  <c r="A435" i="4"/>
  <c r="A436" i="4" l="1"/>
  <c r="B435" i="4"/>
  <c r="A437" i="4" l="1"/>
  <c r="B436" i="4"/>
  <c r="B437" i="4" l="1"/>
  <c r="A438" i="4"/>
  <c r="A439" i="4" l="1"/>
  <c r="B438" i="4"/>
  <c r="A440" i="4" l="1"/>
  <c r="B439" i="4"/>
  <c r="B440" i="4" l="1"/>
  <c r="A441" i="4"/>
  <c r="B441" i="4" l="1"/>
  <c r="A442" i="4"/>
  <c r="A443" i="4" l="1"/>
  <c r="B442" i="4"/>
  <c r="A444" i="4" l="1"/>
  <c r="B443" i="4"/>
  <c r="B444" i="4" l="1"/>
  <c r="A445" i="4"/>
  <c r="B445" i="4" l="1"/>
  <c r="A446" i="4"/>
  <c r="A447" i="4" l="1"/>
  <c r="B446" i="4"/>
  <c r="A448" i="4" l="1"/>
  <c r="B447" i="4"/>
  <c r="A449" i="4" l="1"/>
  <c r="B448" i="4"/>
  <c r="B449" i="4" l="1"/>
  <c r="A450" i="4"/>
  <c r="B450" i="4" l="1"/>
  <c r="A451" i="4"/>
  <c r="B451" i="4" l="1"/>
  <c r="A452" i="4"/>
  <c r="A453" i="4" l="1"/>
  <c r="B452" i="4"/>
  <c r="B453" i="4" l="1"/>
  <c r="A454" i="4"/>
  <c r="A455" i="4" l="1"/>
  <c r="B454" i="4"/>
  <c r="A456" i="4" l="1"/>
  <c r="B455" i="4"/>
  <c r="A457" i="4" l="1"/>
  <c r="B456" i="4"/>
  <c r="B457" i="4" l="1"/>
  <c r="A458" i="4"/>
  <c r="A459" i="4" l="1"/>
  <c r="B458" i="4"/>
  <c r="A460" i="4" l="1"/>
  <c r="B459" i="4"/>
  <c r="A461" i="4" l="1"/>
  <c r="B460" i="4"/>
  <c r="B461" i="4" l="1"/>
  <c r="A462" i="4"/>
  <c r="A463" i="4" l="1"/>
  <c r="B462" i="4"/>
  <c r="B463" i="4" l="1"/>
  <c r="A464" i="4"/>
  <c r="A465" i="4" l="1"/>
  <c r="B464" i="4"/>
  <c r="B465" i="4" l="1"/>
  <c r="A466" i="4"/>
  <c r="A467" i="4" l="1"/>
  <c r="B466" i="4"/>
  <c r="B467" i="4" l="1"/>
  <c r="A468" i="4"/>
  <c r="A469" i="4" l="1"/>
  <c r="B468" i="4"/>
  <c r="A470" i="4" l="1"/>
  <c r="B469" i="4"/>
  <c r="B470" i="4" l="1"/>
  <c r="A471" i="4"/>
  <c r="B471" i="4" l="1"/>
  <c r="A472" i="4"/>
  <c r="A473" i="4" l="1"/>
  <c r="B472" i="4"/>
  <c r="B473" i="4" l="1"/>
  <c r="A474" i="4"/>
  <c r="A475" i="4" l="1"/>
  <c r="B474" i="4"/>
  <c r="B475" i="4" l="1"/>
  <c r="A476" i="4"/>
  <c r="B476" i="4" l="1"/>
  <c r="A477" i="4"/>
  <c r="A478" i="4" l="1"/>
  <c r="B477" i="4"/>
  <c r="A479" i="4" l="1"/>
  <c r="B478" i="4"/>
  <c r="A480" i="4" l="1"/>
  <c r="B479" i="4"/>
  <c r="A481" i="4" l="1"/>
  <c r="B480" i="4"/>
  <c r="B481" i="4" l="1"/>
  <c r="A482" i="4"/>
  <c r="A483" i="4" l="1"/>
  <c r="B482" i="4"/>
  <c r="B483" i="4" l="1"/>
  <c r="A484" i="4"/>
  <c r="A485" i="4" l="1"/>
  <c r="B484" i="4"/>
  <c r="B485" i="4" l="1"/>
  <c r="A486" i="4"/>
  <c r="A487" i="4" l="1"/>
  <c r="B486" i="4"/>
  <c r="A488" i="4" l="1"/>
  <c r="B487" i="4"/>
  <c r="A489" i="4" l="1"/>
  <c r="B488" i="4"/>
  <c r="B489" i="4" l="1"/>
  <c r="A490" i="4"/>
  <c r="B490" i="4" l="1"/>
  <c r="A491" i="4"/>
  <c r="A492" i="4" l="1"/>
  <c r="B491" i="4"/>
  <c r="B492" i="4" l="1"/>
  <c r="A493" i="4"/>
  <c r="A494" i="4" l="1"/>
  <c r="B493" i="4"/>
  <c r="B494" i="4" l="1"/>
  <c r="A495" i="4"/>
  <c r="B495" i="4" l="1"/>
  <c r="A496" i="4"/>
  <c r="B496" i="4" l="1"/>
  <c r="A497" i="4"/>
  <c r="B497" i="4" l="1"/>
  <c r="A498" i="4"/>
  <c r="B498" i="4" l="1"/>
  <c r="A499" i="4"/>
  <c r="B499" i="4" l="1"/>
  <c r="A500" i="4"/>
  <c r="A501" i="4" l="1"/>
  <c r="B500" i="4"/>
  <c r="B501" i="4" l="1"/>
  <c r="A502" i="4"/>
  <c r="B502" i="4" l="1"/>
  <c r="A503" i="4"/>
  <c r="B503" i="4" l="1"/>
  <c r="A504" i="4"/>
  <c r="A505" i="4" l="1"/>
  <c r="B504" i="4"/>
  <c r="B505" i="4" l="1"/>
  <c r="A506" i="4"/>
  <c r="B506" i="4" l="1"/>
  <c r="A507" i="4"/>
  <c r="B507" i="4" l="1"/>
  <c r="A508" i="4"/>
  <c r="B508" i="4" l="1"/>
  <c r="A509" i="4"/>
  <c r="B509" i="4" l="1"/>
  <c r="A510" i="4"/>
  <c r="B510" i="4" l="1"/>
  <c r="A511" i="4"/>
  <c r="B511" i="4" l="1"/>
  <c r="A512" i="4"/>
  <c r="A513" i="4" l="1"/>
  <c r="B512" i="4"/>
  <c r="B513" i="4" l="1"/>
  <c r="A514" i="4"/>
  <c r="A515" i="4" l="1"/>
  <c r="B514" i="4"/>
  <c r="B515" i="4" l="1"/>
  <c r="A516" i="4"/>
  <c r="A517" i="4" l="1"/>
  <c r="B516" i="4"/>
  <c r="A518" i="4" l="1"/>
  <c r="B517" i="4"/>
  <c r="A519" i="4" l="1"/>
  <c r="B518" i="4"/>
  <c r="B519" i="4" l="1"/>
  <c r="A520" i="4"/>
  <c r="A521" i="4" l="1"/>
  <c r="B520" i="4"/>
  <c r="A522" i="4" l="1"/>
  <c r="B521" i="4"/>
  <c r="B522" i="4" l="1"/>
  <c r="A523" i="4"/>
  <c r="B523" i="4" l="1"/>
  <c r="A524" i="4"/>
  <c r="B524" i="4" l="1"/>
  <c r="A525" i="4"/>
  <c r="B525" i="4" l="1"/>
  <c r="A526" i="4"/>
  <c r="B526" i="4" l="1"/>
  <c r="A527" i="4"/>
  <c r="A528" i="4" l="1"/>
  <c r="B527" i="4"/>
  <c r="B528" i="4" l="1"/>
  <c r="A529" i="4"/>
  <c r="B529" i="4" l="1"/>
  <c r="A530" i="4"/>
  <c r="A531" i="4" l="1"/>
  <c r="B530" i="4"/>
  <c r="B531" i="4" l="1"/>
  <c r="A532" i="4"/>
  <c r="B532" i="4" l="1"/>
  <c r="A533" i="4"/>
  <c r="B533" i="4" l="1"/>
  <c r="A534" i="4"/>
  <c r="A535" i="4" l="1"/>
  <c r="B534" i="4"/>
  <c r="B535" i="4" l="1"/>
  <c r="A536" i="4"/>
  <c r="A537" i="4" l="1"/>
  <c r="B536" i="4"/>
  <c r="B537" i="4" l="1"/>
  <c r="A538" i="4"/>
  <c r="B538" i="4" l="1"/>
  <c r="A539" i="4"/>
  <c r="A540" i="4" l="1"/>
  <c r="B539" i="4"/>
  <c r="A541" i="4" l="1"/>
  <c r="B540" i="4"/>
  <c r="B541" i="4" l="1"/>
  <c r="A542" i="4"/>
  <c r="A543" i="4" l="1"/>
  <c r="B542" i="4"/>
  <c r="B543" i="4" l="1"/>
  <c r="A544" i="4"/>
  <c r="A545" i="4" l="1"/>
  <c r="B544" i="4"/>
  <c r="B545" i="4" l="1"/>
  <c r="A546" i="4"/>
  <c r="B546" i="4" l="1"/>
  <c r="A547" i="4"/>
  <c r="B547" i="4" l="1"/>
  <c r="A548" i="4"/>
  <c r="A549" i="4" l="1"/>
  <c r="B548" i="4"/>
  <c r="B549" i="4" l="1"/>
  <c r="A550" i="4"/>
  <c r="A551" i="4" l="1"/>
  <c r="B550" i="4"/>
  <c r="B551" i="4" l="1"/>
  <c r="A552" i="4"/>
  <c r="B552" i="4" l="1"/>
  <c r="A553" i="4"/>
  <c r="B553" i="4" l="1"/>
  <c r="A554" i="4"/>
  <c r="A555" i="4" l="1"/>
  <c r="B554" i="4"/>
  <c r="B555" i="4" l="1"/>
  <c r="A556" i="4"/>
  <c r="B556" i="4" l="1"/>
  <c r="A557" i="4"/>
  <c r="B557" i="4" l="1"/>
  <c r="A558" i="4"/>
  <c r="A559" i="4" l="1"/>
  <c r="B558" i="4"/>
  <c r="B559" i="4" l="1"/>
  <c r="A560" i="4"/>
  <c r="B560" i="4" l="1"/>
  <c r="A561" i="4"/>
  <c r="B561" i="4" l="1"/>
  <c r="A562" i="4"/>
  <c r="B562" i="4" l="1"/>
  <c r="A563" i="4"/>
  <c r="B563" i="4" l="1"/>
  <c r="A564" i="4"/>
  <c r="B564" i="4" l="1"/>
  <c r="A565" i="4"/>
  <c r="B565" i="4" l="1"/>
  <c r="A566" i="4"/>
  <c r="B566" i="4" l="1"/>
  <c r="A567" i="4"/>
  <c r="B567" i="4" l="1"/>
  <c r="A568" i="4"/>
  <c r="B568" i="4" l="1"/>
  <c r="A569" i="4"/>
  <c r="A570" i="4" l="1"/>
  <c r="B569" i="4"/>
  <c r="B570" i="4" l="1"/>
  <c r="A571" i="4"/>
  <c r="B571" i="4" l="1"/>
  <c r="A572" i="4"/>
  <c r="B572" i="4" l="1"/>
  <c r="A573" i="4"/>
  <c r="B573" i="4" l="1"/>
  <c r="A574" i="4"/>
  <c r="B574" i="4" l="1"/>
  <c r="A575" i="4"/>
  <c r="B575" i="4" l="1"/>
  <c r="A576" i="4"/>
  <c r="B576" i="4" l="1"/>
  <c r="A577" i="4"/>
  <c r="B577" i="4" l="1"/>
  <c r="A578" i="4"/>
  <c r="A579" i="4" l="1"/>
  <c r="B578" i="4"/>
  <c r="B579" i="4" l="1"/>
  <c r="A580" i="4"/>
  <c r="B580" i="4" l="1"/>
  <c r="A581" i="4"/>
  <c r="A582" i="4" l="1"/>
  <c r="B581" i="4"/>
  <c r="A583" i="4" l="1"/>
  <c r="B582" i="4"/>
  <c r="B583" i="4" l="1"/>
  <c r="A584" i="4"/>
  <c r="B584" i="4" l="1"/>
  <c r="A585" i="4"/>
  <c r="B585" i="4" l="1"/>
  <c r="A586" i="4"/>
  <c r="B586" i="4" l="1"/>
  <c r="A587" i="4"/>
  <c r="A588" i="4" l="1"/>
  <c r="B587" i="4"/>
  <c r="A589" i="4" l="1"/>
  <c r="B588" i="4"/>
  <c r="B589" i="4" l="1"/>
  <c r="A590" i="4"/>
  <c r="B590" i="4" l="1"/>
  <c r="A591" i="4"/>
  <c r="B591" i="4" l="1"/>
  <c r="A592" i="4"/>
  <c r="B592" i="4" l="1"/>
  <c r="A593" i="4"/>
  <c r="B593" i="4" l="1"/>
  <c r="A594" i="4"/>
  <c r="A595" i="4" l="1"/>
  <c r="B594" i="4"/>
  <c r="B595" i="4" l="1"/>
  <c r="A596" i="4"/>
  <c r="B596" i="4" l="1"/>
  <c r="A597" i="4"/>
  <c r="B597" i="4" l="1"/>
  <c r="A598" i="4"/>
  <c r="B598" i="4" l="1"/>
  <c r="A599" i="4"/>
  <c r="B599" i="4" l="1"/>
  <c r="A600" i="4"/>
  <c r="B600" i="4" l="1"/>
  <c r="A601" i="4"/>
  <c r="B601" i="4" l="1"/>
  <c r="A602" i="4"/>
  <c r="A603" i="4" l="1"/>
  <c r="B602" i="4"/>
  <c r="B603" i="4" l="1"/>
  <c r="A604" i="4"/>
  <c r="B604" i="4" l="1"/>
  <c r="A605" i="4"/>
  <c r="B605" i="4" l="1"/>
  <c r="A606" i="4"/>
  <c r="B606" i="4" l="1"/>
  <c r="A607" i="4"/>
  <c r="B607" i="4" l="1"/>
  <c r="A608" i="4"/>
  <c r="B608" i="4" l="1"/>
  <c r="A609" i="4"/>
  <c r="B609" i="4" l="1"/>
  <c r="A610" i="4"/>
  <c r="B610" i="4" l="1"/>
  <c r="A611" i="4"/>
  <c r="A612" i="4" l="1"/>
  <c r="B611" i="4"/>
  <c r="A613" i="4" l="1"/>
  <c r="B612" i="4"/>
  <c r="B613" i="4" l="1"/>
  <c r="A614" i="4"/>
  <c r="B614" i="4" l="1"/>
  <c r="A615" i="4"/>
  <c r="B615" i="4" l="1"/>
  <c r="A616" i="4"/>
  <c r="B616" i="4" l="1"/>
  <c r="A617" i="4"/>
  <c r="A618" i="4" l="1"/>
  <c r="B617" i="4"/>
  <c r="B618" i="4" l="1"/>
  <c r="A619" i="4"/>
  <c r="B619" i="4" l="1"/>
  <c r="A620" i="4"/>
  <c r="B620" i="4" l="1"/>
  <c r="A621" i="4"/>
  <c r="B621" i="4" l="1"/>
  <c r="A622" i="4"/>
  <c r="B622" i="4" l="1"/>
  <c r="A623" i="4"/>
  <c r="A624" i="4" l="1"/>
  <c r="B623" i="4"/>
  <c r="B624" i="4" l="1"/>
  <c r="A625" i="4"/>
  <c r="B625" i="4" l="1"/>
  <c r="A626" i="4"/>
  <c r="A627" i="4" l="1"/>
  <c r="B626" i="4"/>
  <c r="B627" i="4" l="1"/>
  <c r="A628" i="4"/>
  <c r="B628" i="4" l="1"/>
  <c r="A629" i="4"/>
  <c r="B629" i="4" l="1"/>
  <c r="A630" i="4"/>
  <c r="A631" i="4" l="1"/>
  <c r="B630" i="4"/>
  <c r="B631" i="4" l="1"/>
  <c r="A632" i="4"/>
  <c r="B632" i="4" l="1"/>
  <c r="A633" i="4"/>
  <c r="B633" i="4" l="1"/>
  <c r="A634" i="4"/>
  <c r="B634" i="4" l="1"/>
  <c r="A635" i="4"/>
  <c r="A636" i="4" l="1"/>
  <c r="B635" i="4"/>
  <c r="A637" i="4" l="1"/>
  <c r="B636" i="4"/>
  <c r="B637" i="4" l="1"/>
  <c r="A638" i="4"/>
  <c r="A639" i="4" l="1"/>
  <c r="B638" i="4"/>
  <c r="B639" i="4" l="1"/>
  <c r="A640" i="4"/>
  <c r="B640" i="4" l="1"/>
  <c r="A641" i="4"/>
  <c r="A642" i="4" l="1"/>
  <c r="B641" i="4"/>
  <c r="A643" i="4" l="1"/>
  <c r="B642" i="4"/>
  <c r="B643" i="4" l="1"/>
  <c r="A644" i="4"/>
  <c r="B644" i="4" l="1"/>
  <c r="A645" i="4"/>
  <c r="B645" i="4" l="1"/>
  <c r="A646" i="4"/>
  <c r="B646" i="4" l="1"/>
  <c r="A647" i="4"/>
  <c r="A648" i="4" l="1"/>
  <c r="B647" i="4"/>
  <c r="B648" i="4" l="1"/>
  <c r="A649" i="4"/>
  <c r="B649" i="4" l="1"/>
  <c r="A650" i="4"/>
  <c r="B650" i="4" l="1"/>
  <c r="A651" i="4"/>
  <c r="B651" i="4" l="1"/>
  <c r="A652" i="4"/>
  <c r="B652" i="4" l="1"/>
  <c r="A653" i="4"/>
  <c r="B653" i="4" l="1"/>
  <c r="A654" i="4"/>
  <c r="A655" i="4" l="1"/>
  <c r="B654" i="4"/>
  <c r="B655" i="4" l="1"/>
  <c r="A656" i="4"/>
  <c r="B656" i="4" l="1"/>
  <c r="A657" i="4"/>
  <c r="B657" i="4" l="1"/>
  <c r="A658" i="4"/>
  <c r="B658" i="4" l="1"/>
  <c r="A659" i="4"/>
  <c r="A660" i="4" l="1"/>
  <c r="B659" i="4"/>
  <c r="B660" i="4" l="1"/>
  <c r="A661" i="4"/>
  <c r="B661" i="4" l="1"/>
  <c r="A662" i="4"/>
  <c r="B662" i="4" l="1"/>
  <c r="A663" i="4"/>
  <c r="B663" i="4" l="1"/>
  <c r="A664" i="4"/>
  <c r="B664" i="4" l="1"/>
  <c r="A665" i="4"/>
  <c r="A666" i="4" l="1"/>
  <c r="B665" i="4"/>
  <c r="B666" i="4" l="1"/>
  <c r="A667" i="4"/>
  <c r="B667" i="4" l="1"/>
  <c r="A668" i="4"/>
  <c r="A669" i="4" l="1"/>
  <c r="B668" i="4"/>
  <c r="B669" i="4" l="1"/>
  <c r="A670" i="4"/>
  <c r="B670" i="4" l="1"/>
  <c r="A671" i="4"/>
  <c r="B671" i="4" l="1"/>
  <c r="A672" i="4"/>
  <c r="B672" i="4" l="1"/>
  <c r="A673" i="4"/>
  <c r="B673" i="4" l="1"/>
  <c r="A674" i="4"/>
  <c r="A675" i="4" l="1"/>
  <c r="B674" i="4"/>
  <c r="B675" i="4" l="1"/>
  <c r="A676" i="4"/>
  <c r="B676" i="4" l="1"/>
  <c r="A677" i="4"/>
  <c r="B677" i="4" l="1"/>
  <c r="A678" i="4"/>
  <c r="A679" i="4" l="1"/>
  <c r="B678" i="4"/>
  <c r="B679" i="4" l="1"/>
  <c r="A680" i="4"/>
  <c r="B680" i="4" l="1"/>
  <c r="A681" i="4"/>
  <c r="B681" i="4" l="1"/>
  <c r="A682" i="4"/>
  <c r="B682" i="4" l="1"/>
  <c r="A683" i="4"/>
  <c r="A684" i="4" l="1"/>
  <c r="B683" i="4"/>
  <c r="A685" i="4" l="1"/>
  <c r="B684" i="4"/>
  <c r="B685" i="4" l="1"/>
  <c r="A686" i="4"/>
  <c r="B686" i="4" l="1"/>
  <c r="A687" i="4"/>
  <c r="B687" i="4" l="1"/>
  <c r="A688" i="4"/>
  <c r="B688" i="4" l="1"/>
  <c r="A689" i="4"/>
  <c r="A690" i="4" l="1"/>
  <c r="B689" i="4"/>
  <c r="B690" i="4" l="1"/>
  <c r="A691" i="4"/>
  <c r="B691" i="4" l="1"/>
  <c r="A692" i="4"/>
  <c r="B692" i="4" l="1"/>
  <c r="A693" i="4"/>
  <c r="B693" i="4" l="1"/>
  <c r="A694" i="4"/>
  <c r="B694" i="4" l="1"/>
  <c r="A695" i="4"/>
  <c r="B695" i="4" l="1"/>
  <c r="A696" i="4"/>
  <c r="B696" i="4" l="1"/>
  <c r="A697" i="4"/>
  <c r="B697" i="4" l="1"/>
  <c r="A698" i="4"/>
  <c r="B698" i="4" l="1"/>
  <c r="A699" i="4"/>
  <c r="B699" i="4" l="1"/>
  <c r="A700" i="4"/>
  <c r="B700" i="4" l="1"/>
  <c r="A701" i="4"/>
  <c r="B701" i="4" l="1"/>
  <c r="A702" i="4"/>
  <c r="B702" i="4" l="1"/>
  <c r="A703" i="4"/>
  <c r="B703" i="4" l="1"/>
  <c r="A704" i="4"/>
  <c r="B704" i="4" l="1"/>
  <c r="A705" i="4"/>
  <c r="B705" i="4" l="1"/>
  <c r="A706" i="4"/>
  <c r="B706" i="4" l="1"/>
  <c r="A707" i="4"/>
  <c r="A708" i="4" l="1"/>
  <c r="B707" i="4"/>
  <c r="A709" i="4" l="1"/>
  <c r="B708" i="4"/>
  <c r="B709" i="4" l="1"/>
  <c r="A710" i="4"/>
  <c r="A711" i="4" l="1"/>
  <c r="B710" i="4"/>
  <c r="B711" i="4" l="1"/>
  <c r="A712" i="4"/>
  <c r="B712" i="4" l="1"/>
  <c r="A713" i="4"/>
  <c r="B713" i="4" l="1"/>
  <c r="A714" i="4"/>
  <c r="B714" i="4" l="1"/>
  <c r="A715" i="4"/>
  <c r="B715" i="4" l="1"/>
  <c r="A716" i="4"/>
  <c r="B716" i="4" l="1"/>
  <c r="A717" i="4"/>
  <c r="B717" i="4" l="1"/>
  <c r="A718" i="4"/>
  <c r="B718" i="4" l="1"/>
  <c r="A719" i="4"/>
  <c r="B719" i="4" l="1"/>
  <c r="A720" i="4"/>
  <c r="B720" i="4" l="1"/>
  <c r="A721" i="4"/>
  <c r="B721" i="4" l="1"/>
  <c r="A722" i="4"/>
  <c r="A723" i="4" l="1"/>
  <c r="B722" i="4"/>
  <c r="B723" i="4" l="1"/>
  <c r="A724" i="4"/>
  <c r="B724" i="4" l="1"/>
  <c r="A725" i="4"/>
  <c r="B725" i="4" l="1"/>
  <c r="A726" i="4"/>
  <c r="A727" i="4" l="1"/>
  <c r="B726" i="4"/>
  <c r="B727" i="4" l="1"/>
  <c r="A728" i="4"/>
  <c r="B728" i="4" l="1"/>
  <c r="A729" i="4"/>
  <c r="B729" i="4" l="1"/>
  <c r="A730" i="4"/>
  <c r="B730" i="4" l="1"/>
  <c r="A731" i="4"/>
  <c r="A732" i="4" l="1"/>
  <c r="B731" i="4"/>
  <c r="B732" i="4" l="1"/>
  <c r="A733" i="4"/>
  <c r="B733" i="4" l="1"/>
  <c r="A734" i="4"/>
  <c r="B734" i="4" l="1"/>
  <c r="A735" i="4"/>
  <c r="B735" i="4" l="1"/>
  <c r="A736" i="4"/>
  <c r="B736" i="4" l="1"/>
  <c r="A737" i="4"/>
  <c r="A738" i="4" l="1"/>
  <c r="B737" i="4"/>
  <c r="A739" i="4" l="1"/>
  <c r="B738" i="4"/>
  <c r="B739" i="4" l="1"/>
  <c r="A740" i="4"/>
  <c r="B740" i="4" l="1"/>
  <c r="A741" i="4"/>
  <c r="B741" i="4" l="1"/>
  <c r="A742" i="4"/>
  <c r="B742" i="4" l="1"/>
  <c r="A743" i="4"/>
  <c r="A744" i="4" l="1"/>
  <c r="B743" i="4"/>
  <c r="B744" i="4" l="1"/>
  <c r="A745" i="4"/>
  <c r="B745" i="4" l="1"/>
  <c r="A746" i="4"/>
  <c r="B746" i="4" l="1"/>
  <c r="A747" i="4"/>
  <c r="B747" i="4" l="1"/>
  <c r="A748" i="4"/>
  <c r="B748" i="4" l="1"/>
  <c r="A749" i="4"/>
  <c r="B749" i="4" l="1"/>
  <c r="A750" i="4"/>
  <c r="B750" i="4" l="1"/>
  <c r="A751" i="4"/>
  <c r="B751" i="4" l="1"/>
  <c r="A752" i="4"/>
  <c r="B752" i="4" l="1"/>
  <c r="A753" i="4"/>
  <c r="B753" i="4" l="1"/>
  <c r="A754" i="4"/>
  <c r="B754" i="4" l="1"/>
  <c r="A755" i="4"/>
  <c r="B755" i="4" l="1"/>
  <c r="A756" i="4"/>
  <c r="A757" i="4" l="1"/>
  <c r="B756" i="4"/>
  <c r="B757" i="4" l="1"/>
  <c r="A758" i="4"/>
  <c r="B758" i="4" l="1"/>
  <c r="A759" i="4"/>
  <c r="B759" i="4" l="1"/>
  <c r="A760" i="4"/>
  <c r="B760" i="4" l="1"/>
  <c r="A761" i="4"/>
  <c r="B761" i="4" l="1"/>
  <c r="A762" i="4"/>
  <c r="B762" i="4" l="1"/>
  <c r="A763" i="4"/>
  <c r="B763" i="4" l="1"/>
  <c r="A764" i="4"/>
  <c r="A765" i="4" l="1"/>
  <c r="B764" i="4"/>
  <c r="B765" i="4" l="1"/>
  <c r="A766" i="4"/>
  <c r="B766" i="4" l="1"/>
  <c r="A767" i="4"/>
  <c r="B767" i="4" l="1"/>
  <c r="A768" i="4"/>
  <c r="B768" i="4" l="1"/>
  <c r="A769" i="4"/>
  <c r="B769" i="4" l="1"/>
  <c r="A770" i="4"/>
  <c r="A771" i="4" l="1"/>
  <c r="B770" i="4"/>
  <c r="B771" i="4" l="1"/>
  <c r="A772" i="4"/>
  <c r="B772" i="4" l="1"/>
  <c r="A773" i="4"/>
  <c r="A774" i="4" l="1"/>
  <c r="B773" i="4"/>
  <c r="A775" i="4" l="1"/>
  <c r="B774" i="4"/>
  <c r="B775" i="4" l="1"/>
  <c r="A776" i="4"/>
  <c r="B776" i="4" l="1"/>
  <c r="A777" i="4"/>
  <c r="B777" i="4" l="1"/>
  <c r="A778" i="4"/>
  <c r="B778" i="4" l="1"/>
  <c r="A779" i="4"/>
  <c r="A780" i="4" l="1"/>
  <c r="B779" i="4"/>
  <c r="A781" i="4" l="1"/>
  <c r="B780" i="4"/>
  <c r="B781" i="4" l="1"/>
  <c r="A782" i="4"/>
  <c r="A783" i="4" l="1"/>
  <c r="B782" i="4"/>
  <c r="B783" i="4" l="1"/>
  <c r="A784" i="4"/>
  <c r="B784" i="4" l="1"/>
  <c r="A785" i="4"/>
  <c r="A786" i="4" l="1"/>
  <c r="B785" i="4"/>
  <c r="B786" i="4" l="1"/>
  <c r="A787" i="4"/>
  <c r="B787" i="4" l="1"/>
  <c r="A788" i="4"/>
  <c r="B788" i="4" l="1"/>
  <c r="A789" i="4"/>
  <c r="B789" i="4" l="1"/>
  <c r="A790" i="4"/>
  <c r="B790" i="4" l="1"/>
  <c r="A791" i="4"/>
  <c r="B791" i="4" l="1"/>
  <c r="A792" i="4"/>
  <c r="B792" i="4" l="1"/>
  <c r="A793" i="4"/>
  <c r="B793" i="4" l="1"/>
  <c r="A794" i="4"/>
  <c r="A795" i="4" l="1"/>
  <c r="B794" i="4"/>
  <c r="B795" i="4" l="1"/>
  <c r="A796" i="4"/>
  <c r="B796" i="4" l="1"/>
  <c r="A797" i="4"/>
  <c r="B797" i="4" l="1"/>
  <c r="A798" i="4"/>
  <c r="B798" i="4" l="1"/>
  <c r="A799" i="4"/>
  <c r="B799" i="4" l="1"/>
  <c r="A800" i="4"/>
  <c r="B800" i="4" l="1"/>
  <c r="A801" i="4"/>
  <c r="B801" i="4" l="1"/>
  <c r="A802" i="4"/>
  <c r="B802" i="4" l="1"/>
  <c r="A803" i="4"/>
  <c r="B803" i="4" l="1"/>
  <c r="A804" i="4"/>
  <c r="B804" i="4" l="1"/>
  <c r="A805" i="4"/>
  <c r="B805" i="4" l="1"/>
  <c r="A806" i="4"/>
  <c r="A807" i="4" l="1"/>
  <c r="B806" i="4"/>
  <c r="B807" i="4" l="1"/>
  <c r="A808" i="4"/>
  <c r="B808" i="4" l="1"/>
  <c r="A809" i="4"/>
  <c r="B809" i="4" l="1"/>
  <c r="A810" i="4"/>
  <c r="B810" i="4" l="1"/>
  <c r="A811" i="4"/>
  <c r="B811" i="4" l="1"/>
  <c r="A812" i="4"/>
  <c r="B812" i="4" l="1"/>
  <c r="A813" i="4"/>
  <c r="B813" i="4" l="1"/>
  <c r="A814" i="4"/>
  <c r="B814" i="4" l="1"/>
  <c r="A815" i="4"/>
  <c r="A816" i="4" l="1"/>
  <c r="B815" i="4"/>
  <c r="B816" i="4" l="1"/>
  <c r="A817" i="4"/>
  <c r="B817" i="4" l="1"/>
  <c r="A818" i="4"/>
  <c r="A819" i="4" l="1"/>
  <c r="B818" i="4"/>
  <c r="B819" i="4" l="1"/>
  <c r="A820" i="4"/>
  <c r="B820" i="4" l="1"/>
  <c r="A821" i="4"/>
  <c r="B821" i="4" l="1"/>
  <c r="A822" i="4"/>
  <c r="A823" i="4" l="1"/>
  <c r="B822" i="4"/>
  <c r="B823" i="4" l="1"/>
  <c r="A824" i="4"/>
  <c r="B824" i="4" l="1"/>
  <c r="A825" i="4"/>
  <c r="B825" i="4" l="1"/>
  <c r="A826" i="4"/>
  <c r="B826" i="4" l="1"/>
  <c r="A827" i="4"/>
  <c r="A828" i="4" l="1"/>
  <c r="B827" i="4"/>
  <c r="B828" i="4" l="1"/>
  <c r="A829" i="4"/>
  <c r="B829" i="4" l="1"/>
  <c r="A830" i="4"/>
  <c r="A831" i="4" l="1"/>
  <c r="B830" i="4"/>
  <c r="B831" i="4" l="1"/>
  <c r="A832" i="4"/>
  <c r="B832" i="4" l="1"/>
  <c r="A833" i="4"/>
  <c r="A834" i="4" l="1"/>
  <c r="B833" i="4"/>
  <c r="A835" i="4" l="1"/>
  <c r="B834" i="4"/>
  <c r="B835" i="4" l="1"/>
  <c r="A836" i="4"/>
  <c r="B836" i="4" l="1"/>
  <c r="A837" i="4"/>
  <c r="B837" i="4" l="1"/>
  <c r="A838" i="4"/>
  <c r="B838" i="4" l="1"/>
  <c r="A839" i="4"/>
  <c r="B839" i="4" l="1"/>
  <c r="A840" i="4"/>
  <c r="B840" i="4" l="1"/>
  <c r="A841" i="4"/>
  <c r="B841" i="4" l="1"/>
  <c r="A842" i="4"/>
  <c r="B842" i="4" l="1"/>
  <c r="A843" i="4"/>
  <c r="B843" i="4" l="1"/>
  <c r="A844" i="4"/>
  <c r="B844" i="4" l="1"/>
  <c r="A845" i="4"/>
  <c r="B845" i="4" l="1"/>
  <c r="A846" i="4"/>
  <c r="B846" i="4" l="1"/>
  <c r="A847" i="4"/>
  <c r="B847" i="4" l="1"/>
  <c r="A848" i="4"/>
  <c r="B848" i="4" l="1"/>
  <c r="A849" i="4"/>
  <c r="B849" i="4" l="1"/>
  <c r="A850" i="4"/>
  <c r="B850" i="4" l="1"/>
  <c r="A851" i="4"/>
  <c r="B851" i="4" l="1"/>
  <c r="A852" i="4"/>
  <c r="B852" i="4" l="1"/>
  <c r="A853" i="4"/>
  <c r="B853" i="4" l="1"/>
  <c r="A854" i="4"/>
  <c r="B854" i="4" l="1"/>
  <c r="A855" i="4"/>
  <c r="B855" i="4" l="1"/>
  <c r="A856" i="4"/>
  <c r="B856" i="4" l="1"/>
  <c r="A857" i="4"/>
  <c r="A858" i="4" l="1"/>
  <c r="B857" i="4"/>
  <c r="B858" i="4" l="1"/>
  <c r="A859" i="4"/>
  <c r="B859" i="4" l="1"/>
  <c r="A860" i="4"/>
  <c r="B860" i="4" l="1"/>
  <c r="A861" i="4"/>
  <c r="B861" i="4" l="1"/>
  <c r="A862" i="4"/>
  <c r="B862" i="4" l="1"/>
  <c r="A863" i="4"/>
  <c r="B863" i="4" l="1"/>
  <c r="A864" i="4"/>
  <c r="B864" i="4" l="1"/>
  <c r="A865" i="4"/>
  <c r="B865" i="4" l="1"/>
  <c r="A866" i="4"/>
  <c r="A867" i="4" l="1"/>
  <c r="B866" i="4"/>
  <c r="B867" i="4" l="1"/>
  <c r="A868" i="4"/>
  <c r="B868" i="4" l="1"/>
  <c r="A869" i="4"/>
  <c r="A870" i="4" l="1"/>
  <c r="B869" i="4"/>
  <c r="A871" i="4" l="1"/>
  <c r="B870" i="4"/>
  <c r="B871" i="4" l="1"/>
  <c r="A872" i="4"/>
  <c r="B872" i="4" l="1"/>
  <c r="A873" i="4"/>
  <c r="B873" i="4" l="1"/>
  <c r="A874" i="4"/>
  <c r="B874" i="4" l="1"/>
  <c r="A875" i="4"/>
  <c r="A876" i="4" l="1"/>
  <c r="B875" i="4"/>
  <c r="A877" i="4" l="1"/>
  <c r="B876" i="4"/>
  <c r="B877" i="4" l="1"/>
  <c r="A878" i="4"/>
  <c r="B878" i="4" l="1"/>
  <c r="A879" i="4"/>
  <c r="B879" i="4" l="1"/>
  <c r="A880" i="4"/>
  <c r="B880" i="4" l="1"/>
  <c r="A881" i="4"/>
  <c r="B881" i="4" l="1"/>
  <c r="A882" i="4"/>
  <c r="A883" i="4" l="1"/>
  <c r="B882" i="4"/>
  <c r="B883" i="4" l="1"/>
  <c r="A884" i="4"/>
  <c r="B884" i="4" l="1"/>
  <c r="A885" i="4"/>
  <c r="B885" i="4" l="1"/>
  <c r="A886" i="4"/>
  <c r="B886" i="4" l="1"/>
  <c r="A887" i="4"/>
  <c r="A888" i="4" l="1"/>
  <c r="B887" i="4"/>
  <c r="B888" i="4" l="1"/>
  <c r="A889" i="4"/>
  <c r="B889" i="4" l="1"/>
  <c r="A890" i="4"/>
  <c r="A891" i="4" l="1"/>
  <c r="B890" i="4"/>
  <c r="B891" i="4" l="1"/>
  <c r="A892" i="4"/>
  <c r="B892" i="4" l="1"/>
  <c r="A893" i="4"/>
  <c r="B893" i="4" l="1"/>
  <c r="A894" i="4"/>
  <c r="B894" i="4" l="1"/>
  <c r="A895" i="4"/>
  <c r="B895" i="4" l="1"/>
  <c r="A896" i="4"/>
  <c r="B896" i="4" l="1"/>
  <c r="A897" i="4"/>
  <c r="B897" i="4" l="1"/>
  <c r="A898" i="4"/>
  <c r="B898" i="4" l="1"/>
  <c r="A899" i="4"/>
  <c r="A900" i="4" l="1"/>
  <c r="B899" i="4"/>
  <c r="A901" i="4" l="1"/>
  <c r="B900" i="4"/>
  <c r="B901" i="4" l="1"/>
  <c r="A902" i="4"/>
  <c r="B902" i="4" l="1"/>
  <c r="A903" i="4"/>
  <c r="B903" i="4" l="1"/>
  <c r="A904" i="4"/>
  <c r="B904" i="4" l="1"/>
  <c r="A905" i="4"/>
  <c r="B905" i="4" l="1"/>
  <c r="A906" i="4"/>
  <c r="B906" i="4" l="1"/>
  <c r="A907" i="4"/>
  <c r="B907" i="4" l="1"/>
  <c r="A908" i="4"/>
  <c r="A909" i="4" l="1"/>
  <c r="B908" i="4"/>
  <c r="B909" i="4" l="1"/>
  <c r="A910" i="4"/>
  <c r="B910" i="4" l="1"/>
  <c r="A911" i="4"/>
  <c r="A912" i="4" l="1"/>
  <c r="B911" i="4"/>
  <c r="B912" i="4" l="1"/>
  <c r="A913" i="4"/>
  <c r="B913" i="4" l="1"/>
  <c r="A914" i="4"/>
  <c r="A915" i="4" l="1"/>
  <c r="B914" i="4"/>
  <c r="B915" i="4" l="1"/>
  <c r="A916" i="4"/>
  <c r="B916" i="4" l="1"/>
  <c r="A917" i="4"/>
  <c r="B917" i="4" l="1"/>
  <c r="A918" i="4"/>
  <c r="A919" i="4" l="1"/>
  <c r="B918" i="4"/>
  <c r="B919" i="4" l="1"/>
  <c r="A920" i="4"/>
  <c r="B920" i="4" l="1"/>
  <c r="A921" i="4"/>
  <c r="B921" i="4" l="1"/>
  <c r="A922" i="4"/>
  <c r="B922" i="4" l="1"/>
  <c r="A923" i="4"/>
  <c r="A924" i="4" l="1"/>
  <c r="B923" i="4"/>
  <c r="A925" i="4" l="1"/>
  <c r="B924" i="4"/>
  <c r="B925" i="4" l="1"/>
  <c r="A926" i="4"/>
  <c r="A927" i="4" l="1"/>
  <c r="B926" i="4"/>
  <c r="B927" i="4" l="1"/>
  <c r="A928" i="4"/>
  <c r="B928" i="4" l="1"/>
  <c r="A929" i="4"/>
  <c r="B929" i="4" l="1"/>
  <c r="A930" i="4"/>
  <c r="B930" i="4" l="1"/>
  <c r="A931" i="4"/>
  <c r="B931" i="4" l="1"/>
  <c r="A932" i="4"/>
  <c r="B932" i="4" l="1"/>
  <c r="A933" i="4"/>
  <c r="B933" i="4" l="1"/>
  <c r="A934" i="4"/>
  <c r="B934" i="4" l="1"/>
  <c r="A935" i="4"/>
  <c r="A936" i="4" l="1"/>
  <c r="B935" i="4"/>
  <c r="B936" i="4" l="1"/>
  <c r="A937" i="4"/>
  <c r="B937" i="4" l="1"/>
  <c r="A938" i="4"/>
  <c r="B938" i="4" l="1"/>
  <c r="A939" i="4"/>
  <c r="B939" i="4" l="1"/>
  <c r="A940" i="4"/>
  <c r="B940" i="4" l="1"/>
  <c r="A941" i="4"/>
  <c r="B941" i="4" l="1"/>
  <c r="A942" i="4"/>
  <c r="A943" i="4" l="1"/>
  <c r="B942" i="4"/>
  <c r="B943" i="4" l="1"/>
  <c r="A944" i="4"/>
  <c r="B944" i="4" l="1"/>
  <c r="A945" i="4"/>
  <c r="B945" i="4" l="1"/>
  <c r="A946" i="4"/>
  <c r="B946" i="4" l="1"/>
  <c r="A947" i="4"/>
  <c r="B947" i="4" l="1"/>
  <c r="A948" i="4"/>
  <c r="B948" i="4" l="1"/>
  <c r="A949" i="4"/>
  <c r="B949" i="4" l="1"/>
  <c r="A950" i="4"/>
  <c r="A951" i="4" l="1"/>
  <c r="B950" i="4"/>
  <c r="B951" i="4" l="1"/>
  <c r="A952" i="4"/>
  <c r="B952" i="4" l="1"/>
  <c r="A953" i="4"/>
  <c r="A954" i="4" l="1"/>
  <c r="B953" i="4"/>
  <c r="B954" i="4" l="1"/>
  <c r="A955" i="4"/>
  <c r="B955" i="4" l="1"/>
  <c r="A956" i="4"/>
  <c r="A957" i="4" l="1"/>
  <c r="B956" i="4"/>
  <c r="B957" i="4" l="1"/>
  <c r="A958" i="4"/>
  <c r="B958" i="4" l="1"/>
  <c r="A959" i="4"/>
  <c r="B959" i="4" l="1"/>
  <c r="A960" i="4"/>
  <c r="B960" i="4" l="1"/>
  <c r="A961" i="4"/>
  <c r="B961" i="4" l="1"/>
  <c r="A962" i="4"/>
  <c r="A963" i="4" l="1"/>
  <c r="B962" i="4"/>
  <c r="B963" i="4" l="1"/>
  <c r="A964" i="4"/>
  <c r="B964" i="4" l="1"/>
  <c r="A965" i="4"/>
  <c r="A966" i="4" l="1"/>
  <c r="B965" i="4"/>
  <c r="A967" i="4" l="1"/>
  <c r="B966" i="4"/>
  <c r="B967" i="4" l="1"/>
  <c r="A968" i="4"/>
  <c r="B968" i="4" l="1"/>
  <c r="A969" i="4"/>
  <c r="B969" i="4" l="1"/>
  <c r="A970" i="4"/>
  <c r="B970" i="4" l="1"/>
  <c r="A971" i="4"/>
  <c r="A972" i="4" l="1"/>
  <c r="B971" i="4"/>
  <c r="B972" i="4" l="1"/>
  <c r="A973" i="4"/>
  <c r="B973" i="4" l="1"/>
  <c r="A974" i="4"/>
  <c r="B974" i="4" l="1"/>
  <c r="A975" i="4"/>
  <c r="B975" i="4" s="1"/>
</calcChain>
</file>

<file path=xl/sharedStrings.xml><?xml version="1.0" encoding="utf-8"?>
<sst xmlns="http://schemas.openxmlformats.org/spreadsheetml/2006/main" count="2112" uniqueCount="107">
  <si>
    <t xml:space="preserve">IMPORTANT! You have to make a copy </t>
  </si>
  <si>
    <t>MULTIPLIER</t>
  </si>
  <si>
    <t xml:space="preserve">of this journal to edit it. </t>
  </si>
  <si>
    <t>Future Contracts</t>
  </si>
  <si>
    <t>Value of a 1 point move on 1 contract</t>
  </si>
  <si>
    <t>Examples:</t>
  </si>
  <si>
    <t>eMini S&amp;P 500: $50</t>
  </si>
  <si>
    <t>eMicro S&amp;P 500: $5</t>
  </si>
  <si>
    <t>eMini Nasdaq 100: $20</t>
  </si>
  <si>
    <t>eMicro Nasdaq 100: $2</t>
  </si>
  <si>
    <t>Stocks</t>
  </si>
  <si>
    <t>Value will always be 1</t>
  </si>
  <si>
    <t xml:space="preserve">Forex </t>
  </si>
  <si>
    <t>Face Value of the Contract</t>
  </si>
  <si>
    <t>Complete Instructions on how to use this trading journal can be viewed here:</t>
  </si>
  <si>
    <t>EURUSD Standard Lot: $100,000</t>
  </si>
  <si>
    <t>https://www.youtube.com/watch?v=RLO1d-yjlV4</t>
  </si>
  <si>
    <t>EURUSD Mini Lot: $10,000</t>
  </si>
  <si>
    <t>EURUSD Micro Lot: $1,000</t>
  </si>
  <si>
    <t>Note: You can double check you’re using</t>
  </si>
  <si>
    <t>the correct multiplier by confirming your P&amp;L is accurate.</t>
  </si>
  <si>
    <t>Feel free to share this spreadsheet but we ask you leave JumpstartTrading.com's credit. Hope you enjoy!</t>
  </si>
  <si>
    <t>Copyright</t>
  </si>
  <si>
    <t>JumpstartTrading.com</t>
  </si>
  <si>
    <t>Symbol</t>
  </si>
  <si>
    <t>Multiplier</t>
  </si>
  <si>
    <t>Long / Short</t>
  </si>
  <si>
    <t>Entry Date</t>
  </si>
  <si>
    <t>Entry Strategy</t>
  </si>
  <si>
    <t xml:space="preserve">Entry Time </t>
  </si>
  <si>
    <t>Quantity</t>
  </si>
  <si>
    <t>Entry Price</t>
  </si>
  <si>
    <t>Stop Price</t>
  </si>
  <si>
    <t>Exit Price</t>
  </si>
  <si>
    <t>Exit Time</t>
  </si>
  <si>
    <t>Exit Date</t>
  </si>
  <si>
    <t>High Price</t>
  </si>
  <si>
    <t>Low Price</t>
  </si>
  <si>
    <t>Commission</t>
  </si>
  <si>
    <t>Net P&amp;L</t>
  </si>
  <si>
    <t>Photo</t>
  </si>
  <si>
    <t>Comments</t>
  </si>
  <si>
    <t>Stategy Names</t>
  </si>
  <si>
    <t>Trade = 1</t>
  </si>
  <si>
    <t>Win</t>
  </si>
  <si>
    <t>Loss</t>
  </si>
  <si>
    <t>BE</t>
  </si>
  <si>
    <t>Trade Count</t>
  </si>
  <si>
    <t>Equity</t>
  </si>
  <si>
    <t>Peak Eq</t>
  </si>
  <si>
    <t>Drawdown</t>
  </si>
  <si>
    <t>Time Held</t>
  </si>
  <si>
    <t>Long/Short</t>
  </si>
  <si>
    <t>Day of Week</t>
  </si>
  <si>
    <t>Gross P&amp;L</t>
  </si>
  <si>
    <t>MAE</t>
  </si>
  <si>
    <t>MFE</t>
  </si>
  <si>
    <t>MAE Chart</t>
  </si>
  <si>
    <t>MFE Chart</t>
  </si>
  <si>
    <t>Short</t>
  </si>
  <si>
    <t>Strategy 1</t>
  </si>
  <si>
    <t>-</t>
  </si>
  <si>
    <t>Long</t>
  </si>
  <si>
    <t>Strategy 2</t>
  </si>
  <si>
    <t>Strategy 3</t>
  </si>
  <si>
    <t>XAUUSD</t>
  </si>
  <si>
    <t>Strategy 4</t>
  </si>
  <si>
    <t>Strategy 5</t>
  </si>
  <si>
    <t>Strategy 6</t>
  </si>
  <si>
    <t>Statistics</t>
  </si>
  <si>
    <t>Stats</t>
  </si>
  <si>
    <t>Start Date</t>
  </si>
  <si>
    <t>End Date</t>
  </si>
  <si>
    <t>Net Gain/Loss</t>
  </si>
  <si>
    <t>Total Commissions</t>
  </si>
  <si>
    <t>% Win</t>
  </si>
  <si>
    <t>% Loss</t>
  </si>
  <si>
    <t>% Break Even</t>
  </si>
  <si>
    <t>Average daily gain/loss</t>
  </si>
  <si>
    <t>Average winning trade</t>
  </si>
  <si>
    <t>Average losing trade</t>
  </si>
  <si>
    <t>Total number of trades</t>
  </si>
  <si>
    <t>Number of winning trades</t>
  </si>
  <si>
    <t>Number of losing trades</t>
  </si>
  <si>
    <t>Number of break even trades</t>
  </si>
  <si>
    <t>Max consecutive wins</t>
  </si>
  <si>
    <t>Max consecutive losses</t>
  </si>
  <si>
    <t>Largest gain</t>
  </si>
  <si>
    <t>Largest loss</t>
  </si>
  <si>
    <t>Average trade gain/loss</t>
  </si>
  <si>
    <t>Average hold time (winning trades)</t>
  </si>
  <si>
    <t>Average hold time (lossing trades)</t>
  </si>
  <si>
    <t>Max drawdown</t>
  </si>
  <si>
    <t xml:space="preserve">Average position MFE       </t>
  </si>
  <si>
    <t>Average position MAE</t>
  </si>
  <si>
    <t>Daily Statistics</t>
  </si>
  <si>
    <t>Average P&amp;L</t>
  </si>
  <si>
    <t>Total P&amp;L (net)</t>
  </si>
  <si>
    <t>Mon</t>
  </si>
  <si>
    <t>Tue</t>
  </si>
  <si>
    <t>Wed</t>
  </si>
  <si>
    <t>Thu</t>
  </si>
  <si>
    <t>Fri</t>
  </si>
  <si>
    <t>Strategy Statistics</t>
  </si>
  <si>
    <t>Note:  This tab is used for other calculations.  Editing formulas may break other areas of the spreadsheet.</t>
  </si>
  <si>
    <t>8/6/2025.</t>
  </si>
  <si>
    <t>Fake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</si>
</sst>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43" formatCode="_(* #,##0.00_);_(* \(#,##0.00\);_(* &quot;-&quot;??_);_(@_)"/>
    <numFmt numFmtId="164" formatCode="m/d/yy"/>
    <numFmt numFmtId="165" formatCode="#,##0;\(#,##0\)"/>
    <numFmt numFmtId="166" formatCode="h&quot;:&quot;mm&quot; &quot;AM/PM"/>
    <numFmt numFmtId="167" formatCode="&quot;$&quot;#,##0.00"/>
    <numFmt numFmtId="168" formatCode="#,##0.0000;\(#,##0.0000\)"/>
    <numFmt numFmtId="169" formatCode="#,##0.00;\(#,##0.00\)"/>
    <numFmt numFmtId="170" formatCode="[h]&quot;:&quot;mm"/>
    <numFmt numFmtId="171" formatCode="0.0%"/>
  </numFmts>
  <fonts count="26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4"/>
      <color rgb="FFFF0000"/>
      <name val="Arial"/>
    </font>
    <font>
      <b/>
      <sz val="14"/>
      <color theme="1"/>
      <name val="Arial"/>
    </font>
    <font>
      <b/>
      <u/>
      <sz val="13"/>
      <color theme="1"/>
      <name val="Arial"/>
    </font>
    <font>
      <sz val="13"/>
      <color theme="1"/>
      <name val="Arial"/>
    </font>
    <font>
      <b/>
      <u/>
      <sz val="13"/>
      <color theme="1"/>
      <name val="Arial"/>
    </font>
    <font>
      <sz val="14"/>
      <color theme="1"/>
      <name val="Arial"/>
    </font>
    <font>
      <u/>
      <sz val="14"/>
      <color rgb="FF0563C1"/>
      <name val="Arial"/>
    </font>
    <font>
      <i/>
      <u/>
      <sz val="13"/>
      <color theme="1"/>
      <name val="Arial"/>
    </font>
    <font>
      <u/>
      <sz val="12"/>
      <color theme="1"/>
      <name val="Arial"/>
    </font>
    <font>
      <sz val="12"/>
      <color theme="1"/>
      <name val="Arial"/>
    </font>
    <font>
      <u/>
      <sz val="12"/>
      <color rgb="FF0563C1"/>
      <name val="Arial"/>
    </font>
    <font>
      <sz val="12"/>
      <color theme="0"/>
      <name val="Arial"/>
    </font>
    <font>
      <sz val="12"/>
      <color rgb="FFFFFFFF"/>
      <name val="Arial"/>
    </font>
    <font>
      <sz val="11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Arial"/>
    </font>
    <font>
      <b/>
      <sz val="14"/>
      <color theme="0"/>
      <name val="Arial"/>
    </font>
    <font>
      <b/>
      <sz val="11"/>
      <color rgb="FFFFFFFF"/>
      <name val="Arial"/>
    </font>
    <font>
      <b/>
      <sz val="11"/>
      <color theme="0"/>
      <name val="Arial"/>
    </font>
    <font>
      <b/>
      <sz val="11"/>
      <color rgb="FF000000"/>
      <name val="Arial"/>
    </font>
    <font>
      <b/>
      <sz val="11"/>
      <color theme="1"/>
      <name val="Arial"/>
      <scheme val="minor"/>
    </font>
    <font>
      <b/>
      <sz val="11"/>
      <color theme="1"/>
      <name val="Arial"/>
    </font>
    <font>
      <b/>
      <sz val="11"/>
      <color rgb="FF222222"/>
      <name val="Arial"/>
    </font>
  </fonts>
  <fills count="11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0" xfId="0" applyFont="1" applyAlignment="1"/>
    <xf numFmtId="0" fontId="1" fillId="0" borderId="2" xfId="0" applyFont="1" applyBorder="1" applyAlignment="1"/>
    <xf numFmtId="0" fontId="3" fillId="2" borderId="0" xfId="0" applyFont="1" applyFill="1" applyAlignment="1"/>
    <xf numFmtId="0" fontId="1" fillId="2" borderId="0" xfId="0" applyFont="1" applyFill="1" applyAlignment="1"/>
    <xf numFmtId="0" fontId="1" fillId="2" borderId="2" xfId="0" applyFont="1" applyFill="1" applyBorder="1" applyAlignme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2" xfId="0" applyFont="1" applyBorder="1" applyAlignment="1"/>
    <xf numFmtId="0" fontId="1" fillId="2" borderId="0" xfId="0" applyFont="1" applyFill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1" fillId="3" borderId="0" xfId="0" applyFont="1" applyFill="1" applyAlignment="1"/>
    <xf numFmtId="0" fontId="5" fillId="2" borderId="0" xfId="0" applyFont="1" applyFill="1" applyAlignment="1"/>
    <xf numFmtId="0" fontId="1" fillId="2" borderId="0" xfId="0" applyFont="1" applyFill="1" applyAlignment="1"/>
    <xf numFmtId="0" fontId="6" fillId="2" borderId="0" xfId="0" applyFont="1" applyFill="1" applyAlignment="1"/>
    <xf numFmtId="0" fontId="7" fillId="0" borderId="0" xfId="0" applyFont="1" applyAlignment="1"/>
    <xf numFmtId="0" fontId="9" fillId="2" borderId="0" xfId="0" applyFont="1" applyFill="1" applyAlignment="1"/>
    <xf numFmtId="0" fontId="10" fillId="2" borderId="1" xfId="0" applyFont="1" applyFill="1" applyBorder="1" applyAlignment="1"/>
    <xf numFmtId="0" fontId="1" fillId="2" borderId="1" xfId="0" applyFont="1" applyFill="1" applyBorder="1" applyAlignment="1"/>
    <xf numFmtId="0" fontId="1" fillId="2" borderId="3" xfId="0" applyFont="1" applyFill="1" applyBorder="1" applyAlignment="1"/>
    <xf numFmtId="0" fontId="11" fillId="0" borderId="0" xfId="0" applyFont="1" applyAlignment="1"/>
    <xf numFmtId="0" fontId="1" fillId="0" borderId="0" xfId="0" applyFont="1" applyAlignment="1"/>
    <xf numFmtId="0" fontId="12" fillId="0" borderId="0" xfId="0" applyFont="1" applyAlignment="1"/>
    <xf numFmtId="0" fontId="13" fillId="4" borderId="0" xfId="0" applyFont="1" applyFill="1" applyAlignment="1">
      <alignment horizontal="center"/>
    </xf>
    <xf numFmtId="165" fontId="14" fillId="4" borderId="0" xfId="0" applyNumberFormat="1" applyFont="1" applyFill="1" applyAlignment="1">
      <alignment horizontal="center"/>
    </xf>
    <xf numFmtId="166" fontId="14" fillId="4" borderId="0" xfId="0" applyNumberFormat="1" applyFont="1" applyFill="1" applyAlignment="1">
      <alignment horizontal="center"/>
    </xf>
    <xf numFmtId="3" fontId="14" fillId="4" borderId="0" xfId="0" applyNumberFormat="1" applyFont="1" applyFill="1" applyAlignment="1">
      <alignment horizontal="center"/>
    </xf>
    <xf numFmtId="167" fontId="13" fillId="4" borderId="0" xfId="0" applyNumberFormat="1" applyFont="1" applyFill="1" applyAlignment="1">
      <alignment horizontal="center"/>
    </xf>
    <xf numFmtId="168" fontId="13" fillId="4" borderId="0" xfId="0" applyNumberFormat="1" applyFont="1" applyFill="1" applyAlignment="1">
      <alignment horizontal="center"/>
    </xf>
    <xf numFmtId="167" fontId="14" fillId="4" borderId="0" xfId="0" applyNumberFormat="1" applyFont="1" applyFill="1" applyAlignment="1">
      <alignment horizontal="center"/>
    </xf>
    <xf numFmtId="167" fontId="14" fillId="4" borderId="0" xfId="0" applyNumberFormat="1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13" fillId="4" borderId="0" xfId="0" applyFont="1" applyFill="1" applyAlignment="1">
      <alignment horizontal="center"/>
    </xf>
    <xf numFmtId="4" fontId="13" fillId="4" borderId="0" xfId="0" applyNumberFormat="1" applyFont="1" applyFill="1" applyAlignment="1">
      <alignment horizontal="center"/>
    </xf>
    <xf numFmtId="169" fontId="15" fillId="0" borderId="0" xfId="0" applyNumberFormat="1" applyFont="1" applyAlignment="1">
      <alignment horizontal="center"/>
    </xf>
    <xf numFmtId="165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164" fontId="15" fillId="0" borderId="0" xfId="0" applyNumberFormat="1" applyFont="1" applyAlignment="1">
      <alignment horizontal="center"/>
    </xf>
    <xf numFmtId="166" fontId="15" fillId="0" borderId="0" xfId="0" applyNumberFormat="1" applyFont="1" applyAlignment="1">
      <alignment horizontal="center"/>
    </xf>
    <xf numFmtId="3" fontId="15" fillId="0" borderId="0" xfId="0" applyNumberFormat="1" applyFont="1" applyAlignment="1">
      <alignment horizontal="center"/>
    </xf>
    <xf numFmtId="167" fontId="15" fillId="0" borderId="0" xfId="0" applyNumberFormat="1" applyFont="1" applyAlignment="1">
      <alignment horizontal="center"/>
    </xf>
    <xf numFmtId="167" fontId="15" fillId="0" borderId="0" xfId="0" applyNumberFormat="1" applyFont="1" applyAlignment="1">
      <alignment horizontal="center"/>
    </xf>
    <xf numFmtId="167" fontId="15" fillId="3" borderId="4" xfId="0" applyNumberFormat="1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5" borderId="0" xfId="0" applyFont="1" applyFill="1"/>
    <xf numFmtId="0" fontId="15" fillId="5" borderId="0" xfId="0" applyFont="1" applyFill="1" applyAlignment="1">
      <alignment horizontal="center"/>
    </xf>
    <xf numFmtId="167" fontId="15" fillId="5" borderId="0" xfId="0" applyNumberFormat="1" applyFont="1" applyFill="1" applyAlignment="1">
      <alignment horizontal="center"/>
    </xf>
    <xf numFmtId="46" fontId="15" fillId="5" borderId="0" xfId="0" applyNumberFormat="1" applyFont="1" applyFill="1" applyAlignment="1">
      <alignment horizontal="center"/>
    </xf>
    <xf numFmtId="0" fontId="16" fillId="5" borderId="0" xfId="0" applyFont="1" applyFill="1"/>
    <xf numFmtId="167" fontId="15" fillId="5" borderId="0" xfId="0" applyNumberFormat="1" applyFont="1" applyFill="1" applyAlignment="1">
      <alignment horizontal="center"/>
    </xf>
    <xf numFmtId="164" fontId="15" fillId="5" borderId="0" xfId="0" applyNumberFormat="1" applyFont="1" applyFill="1" applyAlignment="1">
      <alignment horizontal="center"/>
    </xf>
    <xf numFmtId="167" fontId="15" fillId="5" borderId="0" xfId="0" applyNumberFormat="1" applyFont="1" applyFill="1" applyAlignment="1">
      <alignment horizontal="center"/>
    </xf>
    <xf numFmtId="0" fontId="15" fillId="6" borderId="5" xfId="0" applyFont="1" applyFill="1" applyBorder="1" applyAlignment="1"/>
    <xf numFmtId="0" fontId="15" fillId="6" borderId="5" xfId="0" applyFont="1" applyFill="1" applyBorder="1"/>
    <xf numFmtId="43" fontId="17" fillId="5" borderId="0" xfId="0" applyNumberFormat="1" applyFont="1" applyFill="1"/>
    <xf numFmtId="167" fontId="18" fillId="7" borderId="0" xfId="0" applyNumberFormat="1" applyFont="1" applyFill="1" applyAlignment="1">
      <alignment horizontal="center"/>
    </xf>
    <xf numFmtId="165" fontId="15" fillId="0" borderId="0" xfId="0" applyNumberFormat="1" applyFont="1" applyAlignment="1">
      <alignment horizontal="center"/>
    </xf>
    <xf numFmtId="164" fontId="15" fillId="0" borderId="0" xfId="0" applyNumberFormat="1" applyFont="1" applyAlignment="1">
      <alignment horizontal="center"/>
    </xf>
    <xf numFmtId="3" fontId="15" fillId="0" borderId="0" xfId="0" applyNumberFormat="1" applyFont="1" applyAlignment="1">
      <alignment horizontal="center"/>
    </xf>
    <xf numFmtId="167" fontId="15" fillId="0" borderId="0" xfId="0" applyNumberFormat="1" applyFont="1" applyAlignment="1">
      <alignment horizontal="center"/>
    </xf>
    <xf numFmtId="167" fontId="15" fillId="0" borderId="0" xfId="0" applyNumberFormat="1" applyFont="1" applyAlignment="1">
      <alignment horizontal="center"/>
    </xf>
    <xf numFmtId="166" fontId="15" fillId="0" borderId="0" xfId="0" applyNumberFormat="1" applyFont="1" applyAlignment="1">
      <alignment horizontal="center"/>
    </xf>
    <xf numFmtId="169" fontId="15" fillId="0" borderId="0" xfId="0" applyNumberFormat="1" applyFont="1" applyAlignment="1">
      <alignment horizontal="center"/>
    </xf>
    <xf numFmtId="0" fontId="17" fillId="0" borderId="0" xfId="0" applyFont="1"/>
    <xf numFmtId="165" fontId="17" fillId="0" borderId="0" xfId="0" applyNumberFormat="1" applyFont="1"/>
    <xf numFmtId="166" fontId="17" fillId="0" borderId="0" xfId="0" applyNumberFormat="1" applyFont="1"/>
    <xf numFmtId="3" fontId="17" fillId="0" borderId="0" xfId="0" applyNumberFormat="1" applyFont="1"/>
    <xf numFmtId="167" fontId="17" fillId="0" borderId="0" xfId="0" applyNumberFormat="1" applyFont="1"/>
    <xf numFmtId="167" fontId="15" fillId="0" borderId="0" xfId="0" applyNumberFormat="1" applyFont="1" applyAlignment="1">
      <alignment horizontal="center"/>
    </xf>
    <xf numFmtId="167" fontId="15" fillId="0" borderId="0" xfId="0" applyNumberFormat="1" applyFont="1" applyAlignment="1">
      <alignment horizontal="center"/>
    </xf>
    <xf numFmtId="0" fontId="17" fillId="5" borderId="0" xfId="0" applyFont="1" applyFill="1"/>
    <xf numFmtId="4" fontId="17" fillId="5" borderId="0" xfId="0" applyNumberFormat="1" applyFont="1" applyFill="1"/>
    <xf numFmtId="0" fontId="15" fillId="0" borderId="0" xfId="0" applyFont="1"/>
    <xf numFmtId="0" fontId="15" fillId="0" borderId="0" xfId="0" applyFont="1" applyAlignment="1"/>
    <xf numFmtId="0" fontId="18" fillId="0" borderId="0" xfId="0" applyFont="1"/>
    <xf numFmtId="0" fontId="18" fillId="0" borderId="0" xfId="0" applyFont="1" applyAlignment="1"/>
    <xf numFmtId="0" fontId="20" fillId="4" borderId="6" xfId="0" applyFont="1" applyFill="1" applyBorder="1" applyAlignment="1"/>
    <xf numFmtId="0" fontId="21" fillId="4" borderId="7" xfId="0" applyFont="1" applyFill="1" applyBorder="1" applyAlignment="1">
      <alignment horizontal="center"/>
    </xf>
    <xf numFmtId="0" fontId="21" fillId="8" borderId="0" xfId="0" applyFont="1" applyFill="1" applyAlignment="1">
      <alignment horizontal="center"/>
    </xf>
    <xf numFmtId="0" fontId="22" fillId="0" borderId="8" xfId="0" applyFont="1" applyBorder="1" applyAlignment="1"/>
    <xf numFmtId="167" fontId="18" fillId="9" borderId="2" xfId="0" applyNumberFormat="1" applyFont="1" applyFill="1" applyBorder="1" applyAlignment="1">
      <alignment horizontal="center"/>
    </xf>
    <xf numFmtId="0" fontId="23" fillId="0" borderId="0" xfId="0" applyFont="1"/>
    <xf numFmtId="164" fontId="24" fillId="10" borderId="5" xfId="0" applyNumberFormat="1" applyFont="1" applyFill="1" applyBorder="1" applyAlignment="1">
      <alignment horizontal="center"/>
    </xf>
    <xf numFmtId="0" fontId="23" fillId="0" borderId="8" xfId="0" applyFont="1" applyBorder="1" applyAlignment="1"/>
    <xf numFmtId="167" fontId="18" fillId="3" borderId="2" xfId="0" applyNumberFormat="1" applyFont="1" applyFill="1" applyBorder="1" applyAlignment="1">
      <alignment horizontal="center"/>
    </xf>
    <xf numFmtId="0" fontId="24" fillId="0" borderId="8" xfId="0" applyFont="1" applyBorder="1" applyAlignment="1"/>
    <xf numFmtId="10" fontId="18" fillId="9" borderId="2" xfId="0" applyNumberFormat="1" applyFont="1" applyFill="1" applyBorder="1" applyAlignment="1">
      <alignment horizontal="center"/>
    </xf>
    <xf numFmtId="0" fontId="18" fillId="9" borderId="2" xfId="0" applyFont="1" applyFill="1" applyBorder="1" applyAlignment="1">
      <alignment horizontal="center"/>
    </xf>
    <xf numFmtId="0" fontId="18" fillId="9" borderId="2" xfId="0" applyFont="1" applyFill="1" applyBorder="1" applyAlignment="1">
      <alignment horizontal="center" vertical="center"/>
    </xf>
    <xf numFmtId="0" fontId="22" fillId="0" borderId="0" xfId="0" applyFont="1"/>
    <xf numFmtId="167" fontId="18" fillId="9" borderId="2" xfId="0" applyNumberFormat="1" applyFont="1" applyFill="1" applyBorder="1" applyAlignment="1">
      <alignment horizontal="center" vertical="center"/>
    </xf>
    <xf numFmtId="170" fontId="18" fillId="9" borderId="2" xfId="0" applyNumberFormat="1" applyFont="1" applyFill="1" applyBorder="1" applyAlignment="1">
      <alignment horizontal="center"/>
    </xf>
    <xf numFmtId="167" fontId="18" fillId="0" borderId="2" xfId="0" applyNumberFormat="1" applyFont="1" applyBorder="1" applyAlignment="1">
      <alignment horizontal="center"/>
    </xf>
    <xf numFmtId="0" fontId="25" fillId="0" borderId="9" xfId="0" applyFont="1" applyBorder="1" applyAlignment="1">
      <alignment horizontal="left" vertical="top"/>
    </xf>
    <xf numFmtId="167" fontId="18" fillId="0" borderId="3" xfId="0" applyNumberFormat="1" applyFont="1" applyBorder="1" applyAlignment="1">
      <alignment horizontal="center"/>
    </xf>
    <xf numFmtId="0" fontId="18" fillId="9" borderId="0" xfId="0" applyFont="1" applyFill="1" applyAlignment="1"/>
    <xf numFmtId="0" fontId="18" fillId="9" borderId="0" xfId="0" applyFont="1" applyFill="1"/>
    <xf numFmtId="0" fontId="21" fillId="4" borderId="6" xfId="0" applyFont="1" applyFill="1" applyBorder="1" applyAlignment="1">
      <alignment horizontal="center"/>
    </xf>
    <xf numFmtId="0" fontId="21" fillId="4" borderId="10" xfId="0" applyFont="1" applyFill="1" applyBorder="1" applyAlignment="1">
      <alignment horizontal="center"/>
    </xf>
    <xf numFmtId="0" fontId="20" fillId="4" borderId="7" xfId="0" applyFont="1" applyFill="1" applyBorder="1" applyAlignment="1">
      <alignment horizontal="center"/>
    </xf>
    <xf numFmtId="0" fontId="24" fillId="0" borderId="0" xfId="0" applyFont="1" applyAlignment="1">
      <alignment horizontal="center"/>
    </xf>
    <xf numFmtId="0" fontId="24" fillId="0" borderId="8" xfId="0" applyFont="1" applyBorder="1" applyAlignment="1">
      <alignment horizontal="center" vertical="center"/>
    </xf>
    <xf numFmtId="171" fontId="15" fillId="9" borderId="0" xfId="0" applyNumberFormat="1" applyFont="1" applyFill="1" applyAlignment="1">
      <alignment horizontal="center" vertical="center"/>
    </xf>
    <xf numFmtId="167" fontId="15" fillId="0" borderId="0" xfId="0" applyNumberFormat="1" applyFont="1" applyAlignment="1">
      <alignment horizontal="center" vertical="center"/>
    </xf>
    <xf numFmtId="167" fontId="15" fillId="9" borderId="2" xfId="0" applyNumberFormat="1" applyFont="1" applyFill="1" applyBorder="1" applyAlignment="1">
      <alignment horizontal="center" vertical="center"/>
    </xf>
    <xf numFmtId="9" fontId="24" fillId="0" borderId="0" xfId="0" applyNumberFormat="1" applyFont="1" applyAlignment="1">
      <alignment horizontal="center" vertical="center"/>
    </xf>
    <xf numFmtId="171" fontId="15" fillId="0" borderId="0" xfId="0" applyNumberFormat="1" applyFont="1" applyAlignment="1">
      <alignment horizontal="center" vertical="center"/>
    </xf>
    <xf numFmtId="167" fontId="15" fillId="0" borderId="0" xfId="0" applyNumberFormat="1" applyFont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171" fontId="18" fillId="9" borderId="0" xfId="0" applyNumberFormat="1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171" fontId="18" fillId="0" borderId="0" xfId="0" applyNumberFormat="1" applyFont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171" fontId="18" fillId="9" borderId="1" xfId="0" applyNumberFormat="1" applyFont="1" applyFill="1" applyBorder="1" applyAlignment="1">
      <alignment horizontal="center" vertical="center"/>
    </xf>
    <xf numFmtId="167" fontId="15" fillId="0" borderId="1" xfId="0" applyNumberFormat="1" applyFont="1" applyBorder="1" applyAlignment="1">
      <alignment horizontal="center" vertical="center"/>
    </xf>
    <xf numFmtId="167" fontId="15" fillId="9" borderId="3" xfId="0" applyNumberFormat="1" applyFont="1" applyFill="1" applyBorder="1" applyAlignment="1">
      <alignment horizontal="center" vertical="center"/>
    </xf>
    <xf numFmtId="167" fontId="15" fillId="9" borderId="0" xfId="0" applyNumberFormat="1" applyFont="1" applyFill="1" applyAlignment="1">
      <alignment horizontal="center" vertical="center"/>
    </xf>
    <xf numFmtId="167" fontId="15" fillId="9" borderId="1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/>
    </xf>
    <xf numFmtId="164" fontId="15" fillId="0" borderId="0" xfId="0" applyNumberFormat="1" applyFont="1" applyAlignment="1"/>
    <xf numFmtId="167" fontId="15" fillId="0" borderId="0" xfId="0" applyNumberFormat="1" applyFont="1"/>
    <xf numFmtId="14" fontId="15" fillId="0" borderId="0" xfId="0" applyNumberFormat="1" applyFont="1"/>
    <xf numFmtId="167" fontId="15" fillId="0" borderId="0" xfId="0" applyNumberFormat="1" applyFont="1"/>
    <xf numFmtId="167" fontId="15" fillId="0" borderId="0" xfId="0" applyNumberFormat="1" applyFont="1"/>
    <xf numFmtId="0" fontId="8" fillId="0" borderId="0" xfId="0" applyFont="1" applyAlignment="1"/>
    <xf numFmtId="0" fontId="0" fillId="0" borderId="0" xfId="0" applyFont="1" applyAlignment="1"/>
    <xf numFmtId="0" fontId="19" fillId="4" borderId="0" xfId="0" applyFont="1" applyFill="1" applyAlignment="1">
      <alignment horizontal="center"/>
    </xf>
    <xf numFmtId="0" fontId="15" fillId="0" borderId="0" xfId="0" applyFont="1" applyAlignment="1">
      <alignment vertical="center" wrapText="1"/>
    </xf>
  </cellXfs>
  <cellStyles count="1">
    <cellStyle name="Normal" xfId="0" builtinId="0"/>
  </cellStyles>
  <dxfs count="18">
    <dxf>
      <fill>
        <patternFill patternType="solid">
          <fgColor rgb="FFEA9999"/>
          <bgColor rgb="FFEA9999"/>
        </patternFill>
      </fill>
    </dxf>
    <dxf>
      <fill>
        <patternFill patternType="none"/>
      </fill>
    </dxf>
    <dxf>
      <fill>
        <patternFill patternType="solid">
          <fgColor rgb="FFEA9999"/>
          <bgColor rgb="FFEA9999"/>
        </patternFill>
      </fill>
    </dxf>
    <dxf>
      <fill>
        <patternFill patternType="none"/>
      </fill>
    </dxf>
    <dxf>
      <font>
        <color theme="1"/>
      </font>
      <fill>
        <patternFill patternType="solid">
          <fgColor rgb="FFFF9797"/>
          <bgColor rgb="FFFF9797"/>
        </patternFill>
      </fill>
    </dxf>
    <dxf>
      <font>
        <color theme="1"/>
      </font>
      <fill>
        <patternFill patternType="solid">
          <fgColor rgb="FFA8D08D"/>
          <bgColor rgb="FFA8D08D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</dxfs>
  <tableStyles count="4">
    <tableStyle name="Journal-style" pivot="0" count="3" xr9:uid="{00000000-0011-0000-FFFF-FFFF00000000}">
      <tableStyleElement type="headerRow" dxfId="17"/>
      <tableStyleElement type="firstRowStripe" dxfId="16"/>
      <tableStyleElement type="secondRowStripe" dxfId="15"/>
    </tableStyle>
    <tableStyle name="Statistics-style" pivot="0" count="3" xr9:uid="{00000000-0011-0000-FFFF-FFFF01000000}">
      <tableStyleElement type="headerRow" dxfId="14"/>
      <tableStyleElement type="firstRowStripe" dxfId="13"/>
      <tableStyleElement type="secondRowStripe" dxfId="12"/>
    </tableStyle>
    <tableStyle name="Statistics-style 2" pivot="0" count="3" xr9:uid="{00000000-0011-0000-FFFF-FFFF02000000}">
      <tableStyleElement type="headerRow" dxfId="11"/>
      <tableStyleElement type="firstRowStripe" dxfId="10"/>
      <tableStyleElement type="secondRowStripe" dxfId="9"/>
    </tableStyle>
    <tableStyle name="Statistics-style 3" pivot="0" count="3" xr9:uid="{00000000-0011-0000-FFFF-FFFF03000000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38761D"/>
                </a:solidFill>
                <a:latin typeface="+mn-lt"/>
              </a:defRPr>
            </a:pPr>
            <a:r>
              <a:rPr b="1">
                <a:solidFill>
                  <a:srgbClr val="38761D"/>
                </a:solidFill>
                <a:latin typeface="+mn-lt"/>
              </a:rPr>
              <a:t>Scatter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'Trade Calculations'!$A$2:$A$975</c:f>
            </c:numRef>
          </c:xVal>
          <c:yVal>
            <c:numRef>
              <c:f>'Trade Calculations'!$D$2:$D$975</c:f>
              <c:numCache>
                <c:formatCode>"$"#,##0.00</c:formatCode>
                <c:ptCount val="9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General">
                  <c:v>0</c:v>
                </c:pt>
                <c:pt idx="49" formatCode="General">
                  <c:v>0</c:v>
                </c:pt>
                <c:pt idx="50" formatCode="General">
                  <c:v>0</c:v>
                </c:pt>
                <c:pt idx="51" formatCode="General">
                  <c:v>0</c:v>
                </c:pt>
                <c:pt idx="52" formatCode="General">
                  <c:v>0</c:v>
                </c:pt>
                <c:pt idx="53" formatCode="General">
                  <c:v>0</c:v>
                </c:pt>
                <c:pt idx="54" formatCode="General">
                  <c:v>0</c:v>
                </c:pt>
                <c:pt idx="55" formatCode="General">
                  <c:v>0</c:v>
                </c:pt>
                <c:pt idx="56" formatCode="General">
                  <c:v>0</c:v>
                </c:pt>
                <c:pt idx="57" formatCode="General">
                  <c:v>0</c:v>
                </c:pt>
                <c:pt idx="58" formatCode="General">
                  <c:v>0</c:v>
                </c:pt>
                <c:pt idx="59" formatCode="General">
                  <c:v>0</c:v>
                </c:pt>
                <c:pt idx="60" formatCode="General">
                  <c:v>0</c:v>
                </c:pt>
                <c:pt idx="61" formatCode="General">
                  <c:v>0</c:v>
                </c:pt>
                <c:pt idx="62" formatCode="General">
                  <c:v>0</c:v>
                </c:pt>
                <c:pt idx="63" formatCode="General">
                  <c:v>0</c:v>
                </c:pt>
                <c:pt idx="64" formatCode="General">
                  <c:v>0</c:v>
                </c:pt>
                <c:pt idx="65" formatCode="General">
                  <c:v>0</c:v>
                </c:pt>
                <c:pt idx="66" formatCode="General">
                  <c:v>0</c:v>
                </c:pt>
                <c:pt idx="67" formatCode="General">
                  <c:v>0</c:v>
                </c:pt>
                <c:pt idx="68" formatCode="General">
                  <c:v>0</c:v>
                </c:pt>
                <c:pt idx="69" formatCode="General">
                  <c:v>0</c:v>
                </c:pt>
                <c:pt idx="70" formatCode="General">
                  <c:v>0</c:v>
                </c:pt>
                <c:pt idx="71" formatCode="General">
                  <c:v>0</c:v>
                </c:pt>
                <c:pt idx="72" formatCode="General">
                  <c:v>0</c:v>
                </c:pt>
                <c:pt idx="73" formatCode="General">
                  <c:v>0</c:v>
                </c:pt>
                <c:pt idx="74" formatCode="General">
                  <c:v>0</c:v>
                </c:pt>
                <c:pt idx="75" formatCode="General">
                  <c:v>0</c:v>
                </c:pt>
                <c:pt idx="76" formatCode="General">
                  <c:v>0</c:v>
                </c:pt>
                <c:pt idx="77" formatCode="General">
                  <c:v>0</c:v>
                </c:pt>
                <c:pt idx="78" formatCode="General">
                  <c:v>0</c:v>
                </c:pt>
                <c:pt idx="79" formatCode="General">
                  <c:v>0</c:v>
                </c:pt>
                <c:pt idx="80" formatCode="General">
                  <c:v>0</c:v>
                </c:pt>
                <c:pt idx="81" formatCode="General">
                  <c:v>0</c:v>
                </c:pt>
                <c:pt idx="82" formatCode="General">
                  <c:v>0</c:v>
                </c:pt>
                <c:pt idx="83" formatCode="General">
                  <c:v>0</c:v>
                </c:pt>
                <c:pt idx="84" formatCode="General">
                  <c:v>0</c:v>
                </c:pt>
                <c:pt idx="85" formatCode="General">
                  <c:v>0</c:v>
                </c:pt>
                <c:pt idx="86" formatCode="General">
                  <c:v>0</c:v>
                </c:pt>
                <c:pt idx="87" formatCode="General">
                  <c:v>0</c:v>
                </c:pt>
                <c:pt idx="88" formatCode="General">
                  <c:v>0</c:v>
                </c:pt>
                <c:pt idx="89" formatCode="General">
                  <c:v>0</c:v>
                </c:pt>
                <c:pt idx="90" formatCode="General">
                  <c:v>0</c:v>
                </c:pt>
                <c:pt idx="91" formatCode="General">
                  <c:v>0</c:v>
                </c:pt>
                <c:pt idx="92" formatCode="General">
                  <c:v>0</c:v>
                </c:pt>
                <c:pt idx="93" formatCode="General">
                  <c:v>0</c:v>
                </c:pt>
                <c:pt idx="94" formatCode="General">
                  <c:v>0</c:v>
                </c:pt>
                <c:pt idx="95" formatCode="General">
                  <c:v>0</c:v>
                </c:pt>
                <c:pt idx="96" formatCode="General">
                  <c:v>0</c:v>
                </c:pt>
                <c:pt idx="97" formatCode="General">
                  <c:v>0</c:v>
                </c:pt>
                <c:pt idx="98" formatCode="General">
                  <c:v>0</c:v>
                </c:pt>
                <c:pt idx="99" formatCode="General">
                  <c:v>0</c:v>
                </c:pt>
                <c:pt idx="100" formatCode="General">
                  <c:v>0</c:v>
                </c:pt>
                <c:pt idx="101" formatCode="General">
                  <c:v>0</c:v>
                </c:pt>
                <c:pt idx="102" formatCode="General">
                  <c:v>0</c:v>
                </c:pt>
                <c:pt idx="103" formatCode="General">
                  <c:v>0</c:v>
                </c:pt>
                <c:pt idx="104" formatCode="General">
                  <c:v>0</c:v>
                </c:pt>
                <c:pt idx="105" formatCode="General">
                  <c:v>0</c:v>
                </c:pt>
                <c:pt idx="106" formatCode="General">
                  <c:v>0</c:v>
                </c:pt>
                <c:pt idx="107" formatCode="General">
                  <c:v>0</c:v>
                </c:pt>
                <c:pt idx="108" formatCode="General">
                  <c:v>0</c:v>
                </c:pt>
                <c:pt idx="109" formatCode="General">
                  <c:v>0</c:v>
                </c:pt>
                <c:pt idx="110" formatCode="General">
                  <c:v>0</c:v>
                </c:pt>
                <c:pt idx="111" formatCode="General">
                  <c:v>0</c:v>
                </c:pt>
                <c:pt idx="112" formatCode="General">
                  <c:v>0</c:v>
                </c:pt>
                <c:pt idx="113" formatCode="General">
                  <c:v>0</c:v>
                </c:pt>
                <c:pt idx="114" formatCode="General">
                  <c:v>0</c:v>
                </c:pt>
                <c:pt idx="115" formatCode="General">
                  <c:v>0</c:v>
                </c:pt>
                <c:pt idx="116" formatCode="General">
                  <c:v>0</c:v>
                </c:pt>
                <c:pt idx="117" formatCode="General">
                  <c:v>0</c:v>
                </c:pt>
                <c:pt idx="118" formatCode="General">
                  <c:v>0</c:v>
                </c:pt>
                <c:pt idx="119" formatCode="General">
                  <c:v>0</c:v>
                </c:pt>
                <c:pt idx="120" formatCode="General">
                  <c:v>0</c:v>
                </c:pt>
                <c:pt idx="121" formatCode="General">
                  <c:v>0</c:v>
                </c:pt>
                <c:pt idx="122" formatCode="General">
                  <c:v>0</c:v>
                </c:pt>
                <c:pt idx="123" formatCode="General">
                  <c:v>0</c:v>
                </c:pt>
                <c:pt idx="124" formatCode="General">
                  <c:v>0</c:v>
                </c:pt>
                <c:pt idx="125" formatCode="General">
                  <c:v>0</c:v>
                </c:pt>
                <c:pt idx="126" formatCode="General">
                  <c:v>0</c:v>
                </c:pt>
                <c:pt idx="127" formatCode="General">
                  <c:v>0</c:v>
                </c:pt>
                <c:pt idx="128" formatCode="General">
                  <c:v>0</c:v>
                </c:pt>
                <c:pt idx="129" formatCode="General">
                  <c:v>0</c:v>
                </c:pt>
                <c:pt idx="130" formatCode="General">
                  <c:v>0</c:v>
                </c:pt>
                <c:pt idx="131" formatCode="General">
                  <c:v>0</c:v>
                </c:pt>
                <c:pt idx="132" formatCode="General">
                  <c:v>0</c:v>
                </c:pt>
                <c:pt idx="133" formatCode="General">
                  <c:v>0</c:v>
                </c:pt>
                <c:pt idx="134" formatCode="General">
                  <c:v>0</c:v>
                </c:pt>
                <c:pt idx="135" formatCode="General">
                  <c:v>0</c:v>
                </c:pt>
                <c:pt idx="136" formatCode="General">
                  <c:v>0</c:v>
                </c:pt>
                <c:pt idx="137" formatCode="General">
                  <c:v>0</c:v>
                </c:pt>
                <c:pt idx="138" formatCode="General">
                  <c:v>0</c:v>
                </c:pt>
                <c:pt idx="139" formatCode="General">
                  <c:v>0</c:v>
                </c:pt>
                <c:pt idx="140" formatCode="General">
                  <c:v>0</c:v>
                </c:pt>
                <c:pt idx="141" formatCode="General">
                  <c:v>0</c:v>
                </c:pt>
                <c:pt idx="142" formatCode="General">
                  <c:v>0</c:v>
                </c:pt>
                <c:pt idx="143" formatCode="General">
                  <c:v>0</c:v>
                </c:pt>
                <c:pt idx="144" formatCode="General">
                  <c:v>0</c:v>
                </c:pt>
                <c:pt idx="145" formatCode="General">
                  <c:v>0</c:v>
                </c:pt>
                <c:pt idx="146" formatCode="General">
                  <c:v>0</c:v>
                </c:pt>
                <c:pt idx="147" formatCode="General">
                  <c:v>0</c:v>
                </c:pt>
                <c:pt idx="148" formatCode="General">
                  <c:v>0</c:v>
                </c:pt>
                <c:pt idx="149" formatCode="General">
                  <c:v>0</c:v>
                </c:pt>
                <c:pt idx="150" formatCode="General">
                  <c:v>0</c:v>
                </c:pt>
                <c:pt idx="151" formatCode="General">
                  <c:v>0</c:v>
                </c:pt>
                <c:pt idx="152" formatCode="General">
                  <c:v>0</c:v>
                </c:pt>
                <c:pt idx="153" formatCode="General">
                  <c:v>0</c:v>
                </c:pt>
                <c:pt idx="154" formatCode="General">
                  <c:v>0</c:v>
                </c:pt>
                <c:pt idx="155" formatCode="General">
                  <c:v>0</c:v>
                </c:pt>
                <c:pt idx="156" formatCode="General">
                  <c:v>0</c:v>
                </c:pt>
                <c:pt idx="157" formatCode="General">
                  <c:v>0</c:v>
                </c:pt>
                <c:pt idx="158" formatCode="General">
                  <c:v>0</c:v>
                </c:pt>
                <c:pt idx="159" formatCode="General">
                  <c:v>0</c:v>
                </c:pt>
                <c:pt idx="160" formatCode="General">
                  <c:v>0</c:v>
                </c:pt>
                <c:pt idx="161" formatCode="General">
                  <c:v>0</c:v>
                </c:pt>
                <c:pt idx="162" formatCode="General">
                  <c:v>0</c:v>
                </c:pt>
                <c:pt idx="163" formatCode="General">
                  <c:v>0</c:v>
                </c:pt>
                <c:pt idx="164" formatCode="General">
                  <c:v>0</c:v>
                </c:pt>
                <c:pt idx="165" formatCode="General">
                  <c:v>0</c:v>
                </c:pt>
                <c:pt idx="166" formatCode="General">
                  <c:v>0</c:v>
                </c:pt>
                <c:pt idx="167" formatCode="General">
                  <c:v>0</c:v>
                </c:pt>
                <c:pt idx="168" formatCode="General">
                  <c:v>0</c:v>
                </c:pt>
                <c:pt idx="169" formatCode="General">
                  <c:v>0</c:v>
                </c:pt>
                <c:pt idx="170" formatCode="General">
                  <c:v>0</c:v>
                </c:pt>
                <c:pt idx="171" formatCode="General">
                  <c:v>0</c:v>
                </c:pt>
                <c:pt idx="172" formatCode="General">
                  <c:v>0</c:v>
                </c:pt>
                <c:pt idx="173" formatCode="General">
                  <c:v>0</c:v>
                </c:pt>
                <c:pt idx="174" formatCode="General">
                  <c:v>0</c:v>
                </c:pt>
                <c:pt idx="175" formatCode="General">
                  <c:v>0</c:v>
                </c:pt>
                <c:pt idx="176" formatCode="General">
                  <c:v>0</c:v>
                </c:pt>
                <c:pt idx="177" formatCode="General">
                  <c:v>0</c:v>
                </c:pt>
                <c:pt idx="178" formatCode="General">
                  <c:v>0</c:v>
                </c:pt>
                <c:pt idx="179" formatCode="General">
                  <c:v>0</c:v>
                </c:pt>
                <c:pt idx="180" formatCode="General">
                  <c:v>0</c:v>
                </c:pt>
                <c:pt idx="181" formatCode="General">
                  <c:v>0</c:v>
                </c:pt>
                <c:pt idx="182" formatCode="General">
                  <c:v>0</c:v>
                </c:pt>
                <c:pt idx="183" formatCode="General">
                  <c:v>0</c:v>
                </c:pt>
                <c:pt idx="184" formatCode="General">
                  <c:v>0</c:v>
                </c:pt>
                <c:pt idx="185" formatCode="General">
                  <c:v>0</c:v>
                </c:pt>
                <c:pt idx="186" formatCode="General">
                  <c:v>0</c:v>
                </c:pt>
                <c:pt idx="187" formatCode="General">
                  <c:v>0</c:v>
                </c:pt>
                <c:pt idx="188" formatCode="General">
                  <c:v>0</c:v>
                </c:pt>
                <c:pt idx="189" formatCode="General">
                  <c:v>0</c:v>
                </c:pt>
                <c:pt idx="190" formatCode="General">
                  <c:v>0</c:v>
                </c:pt>
                <c:pt idx="191" formatCode="General">
                  <c:v>0</c:v>
                </c:pt>
                <c:pt idx="192" formatCode="General">
                  <c:v>0</c:v>
                </c:pt>
                <c:pt idx="193" formatCode="General">
                  <c:v>0</c:v>
                </c:pt>
                <c:pt idx="194" formatCode="General">
                  <c:v>0</c:v>
                </c:pt>
                <c:pt idx="195" formatCode="General">
                  <c:v>0</c:v>
                </c:pt>
                <c:pt idx="196" formatCode="General">
                  <c:v>0</c:v>
                </c:pt>
                <c:pt idx="197" formatCode="General">
                  <c:v>0</c:v>
                </c:pt>
                <c:pt idx="198" formatCode="General">
                  <c:v>0</c:v>
                </c:pt>
                <c:pt idx="199" formatCode="General">
                  <c:v>0</c:v>
                </c:pt>
                <c:pt idx="200" formatCode="General">
                  <c:v>0</c:v>
                </c:pt>
                <c:pt idx="201" formatCode="General">
                  <c:v>0</c:v>
                </c:pt>
                <c:pt idx="202" formatCode="General">
                  <c:v>0</c:v>
                </c:pt>
                <c:pt idx="203" formatCode="General">
                  <c:v>0</c:v>
                </c:pt>
                <c:pt idx="204" formatCode="General">
                  <c:v>0</c:v>
                </c:pt>
                <c:pt idx="205" formatCode="General">
                  <c:v>0</c:v>
                </c:pt>
                <c:pt idx="206" formatCode="General">
                  <c:v>0</c:v>
                </c:pt>
                <c:pt idx="207" formatCode="General">
                  <c:v>0</c:v>
                </c:pt>
                <c:pt idx="208" formatCode="General">
                  <c:v>0</c:v>
                </c:pt>
                <c:pt idx="209" formatCode="General">
                  <c:v>0</c:v>
                </c:pt>
                <c:pt idx="210" formatCode="General">
                  <c:v>0</c:v>
                </c:pt>
                <c:pt idx="211" formatCode="General">
                  <c:v>0</c:v>
                </c:pt>
                <c:pt idx="212" formatCode="General">
                  <c:v>0</c:v>
                </c:pt>
                <c:pt idx="213" formatCode="General">
                  <c:v>0</c:v>
                </c:pt>
                <c:pt idx="214" formatCode="General">
                  <c:v>0</c:v>
                </c:pt>
                <c:pt idx="215" formatCode="General">
                  <c:v>0</c:v>
                </c:pt>
                <c:pt idx="216" formatCode="General">
                  <c:v>0</c:v>
                </c:pt>
                <c:pt idx="217" formatCode="General">
                  <c:v>0</c:v>
                </c:pt>
                <c:pt idx="218" formatCode="General">
                  <c:v>0</c:v>
                </c:pt>
                <c:pt idx="219" formatCode="General">
                  <c:v>0</c:v>
                </c:pt>
                <c:pt idx="220" formatCode="General">
                  <c:v>0</c:v>
                </c:pt>
                <c:pt idx="221" formatCode="General">
                  <c:v>0</c:v>
                </c:pt>
                <c:pt idx="222" formatCode="General">
                  <c:v>0</c:v>
                </c:pt>
                <c:pt idx="223" formatCode="General">
                  <c:v>0</c:v>
                </c:pt>
                <c:pt idx="224" formatCode="General">
                  <c:v>0</c:v>
                </c:pt>
                <c:pt idx="225" formatCode="General">
                  <c:v>0</c:v>
                </c:pt>
                <c:pt idx="226" formatCode="General">
                  <c:v>0</c:v>
                </c:pt>
                <c:pt idx="227" formatCode="General">
                  <c:v>0</c:v>
                </c:pt>
                <c:pt idx="228" formatCode="General">
                  <c:v>0</c:v>
                </c:pt>
                <c:pt idx="229" formatCode="General">
                  <c:v>0</c:v>
                </c:pt>
                <c:pt idx="230" formatCode="General">
                  <c:v>0</c:v>
                </c:pt>
                <c:pt idx="231" formatCode="General">
                  <c:v>0</c:v>
                </c:pt>
                <c:pt idx="232" formatCode="General">
                  <c:v>0</c:v>
                </c:pt>
                <c:pt idx="233" formatCode="General">
                  <c:v>0</c:v>
                </c:pt>
                <c:pt idx="234" formatCode="General">
                  <c:v>0</c:v>
                </c:pt>
                <c:pt idx="235" formatCode="General">
                  <c:v>0</c:v>
                </c:pt>
                <c:pt idx="236" formatCode="General">
                  <c:v>0</c:v>
                </c:pt>
                <c:pt idx="237" formatCode="General">
                  <c:v>0</c:v>
                </c:pt>
                <c:pt idx="238" formatCode="General">
                  <c:v>0</c:v>
                </c:pt>
                <c:pt idx="239" formatCode="General">
                  <c:v>0</c:v>
                </c:pt>
                <c:pt idx="240" formatCode="General">
                  <c:v>0</c:v>
                </c:pt>
                <c:pt idx="241" formatCode="General">
                  <c:v>0</c:v>
                </c:pt>
                <c:pt idx="242" formatCode="General">
                  <c:v>0</c:v>
                </c:pt>
                <c:pt idx="243" formatCode="General">
                  <c:v>0</c:v>
                </c:pt>
                <c:pt idx="244" formatCode="General">
                  <c:v>0</c:v>
                </c:pt>
                <c:pt idx="245" formatCode="General">
                  <c:v>0</c:v>
                </c:pt>
                <c:pt idx="246" formatCode="General">
                  <c:v>0</c:v>
                </c:pt>
                <c:pt idx="247" formatCode="General">
                  <c:v>0</c:v>
                </c:pt>
                <c:pt idx="248" formatCode="General">
                  <c:v>0</c:v>
                </c:pt>
                <c:pt idx="249" formatCode="General">
                  <c:v>0</c:v>
                </c:pt>
                <c:pt idx="250" formatCode="General">
                  <c:v>0</c:v>
                </c:pt>
                <c:pt idx="251" formatCode="General">
                  <c:v>0</c:v>
                </c:pt>
                <c:pt idx="252" formatCode="General">
                  <c:v>0</c:v>
                </c:pt>
                <c:pt idx="253" formatCode="General">
                  <c:v>0</c:v>
                </c:pt>
                <c:pt idx="254" formatCode="General">
                  <c:v>0</c:v>
                </c:pt>
                <c:pt idx="255" formatCode="General">
                  <c:v>0</c:v>
                </c:pt>
                <c:pt idx="256" formatCode="General">
                  <c:v>0</c:v>
                </c:pt>
                <c:pt idx="257" formatCode="General">
                  <c:v>0</c:v>
                </c:pt>
                <c:pt idx="258" formatCode="General">
                  <c:v>0</c:v>
                </c:pt>
                <c:pt idx="259" formatCode="General">
                  <c:v>0</c:v>
                </c:pt>
                <c:pt idx="260" formatCode="General">
                  <c:v>0</c:v>
                </c:pt>
                <c:pt idx="261" formatCode="General">
                  <c:v>0</c:v>
                </c:pt>
                <c:pt idx="262" formatCode="General">
                  <c:v>0</c:v>
                </c:pt>
                <c:pt idx="263" formatCode="General">
                  <c:v>0</c:v>
                </c:pt>
                <c:pt idx="264" formatCode="General">
                  <c:v>0</c:v>
                </c:pt>
                <c:pt idx="265" formatCode="General">
                  <c:v>0</c:v>
                </c:pt>
                <c:pt idx="266" formatCode="General">
                  <c:v>0</c:v>
                </c:pt>
                <c:pt idx="267" formatCode="General">
                  <c:v>0</c:v>
                </c:pt>
                <c:pt idx="268" formatCode="General">
                  <c:v>0</c:v>
                </c:pt>
                <c:pt idx="269" formatCode="General">
                  <c:v>0</c:v>
                </c:pt>
                <c:pt idx="270" formatCode="General">
                  <c:v>0</c:v>
                </c:pt>
                <c:pt idx="271" formatCode="General">
                  <c:v>0</c:v>
                </c:pt>
                <c:pt idx="272" formatCode="General">
                  <c:v>0</c:v>
                </c:pt>
                <c:pt idx="273" formatCode="General">
                  <c:v>0</c:v>
                </c:pt>
                <c:pt idx="274" formatCode="General">
                  <c:v>0</c:v>
                </c:pt>
                <c:pt idx="275" formatCode="General">
                  <c:v>0</c:v>
                </c:pt>
                <c:pt idx="276" formatCode="General">
                  <c:v>0</c:v>
                </c:pt>
                <c:pt idx="277" formatCode="General">
                  <c:v>0</c:v>
                </c:pt>
                <c:pt idx="278" formatCode="General">
                  <c:v>0</c:v>
                </c:pt>
                <c:pt idx="279" formatCode="General">
                  <c:v>0</c:v>
                </c:pt>
                <c:pt idx="280" formatCode="General">
                  <c:v>0</c:v>
                </c:pt>
                <c:pt idx="281" formatCode="General">
                  <c:v>0</c:v>
                </c:pt>
                <c:pt idx="282" formatCode="General">
                  <c:v>0</c:v>
                </c:pt>
                <c:pt idx="283" formatCode="General">
                  <c:v>0</c:v>
                </c:pt>
                <c:pt idx="284" formatCode="General">
                  <c:v>0</c:v>
                </c:pt>
                <c:pt idx="285" formatCode="General">
                  <c:v>0</c:v>
                </c:pt>
                <c:pt idx="286" formatCode="General">
                  <c:v>0</c:v>
                </c:pt>
                <c:pt idx="287" formatCode="General">
                  <c:v>0</c:v>
                </c:pt>
                <c:pt idx="288" formatCode="General">
                  <c:v>0</c:v>
                </c:pt>
                <c:pt idx="289" formatCode="General">
                  <c:v>0</c:v>
                </c:pt>
                <c:pt idx="290" formatCode="General">
                  <c:v>0</c:v>
                </c:pt>
                <c:pt idx="291" formatCode="General">
                  <c:v>0</c:v>
                </c:pt>
                <c:pt idx="292" formatCode="General">
                  <c:v>0</c:v>
                </c:pt>
                <c:pt idx="293" formatCode="General">
                  <c:v>0</c:v>
                </c:pt>
                <c:pt idx="294" formatCode="General">
                  <c:v>0</c:v>
                </c:pt>
                <c:pt idx="295" formatCode="General">
                  <c:v>0</c:v>
                </c:pt>
                <c:pt idx="296" formatCode="General">
                  <c:v>0</c:v>
                </c:pt>
                <c:pt idx="297" formatCode="General">
                  <c:v>0</c:v>
                </c:pt>
                <c:pt idx="298" formatCode="General">
                  <c:v>0</c:v>
                </c:pt>
                <c:pt idx="299" formatCode="General">
                  <c:v>0</c:v>
                </c:pt>
                <c:pt idx="300" formatCode="General">
                  <c:v>0</c:v>
                </c:pt>
                <c:pt idx="301" formatCode="General">
                  <c:v>0</c:v>
                </c:pt>
                <c:pt idx="302" formatCode="General">
                  <c:v>0</c:v>
                </c:pt>
                <c:pt idx="303" formatCode="General">
                  <c:v>0</c:v>
                </c:pt>
                <c:pt idx="304" formatCode="General">
                  <c:v>0</c:v>
                </c:pt>
                <c:pt idx="305" formatCode="General">
                  <c:v>0</c:v>
                </c:pt>
                <c:pt idx="306" formatCode="General">
                  <c:v>0</c:v>
                </c:pt>
                <c:pt idx="307" formatCode="General">
                  <c:v>0</c:v>
                </c:pt>
                <c:pt idx="308" formatCode="General">
                  <c:v>0</c:v>
                </c:pt>
                <c:pt idx="309" formatCode="General">
                  <c:v>0</c:v>
                </c:pt>
                <c:pt idx="310" formatCode="General">
                  <c:v>0</c:v>
                </c:pt>
                <c:pt idx="311" formatCode="General">
                  <c:v>0</c:v>
                </c:pt>
                <c:pt idx="312" formatCode="General">
                  <c:v>0</c:v>
                </c:pt>
                <c:pt idx="313" formatCode="General">
                  <c:v>0</c:v>
                </c:pt>
                <c:pt idx="314" formatCode="General">
                  <c:v>0</c:v>
                </c:pt>
                <c:pt idx="315" formatCode="General">
                  <c:v>0</c:v>
                </c:pt>
                <c:pt idx="316" formatCode="General">
                  <c:v>0</c:v>
                </c:pt>
                <c:pt idx="317" formatCode="General">
                  <c:v>0</c:v>
                </c:pt>
                <c:pt idx="318" formatCode="General">
                  <c:v>0</c:v>
                </c:pt>
                <c:pt idx="319" formatCode="General">
                  <c:v>0</c:v>
                </c:pt>
                <c:pt idx="320" formatCode="General">
                  <c:v>0</c:v>
                </c:pt>
                <c:pt idx="321" formatCode="General">
                  <c:v>0</c:v>
                </c:pt>
                <c:pt idx="322" formatCode="General">
                  <c:v>0</c:v>
                </c:pt>
                <c:pt idx="323" formatCode="General">
                  <c:v>0</c:v>
                </c:pt>
                <c:pt idx="324" formatCode="General">
                  <c:v>0</c:v>
                </c:pt>
                <c:pt idx="325" formatCode="General">
                  <c:v>0</c:v>
                </c:pt>
                <c:pt idx="326" formatCode="General">
                  <c:v>0</c:v>
                </c:pt>
                <c:pt idx="327" formatCode="General">
                  <c:v>0</c:v>
                </c:pt>
                <c:pt idx="328" formatCode="General">
                  <c:v>0</c:v>
                </c:pt>
                <c:pt idx="329" formatCode="General">
                  <c:v>0</c:v>
                </c:pt>
                <c:pt idx="330" formatCode="General">
                  <c:v>0</c:v>
                </c:pt>
                <c:pt idx="331" formatCode="General">
                  <c:v>0</c:v>
                </c:pt>
                <c:pt idx="332" formatCode="General">
                  <c:v>0</c:v>
                </c:pt>
                <c:pt idx="333" formatCode="General">
                  <c:v>0</c:v>
                </c:pt>
                <c:pt idx="334" formatCode="General">
                  <c:v>0</c:v>
                </c:pt>
                <c:pt idx="335" formatCode="General">
                  <c:v>0</c:v>
                </c:pt>
                <c:pt idx="336" formatCode="General">
                  <c:v>0</c:v>
                </c:pt>
                <c:pt idx="337" formatCode="General">
                  <c:v>0</c:v>
                </c:pt>
                <c:pt idx="338" formatCode="General">
                  <c:v>0</c:v>
                </c:pt>
                <c:pt idx="339" formatCode="General">
                  <c:v>0</c:v>
                </c:pt>
                <c:pt idx="340" formatCode="General">
                  <c:v>0</c:v>
                </c:pt>
                <c:pt idx="341" formatCode="General">
                  <c:v>0</c:v>
                </c:pt>
                <c:pt idx="342" formatCode="General">
                  <c:v>0</c:v>
                </c:pt>
                <c:pt idx="343" formatCode="General">
                  <c:v>0</c:v>
                </c:pt>
                <c:pt idx="344" formatCode="General">
                  <c:v>0</c:v>
                </c:pt>
                <c:pt idx="345" formatCode="General">
                  <c:v>0</c:v>
                </c:pt>
                <c:pt idx="346" formatCode="General">
                  <c:v>0</c:v>
                </c:pt>
                <c:pt idx="347" formatCode="General">
                  <c:v>0</c:v>
                </c:pt>
                <c:pt idx="348" formatCode="General">
                  <c:v>0</c:v>
                </c:pt>
                <c:pt idx="349" formatCode="General">
                  <c:v>0</c:v>
                </c:pt>
                <c:pt idx="350" formatCode="General">
                  <c:v>0</c:v>
                </c:pt>
                <c:pt idx="351" formatCode="General">
                  <c:v>0</c:v>
                </c:pt>
                <c:pt idx="352" formatCode="General">
                  <c:v>0</c:v>
                </c:pt>
                <c:pt idx="353" formatCode="General">
                  <c:v>0</c:v>
                </c:pt>
                <c:pt idx="354" formatCode="General">
                  <c:v>0</c:v>
                </c:pt>
                <c:pt idx="355" formatCode="General">
                  <c:v>0</c:v>
                </c:pt>
                <c:pt idx="356" formatCode="General">
                  <c:v>0</c:v>
                </c:pt>
                <c:pt idx="357" formatCode="General">
                  <c:v>0</c:v>
                </c:pt>
                <c:pt idx="358" formatCode="General">
                  <c:v>0</c:v>
                </c:pt>
                <c:pt idx="359" formatCode="General">
                  <c:v>0</c:v>
                </c:pt>
                <c:pt idx="360" formatCode="General">
                  <c:v>0</c:v>
                </c:pt>
                <c:pt idx="361" formatCode="General">
                  <c:v>0</c:v>
                </c:pt>
                <c:pt idx="362" formatCode="General">
                  <c:v>0</c:v>
                </c:pt>
                <c:pt idx="363" formatCode="General">
                  <c:v>0</c:v>
                </c:pt>
                <c:pt idx="364" formatCode="General">
                  <c:v>0</c:v>
                </c:pt>
                <c:pt idx="365" formatCode="General">
                  <c:v>0</c:v>
                </c:pt>
                <c:pt idx="366" formatCode="General">
                  <c:v>0</c:v>
                </c:pt>
                <c:pt idx="367" formatCode="General">
                  <c:v>0</c:v>
                </c:pt>
                <c:pt idx="368" formatCode="General">
                  <c:v>0</c:v>
                </c:pt>
                <c:pt idx="369" formatCode="General">
                  <c:v>0</c:v>
                </c:pt>
                <c:pt idx="370" formatCode="General">
                  <c:v>0</c:v>
                </c:pt>
                <c:pt idx="371" formatCode="General">
                  <c:v>0</c:v>
                </c:pt>
                <c:pt idx="372" formatCode="General">
                  <c:v>0</c:v>
                </c:pt>
                <c:pt idx="373" formatCode="General">
                  <c:v>0</c:v>
                </c:pt>
                <c:pt idx="374" formatCode="General">
                  <c:v>0</c:v>
                </c:pt>
                <c:pt idx="375" formatCode="General">
                  <c:v>0</c:v>
                </c:pt>
                <c:pt idx="376" formatCode="General">
                  <c:v>0</c:v>
                </c:pt>
                <c:pt idx="377" formatCode="General">
                  <c:v>0</c:v>
                </c:pt>
                <c:pt idx="378" formatCode="General">
                  <c:v>0</c:v>
                </c:pt>
                <c:pt idx="379" formatCode="General">
                  <c:v>0</c:v>
                </c:pt>
                <c:pt idx="380" formatCode="General">
                  <c:v>0</c:v>
                </c:pt>
                <c:pt idx="381" formatCode="General">
                  <c:v>0</c:v>
                </c:pt>
                <c:pt idx="382" formatCode="General">
                  <c:v>0</c:v>
                </c:pt>
                <c:pt idx="383" formatCode="General">
                  <c:v>0</c:v>
                </c:pt>
                <c:pt idx="384" formatCode="General">
                  <c:v>0</c:v>
                </c:pt>
                <c:pt idx="385" formatCode="General">
                  <c:v>0</c:v>
                </c:pt>
                <c:pt idx="386" formatCode="General">
                  <c:v>0</c:v>
                </c:pt>
                <c:pt idx="387" formatCode="General">
                  <c:v>0</c:v>
                </c:pt>
                <c:pt idx="388" formatCode="General">
                  <c:v>0</c:v>
                </c:pt>
                <c:pt idx="389" formatCode="General">
                  <c:v>0</c:v>
                </c:pt>
                <c:pt idx="390" formatCode="General">
                  <c:v>0</c:v>
                </c:pt>
                <c:pt idx="391" formatCode="General">
                  <c:v>0</c:v>
                </c:pt>
                <c:pt idx="392" formatCode="General">
                  <c:v>0</c:v>
                </c:pt>
                <c:pt idx="393" formatCode="General">
                  <c:v>0</c:v>
                </c:pt>
                <c:pt idx="394" formatCode="General">
                  <c:v>0</c:v>
                </c:pt>
                <c:pt idx="395" formatCode="General">
                  <c:v>0</c:v>
                </c:pt>
                <c:pt idx="396" formatCode="General">
                  <c:v>0</c:v>
                </c:pt>
                <c:pt idx="397" formatCode="General">
                  <c:v>0</c:v>
                </c:pt>
                <c:pt idx="398" formatCode="General">
                  <c:v>0</c:v>
                </c:pt>
                <c:pt idx="399" formatCode="General">
                  <c:v>0</c:v>
                </c:pt>
                <c:pt idx="400" formatCode="General">
                  <c:v>0</c:v>
                </c:pt>
                <c:pt idx="401" formatCode="General">
                  <c:v>0</c:v>
                </c:pt>
                <c:pt idx="402" formatCode="General">
                  <c:v>0</c:v>
                </c:pt>
                <c:pt idx="403" formatCode="General">
                  <c:v>0</c:v>
                </c:pt>
                <c:pt idx="404" formatCode="General">
                  <c:v>0</c:v>
                </c:pt>
                <c:pt idx="405" formatCode="General">
                  <c:v>0</c:v>
                </c:pt>
                <c:pt idx="406" formatCode="General">
                  <c:v>0</c:v>
                </c:pt>
                <c:pt idx="407" formatCode="General">
                  <c:v>0</c:v>
                </c:pt>
                <c:pt idx="408" formatCode="General">
                  <c:v>0</c:v>
                </c:pt>
                <c:pt idx="409" formatCode="General">
                  <c:v>0</c:v>
                </c:pt>
                <c:pt idx="410" formatCode="General">
                  <c:v>0</c:v>
                </c:pt>
                <c:pt idx="411" formatCode="General">
                  <c:v>0</c:v>
                </c:pt>
                <c:pt idx="412" formatCode="General">
                  <c:v>0</c:v>
                </c:pt>
                <c:pt idx="413" formatCode="General">
                  <c:v>0</c:v>
                </c:pt>
                <c:pt idx="414" formatCode="General">
                  <c:v>0</c:v>
                </c:pt>
                <c:pt idx="415" formatCode="General">
                  <c:v>0</c:v>
                </c:pt>
                <c:pt idx="416" formatCode="General">
                  <c:v>0</c:v>
                </c:pt>
                <c:pt idx="417" formatCode="General">
                  <c:v>0</c:v>
                </c:pt>
                <c:pt idx="418" formatCode="General">
                  <c:v>0</c:v>
                </c:pt>
                <c:pt idx="419" formatCode="General">
                  <c:v>0</c:v>
                </c:pt>
                <c:pt idx="420" formatCode="General">
                  <c:v>0</c:v>
                </c:pt>
                <c:pt idx="421" formatCode="General">
                  <c:v>0</c:v>
                </c:pt>
                <c:pt idx="422" formatCode="General">
                  <c:v>0</c:v>
                </c:pt>
                <c:pt idx="423" formatCode="General">
                  <c:v>0</c:v>
                </c:pt>
                <c:pt idx="424" formatCode="General">
                  <c:v>0</c:v>
                </c:pt>
                <c:pt idx="425" formatCode="General">
                  <c:v>0</c:v>
                </c:pt>
                <c:pt idx="426" formatCode="General">
                  <c:v>0</c:v>
                </c:pt>
                <c:pt idx="427" formatCode="General">
                  <c:v>0</c:v>
                </c:pt>
                <c:pt idx="428" formatCode="General">
                  <c:v>0</c:v>
                </c:pt>
                <c:pt idx="429" formatCode="General">
                  <c:v>0</c:v>
                </c:pt>
                <c:pt idx="430" formatCode="General">
                  <c:v>0</c:v>
                </c:pt>
                <c:pt idx="431" formatCode="General">
                  <c:v>0</c:v>
                </c:pt>
                <c:pt idx="432" formatCode="General">
                  <c:v>0</c:v>
                </c:pt>
                <c:pt idx="433" formatCode="General">
                  <c:v>0</c:v>
                </c:pt>
                <c:pt idx="434" formatCode="General">
                  <c:v>0</c:v>
                </c:pt>
                <c:pt idx="435" formatCode="General">
                  <c:v>0</c:v>
                </c:pt>
                <c:pt idx="436" formatCode="General">
                  <c:v>0</c:v>
                </c:pt>
                <c:pt idx="437" formatCode="General">
                  <c:v>0</c:v>
                </c:pt>
                <c:pt idx="438" formatCode="General">
                  <c:v>0</c:v>
                </c:pt>
                <c:pt idx="439" formatCode="General">
                  <c:v>0</c:v>
                </c:pt>
                <c:pt idx="440" formatCode="General">
                  <c:v>0</c:v>
                </c:pt>
                <c:pt idx="441" formatCode="General">
                  <c:v>0</c:v>
                </c:pt>
                <c:pt idx="442" formatCode="General">
                  <c:v>0</c:v>
                </c:pt>
                <c:pt idx="443" formatCode="General">
                  <c:v>0</c:v>
                </c:pt>
                <c:pt idx="444" formatCode="General">
                  <c:v>0</c:v>
                </c:pt>
                <c:pt idx="445" formatCode="General">
                  <c:v>0</c:v>
                </c:pt>
                <c:pt idx="446" formatCode="General">
                  <c:v>0</c:v>
                </c:pt>
                <c:pt idx="447" formatCode="General">
                  <c:v>0</c:v>
                </c:pt>
                <c:pt idx="448" formatCode="General">
                  <c:v>0</c:v>
                </c:pt>
                <c:pt idx="449" formatCode="General">
                  <c:v>0</c:v>
                </c:pt>
                <c:pt idx="450" formatCode="General">
                  <c:v>0</c:v>
                </c:pt>
                <c:pt idx="451" formatCode="General">
                  <c:v>0</c:v>
                </c:pt>
                <c:pt idx="452" formatCode="General">
                  <c:v>0</c:v>
                </c:pt>
                <c:pt idx="453" formatCode="General">
                  <c:v>0</c:v>
                </c:pt>
                <c:pt idx="454" formatCode="General">
                  <c:v>0</c:v>
                </c:pt>
                <c:pt idx="455" formatCode="General">
                  <c:v>0</c:v>
                </c:pt>
                <c:pt idx="456" formatCode="General">
                  <c:v>0</c:v>
                </c:pt>
                <c:pt idx="457" formatCode="General">
                  <c:v>0</c:v>
                </c:pt>
                <c:pt idx="458" formatCode="General">
                  <c:v>0</c:v>
                </c:pt>
                <c:pt idx="459" formatCode="General">
                  <c:v>0</c:v>
                </c:pt>
                <c:pt idx="460" formatCode="General">
                  <c:v>0</c:v>
                </c:pt>
                <c:pt idx="461" formatCode="General">
                  <c:v>0</c:v>
                </c:pt>
                <c:pt idx="462" formatCode="General">
                  <c:v>0</c:v>
                </c:pt>
                <c:pt idx="463" formatCode="General">
                  <c:v>0</c:v>
                </c:pt>
                <c:pt idx="464" formatCode="General">
                  <c:v>0</c:v>
                </c:pt>
                <c:pt idx="465" formatCode="General">
                  <c:v>0</c:v>
                </c:pt>
                <c:pt idx="466" formatCode="General">
                  <c:v>0</c:v>
                </c:pt>
                <c:pt idx="467" formatCode="General">
                  <c:v>0</c:v>
                </c:pt>
                <c:pt idx="468" formatCode="General">
                  <c:v>0</c:v>
                </c:pt>
                <c:pt idx="469" formatCode="General">
                  <c:v>0</c:v>
                </c:pt>
                <c:pt idx="470" formatCode="General">
                  <c:v>0</c:v>
                </c:pt>
                <c:pt idx="471" formatCode="General">
                  <c:v>0</c:v>
                </c:pt>
                <c:pt idx="472" formatCode="General">
                  <c:v>0</c:v>
                </c:pt>
                <c:pt idx="473" formatCode="General">
                  <c:v>0</c:v>
                </c:pt>
                <c:pt idx="474" formatCode="General">
                  <c:v>0</c:v>
                </c:pt>
                <c:pt idx="475" formatCode="General">
                  <c:v>0</c:v>
                </c:pt>
                <c:pt idx="476" formatCode="General">
                  <c:v>0</c:v>
                </c:pt>
                <c:pt idx="477" formatCode="General">
                  <c:v>0</c:v>
                </c:pt>
                <c:pt idx="478" formatCode="General">
                  <c:v>0</c:v>
                </c:pt>
                <c:pt idx="479" formatCode="General">
                  <c:v>0</c:v>
                </c:pt>
                <c:pt idx="480" formatCode="General">
                  <c:v>0</c:v>
                </c:pt>
                <c:pt idx="481" formatCode="General">
                  <c:v>0</c:v>
                </c:pt>
                <c:pt idx="482" formatCode="General">
                  <c:v>0</c:v>
                </c:pt>
                <c:pt idx="483" formatCode="General">
                  <c:v>0</c:v>
                </c:pt>
                <c:pt idx="484" formatCode="General">
                  <c:v>0</c:v>
                </c:pt>
                <c:pt idx="485" formatCode="General">
                  <c:v>0</c:v>
                </c:pt>
                <c:pt idx="486" formatCode="General">
                  <c:v>0</c:v>
                </c:pt>
                <c:pt idx="487" formatCode="General">
                  <c:v>0</c:v>
                </c:pt>
                <c:pt idx="488" formatCode="General">
                  <c:v>0</c:v>
                </c:pt>
                <c:pt idx="489" formatCode="General">
                  <c:v>0</c:v>
                </c:pt>
                <c:pt idx="490" formatCode="General">
                  <c:v>0</c:v>
                </c:pt>
                <c:pt idx="491" formatCode="General">
                  <c:v>0</c:v>
                </c:pt>
                <c:pt idx="492" formatCode="General">
                  <c:v>0</c:v>
                </c:pt>
                <c:pt idx="493" formatCode="General">
                  <c:v>0</c:v>
                </c:pt>
                <c:pt idx="494" formatCode="General">
                  <c:v>0</c:v>
                </c:pt>
                <c:pt idx="495" formatCode="General">
                  <c:v>0</c:v>
                </c:pt>
                <c:pt idx="496" formatCode="General">
                  <c:v>0</c:v>
                </c:pt>
                <c:pt idx="497" formatCode="General">
                  <c:v>0</c:v>
                </c:pt>
                <c:pt idx="498" formatCode="General">
                  <c:v>0</c:v>
                </c:pt>
                <c:pt idx="499" formatCode="General">
                  <c:v>0</c:v>
                </c:pt>
                <c:pt idx="500" formatCode="General">
                  <c:v>0</c:v>
                </c:pt>
                <c:pt idx="501" formatCode="General">
                  <c:v>0</c:v>
                </c:pt>
                <c:pt idx="502" formatCode="General">
                  <c:v>0</c:v>
                </c:pt>
                <c:pt idx="503" formatCode="General">
                  <c:v>0</c:v>
                </c:pt>
                <c:pt idx="504" formatCode="General">
                  <c:v>0</c:v>
                </c:pt>
                <c:pt idx="505" formatCode="General">
                  <c:v>0</c:v>
                </c:pt>
                <c:pt idx="506" formatCode="General">
                  <c:v>0</c:v>
                </c:pt>
                <c:pt idx="507" formatCode="General">
                  <c:v>0</c:v>
                </c:pt>
                <c:pt idx="508" formatCode="General">
                  <c:v>0</c:v>
                </c:pt>
                <c:pt idx="509" formatCode="General">
                  <c:v>0</c:v>
                </c:pt>
                <c:pt idx="510" formatCode="General">
                  <c:v>0</c:v>
                </c:pt>
                <c:pt idx="511" formatCode="General">
                  <c:v>0</c:v>
                </c:pt>
                <c:pt idx="512" formatCode="General">
                  <c:v>0</c:v>
                </c:pt>
                <c:pt idx="513" formatCode="General">
                  <c:v>0</c:v>
                </c:pt>
                <c:pt idx="514" formatCode="General">
                  <c:v>0</c:v>
                </c:pt>
                <c:pt idx="515" formatCode="General">
                  <c:v>0</c:v>
                </c:pt>
                <c:pt idx="516" formatCode="General">
                  <c:v>0</c:v>
                </c:pt>
                <c:pt idx="517" formatCode="General">
                  <c:v>0</c:v>
                </c:pt>
                <c:pt idx="518" formatCode="General">
                  <c:v>0</c:v>
                </c:pt>
                <c:pt idx="519" formatCode="General">
                  <c:v>0</c:v>
                </c:pt>
                <c:pt idx="520" formatCode="General">
                  <c:v>0</c:v>
                </c:pt>
                <c:pt idx="521" formatCode="General">
                  <c:v>0</c:v>
                </c:pt>
                <c:pt idx="522" formatCode="General">
                  <c:v>0</c:v>
                </c:pt>
                <c:pt idx="523" formatCode="General">
                  <c:v>0</c:v>
                </c:pt>
                <c:pt idx="524" formatCode="General">
                  <c:v>0</c:v>
                </c:pt>
                <c:pt idx="525" formatCode="General">
                  <c:v>0</c:v>
                </c:pt>
                <c:pt idx="526" formatCode="General">
                  <c:v>0</c:v>
                </c:pt>
                <c:pt idx="527" formatCode="General">
                  <c:v>0</c:v>
                </c:pt>
                <c:pt idx="528" formatCode="General">
                  <c:v>0</c:v>
                </c:pt>
                <c:pt idx="529" formatCode="General">
                  <c:v>0</c:v>
                </c:pt>
                <c:pt idx="530" formatCode="General">
                  <c:v>0</c:v>
                </c:pt>
                <c:pt idx="531" formatCode="General">
                  <c:v>0</c:v>
                </c:pt>
                <c:pt idx="532" formatCode="General">
                  <c:v>0</c:v>
                </c:pt>
                <c:pt idx="533" formatCode="General">
                  <c:v>0</c:v>
                </c:pt>
                <c:pt idx="534" formatCode="General">
                  <c:v>0</c:v>
                </c:pt>
                <c:pt idx="535" formatCode="General">
                  <c:v>0</c:v>
                </c:pt>
                <c:pt idx="536" formatCode="General">
                  <c:v>0</c:v>
                </c:pt>
                <c:pt idx="537" formatCode="General">
                  <c:v>0</c:v>
                </c:pt>
                <c:pt idx="538" formatCode="General">
                  <c:v>0</c:v>
                </c:pt>
                <c:pt idx="539" formatCode="General">
                  <c:v>0</c:v>
                </c:pt>
                <c:pt idx="540" formatCode="General">
                  <c:v>0</c:v>
                </c:pt>
                <c:pt idx="541" formatCode="General">
                  <c:v>0</c:v>
                </c:pt>
                <c:pt idx="542" formatCode="General">
                  <c:v>0</c:v>
                </c:pt>
                <c:pt idx="543" formatCode="General">
                  <c:v>0</c:v>
                </c:pt>
                <c:pt idx="544" formatCode="General">
                  <c:v>0</c:v>
                </c:pt>
                <c:pt idx="545" formatCode="General">
                  <c:v>0</c:v>
                </c:pt>
                <c:pt idx="546" formatCode="General">
                  <c:v>0</c:v>
                </c:pt>
                <c:pt idx="547" formatCode="General">
                  <c:v>0</c:v>
                </c:pt>
                <c:pt idx="548" formatCode="General">
                  <c:v>0</c:v>
                </c:pt>
                <c:pt idx="549" formatCode="General">
                  <c:v>0</c:v>
                </c:pt>
                <c:pt idx="550" formatCode="General">
                  <c:v>0</c:v>
                </c:pt>
                <c:pt idx="551" formatCode="General">
                  <c:v>0</c:v>
                </c:pt>
                <c:pt idx="552" formatCode="General">
                  <c:v>0</c:v>
                </c:pt>
                <c:pt idx="553" formatCode="General">
                  <c:v>0</c:v>
                </c:pt>
                <c:pt idx="554" formatCode="General">
                  <c:v>0</c:v>
                </c:pt>
                <c:pt idx="555" formatCode="General">
                  <c:v>0</c:v>
                </c:pt>
                <c:pt idx="556" formatCode="General">
                  <c:v>0</c:v>
                </c:pt>
                <c:pt idx="557" formatCode="General">
                  <c:v>0</c:v>
                </c:pt>
                <c:pt idx="558" formatCode="General">
                  <c:v>0</c:v>
                </c:pt>
                <c:pt idx="559" formatCode="General">
                  <c:v>0</c:v>
                </c:pt>
                <c:pt idx="560" formatCode="General">
                  <c:v>0</c:v>
                </c:pt>
                <c:pt idx="561" formatCode="General">
                  <c:v>0</c:v>
                </c:pt>
                <c:pt idx="562" formatCode="General">
                  <c:v>0</c:v>
                </c:pt>
                <c:pt idx="563" formatCode="General">
                  <c:v>0</c:v>
                </c:pt>
                <c:pt idx="564" formatCode="General">
                  <c:v>0</c:v>
                </c:pt>
                <c:pt idx="565" formatCode="General">
                  <c:v>0</c:v>
                </c:pt>
                <c:pt idx="566" formatCode="General">
                  <c:v>0</c:v>
                </c:pt>
                <c:pt idx="567" formatCode="General">
                  <c:v>0</c:v>
                </c:pt>
                <c:pt idx="568" formatCode="General">
                  <c:v>0</c:v>
                </c:pt>
                <c:pt idx="569" formatCode="General">
                  <c:v>0</c:v>
                </c:pt>
                <c:pt idx="570" formatCode="General">
                  <c:v>0</c:v>
                </c:pt>
                <c:pt idx="571" formatCode="General">
                  <c:v>0</c:v>
                </c:pt>
                <c:pt idx="572" formatCode="General">
                  <c:v>0</c:v>
                </c:pt>
                <c:pt idx="573" formatCode="General">
                  <c:v>0</c:v>
                </c:pt>
                <c:pt idx="574" formatCode="General">
                  <c:v>0</c:v>
                </c:pt>
                <c:pt idx="575" formatCode="General">
                  <c:v>0</c:v>
                </c:pt>
                <c:pt idx="576" formatCode="General">
                  <c:v>0</c:v>
                </c:pt>
                <c:pt idx="577" formatCode="General">
                  <c:v>0</c:v>
                </c:pt>
                <c:pt idx="578" formatCode="General">
                  <c:v>0</c:v>
                </c:pt>
                <c:pt idx="579" formatCode="General">
                  <c:v>0</c:v>
                </c:pt>
                <c:pt idx="580" formatCode="General">
                  <c:v>0</c:v>
                </c:pt>
                <c:pt idx="581" formatCode="General">
                  <c:v>0</c:v>
                </c:pt>
                <c:pt idx="582" formatCode="General">
                  <c:v>0</c:v>
                </c:pt>
                <c:pt idx="583" formatCode="General">
                  <c:v>0</c:v>
                </c:pt>
                <c:pt idx="584" formatCode="General">
                  <c:v>0</c:v>
                </c:pt>
                <c:pt idx="585" formatCode="General">
                  <c:v>0</c:v>
                </c:pt>
                <c:pt idx="586" formatCode="General">
                  <c:v>0</c:v>
                </c:pt>
                <c:pt idx="587" formatCode="General">
                  <c:v>0</c:v>
                </c:pt>
                <c:pt idx="588" formatCode="General">
                  <c:v>0</c:v>
                </c:pt>
                <c:pt idx="589" formatCode="General">
                  <c:v>0</c:v>
                </c:pt>
                <c:pt idx="590" formatCode="General">
                  <c:v>0</c:v>
                </c:pt>
                <c:pt idx="591" formatCode="General">
                  <c:v>0</c:v>
                </c:pt>
                <c:pt idx="592" formatCode="General">
                  <c:v>0</c:v>
                </c:pt>
                <c:pt idx="593" formatCode="General">
                  <c:v>0</c:v>
                </c:pt>
                <c:pt idx="594" formatCode="General">
                  <c:v>0</c:v>
                </c:pt>
                <c:pt idx="595" formatCode="General">
                  <c:v>0</c:v>
                </c:pt>
                <c:pt idx="596" formatCode="General">
                  <c:v>0</c:v>
                </c:pt>
                <c:pt idx="597" formatCode="General">
                  <c:v>0</c:v>
                </c:pt>
                <c:pt idx="598" formatCode="General">
                  <c:v>0</c:v>
                </c:pt>
                <c:pt idx="599" formatCode="General">
                  <c:v>0</c:v>
                </c:pt>
                <c:pt idx="600" formatCode="General">
                  <c:v>0</c:v>
                </c:pt>
                <c:pt idx="601" formatCode="General">
                  <c:v>0</c:v>
                </c:pt>
                <c:pt idx="602" formatCode="General">
                  <c:v>0</c:v>
                </c:pt>
                <c:pt idx="603" formatCode="General">
                  <c:v>0</c:v>
                </c:pt>
                <c:pt idx="604" formatCode="General">
                  <c:v>0</c:v>
                </c:pt>
                <c:pt idx="605" formatCode="General">
                  <c:v>0</c:v>
                </c:pt>
                <c:pt idx="606" formatCode="General">
                  <c:v>0</c:v>
                </c:pt>
                <c:pt idx="607" formatCode="General">
                  <c:v>0</c:v>
                </c:pt>
                <c:pt idx="608" formatCode="General">
                  <c:v>0</c:v>
                </c:pt>
                <c:pt idx="609" formatCode="General">
                  <c:v>0</c:v>
                </c:pt>
                <c:pt idx="610" formatCode="General">
                  <c:v>0</c:v>
                </c:pt>
                <c:pt idx="611" formatCode="General">
                  <c:v>0</c:v>
                </c:pt>
                <c:pt idx="612" formatCode="General">
                  <c:v>0</c:v>
                </c:pt>
                <c:pt idx="613" formatCode="General">
                  <c:v>0</c:v>
                </c:pt>
                <c:pt idx="614" formatCode="General">
                  <c:v>0</c:v>
                </c:pt>
                <c:pt idx="615" formatCode="General">
                  <c:v>0</c:v>
                </c:pt>
                <c:pt idx="616" formatCode="General">
                  <c:v>0</c:v>
                </c:pt>
                <c:pt idx="617" formatCode="General">
                  <c:v>0</c:v>
                </c:pt>
                <c:pt idx="618" formatCode="General">
                  <c:v>0</c:v>
                </c:pt>
                <c:pt idx="619" formatCode="General">
                  <c:v>0</c:v>
                </c:pt>
                <c:pt idx="620" formatCode="General">
                  <c:v>0</c:v>
                </c:pt>
                <c:pt idx="621" formatCode="General">
                  <c:v>0</c:v>
                </c:pt>
                <c:pt idx="622" formatCode="General">
                  <c:v>0</c:v>
                </c:pt>
                <c:pt idx="623" formatCode="General">
                  <c:v>0</c:v>
                </c:pt>
                <c:pt idx="624" formatCode="General">
                  <c:v>0</c:v>
                </c:pt>
                <c:pt idx="625" formatCode="General">
                  <c:v>0</c:v>
                </c:pt>
                <c:pt idx="626" formatCode="General">
                  <c:v>0</c:v>
                </c:pt>
                <c:pt idx="627" formatCode="General">
                  <c:v>0</c:v>
                </c:pt>
                <c:pt idx="628" formatCode="General">
                  <c:v>0</c:v>
                </c:pt>
                <c:pt idx="629" formatCode="General">
                  <c:v>0</c:v>
                </c:pt>
                <c:pt idx="630" formatCode="General">
                  <c:v>0</c:v>
                </c:pt>
                <c:pt idx="631" formatCode="General">
                  <c:v>0</c:v>
                </c:pt>
                <c:pt idx="632" formatCode="General">
                  <c:v>0</c:v>
                </c:pt>
                <c:pt idx="633" formatCode="General">
                  <c:v>0</c:v>
                </c:pt>
                <c:pt idx="634" formatCode="General">
                  <c:v>0</c:v>
                </c:pt>
                <c:pt idx="635" formatCode="General">
                  <c:v>0</c:v>
                </c:pt>
                <c:pt idx="636" formatCode="General">
                  <c:v>0</c:v>
                </c:pt>
                <c:pt idx="637" formatCode="General">
                  <c:v>0</c:v>
                </c:pt>
                <c:pt idx="638" formatCode="General">
                  <c:v>0</c:v>
                </c:pt>
                <c:pt idx="639" formatCode="General">
                  <c:v>0</c:v>
                </c:pt>
                <c:pt idx="640" formatCode="General">
                  <c:v>0</c:v>
                </c:pt>
                <c:pt idx="641" formatCode="General">
                  <c:v>0</c:v>
                </c:pt>
                <c:pt idx="642" formatCode="General">
                  <c:v>0</c:v>
                </c:pt>
                <c:pt idx="643" formatCode="General">
                  <c:v>0</c:v>
                </c:pt>
                <c:pt idx="644" formatCode="General">
                  <c:v>0</c:v>
                </c:pt>
                <c:pt idx="645" formatCode="General">
                  <c:v>0</c:v>
                </c:pt>
                <c:pt idx="646" formatCode="General">
                  <c:v>0</c:v>
                </c:pt>
                <c:pt idx="647" formatCode="General">
                  <c:v>0</c:v>
                </c:pt>
                <c:pt idx="648" formatCode="General">
                  <c:v>0</c:v>
                </c:pt>
                <c:pt idx="649" formatCode="General">
                  <c:v>0</c:v>
                </c:pt>
                <c:pt idx="650" formatCode="General">
                  <c:v>0</c:v>
                </c:pt>
                <c:pt idx="651" formatCode="General">
                  <c:v>0</c:v>
                </c:pt>
                <c:pt idx="652" formatCode="General">
                  <c:v>0</c:v>
                </c:pt>
                <c:pt idx="653" formatCode="General">
                  <c:v>0</c:v>
                </c:pt>
                <c:pt idx="654" formatCode="General">
                  <c:v>0</c:v>
                </c:pt>
                <c:pt idx="655" formatCode="General">
                  <c:v>0</c:v>
                </c:pt>
                <c:pt idx="656" formatCode="General">
                  <c:v>0</c:v>
                </c:pt>
                <c:pt idx="657" formatCode="General">
                  <c:v>0</c:v>
                </c:pt>
                <c:pt idx="658" formatCode="General">
                  <c:v>0</c:v>
                </c:pt>
                <c:pt idx="659" formatCode="General">
                  <c:v>0</c:v>
                </c:pt>
                <c:pt idx="660" formatCode="General">
                  <c:v>0</c:v>
                </c:pt>
                <c:pt idx="661" formatCode="General">
                  <c:v>0</c:v>
                </c:pt>
                <c:pt idx="662" formatCode="General">
                  <c:v>0</c:v>
                </c:pt>
                <c:pt idx="663" formatCode="General">
                  <c:v>0</c:v>
                </c:pt>
                <c:pt idx="664" formatCode="General">
                  <c:v>0</c:v>
                </c:pt>
                <c:pt idx="665" formatCode="General">
                  <c:v>0</c:v>
                </c:pt>
                <c:pt idx="666" formatCode="General">
                  <c:v>0</c:v>
                </c:pt>
                <c:pt idx="667" formatCode="General">
                  <c:v>0</c:v>
                </c:pt>
                <c:pt idx="668" formatCode="General">
                  <c:v>0</c:v>
                </c:pt>
                <c:pt idx="669" formatCode="General">
                  <c:v>0</c:v>
                </c:pt>
                <c:pt idx="670" formatCode="General">
                  <c:v>0</c:v>
                </c:pt>
                <c:pt idx="671" formatCode="General">
                  <c:v>0</c:v>
                </c:pt>
                <c:pt idx="672" formatCode="General">
                  <c:v>0</c:v>
                </c:pt>
                <c:pt idx="673" formatCode="General">
                  <c:v>0</c:v>
                </c:pt>
                <c:pt idx="674" formatCode="General">
                  <c:v>0</c:v>
                </c:pt>
                <c:pt idx="675" formatCode="General">
                  <c:v>0</c:v>
                </c:pt>
                <c:pt idx="676" formatCode="General">
                  <c:v>0</c:v>
                </c:pt>
                <c:pt idx="677" formatCode="General">
                  <c:v>0</c:v>
                </c:pt>
                <c:pt idx="678" formatCode="General">
                  <c:v>0</c:v>
                </c:pt>
                <c:pt idx="679" formatCode="General">
                  <c:v>0</c:v>
                </c:pt>
                <c:pt idx="680" formatCode="General">
                  <c:v>0</c:v>
                </c:pt>
                <c:pt idx="681" formatCode="General">
                  <c:v>0</c:v>
                </c:pt>
                <c:pt idx="682" formatCode="General">
                  <c:v>0</c:v>
                </c:pt>
                <c:pt idx="683" formatCode="General">
                  <c:v>0</c:v>
                </c:pt>
                <c:pt idx="684" formatCode="General">
                  <c:v>0</c:v>
                </c:pt>
                <c:pt idx="685" formatCode="General">
                  <c:v>0</c:v>
                </c:pt>
                <c:pt idx="686" formatCode="General">
                  <c:v>0</c:v>
                </c:pt>
                <c:pt idx="687" formatCode="General">
                  <c:v>0</c:v>
                </c:pt>
                <c:pt idx="688" formatCode="General">
                  <c:v>0</c:v>
                </c:pt>
                <c:pt idx="689" formatCode="General">
                  <c:v>0</c:v>
                </c:pt>
                <c:pt idx="690" formatCode="General">
                  <c:v>0</c:v>
                </c:pt>
                <c:pt idx="691" formatCode="General">
                  <c:v>0</c:v>
                </c:pt>
                <c:pt idx="692" formatCode="General">
                  <c:v>0</c:v>
                </c:pt>
                <c:pt idx="693" formatCode="General">
                  <c:v>0</c:v>
                </c:pt>
                <c:pt idx="694" formatCode="General">
                  <c:v>0</c:v>
                </c:pt>
                <c:pt idx="695" formatCode="General">
                  <c:v>0</c:v>
                </c:pt>
                <c:pt idx="696" formatCode="General">
                  <c:v>0</c:v>
                </c:pt>
                <c:pt idx="697" formatCode="General">
                  <c:v>0</c:v>
                </c:pt>
                <c:pt idx="698" formatCode="General">
                  <c:v>0</c:v>
                </c:pt>
                <c:pt idx="699" formatCode="General">
                  <c:v>0</c:v>
                </c:pt>
                <c:pt idx="700" formatCode="General">
                  <c:v>0</c:v>
                </c:pt>
                <c:pt idx="701" formatCode="General">
                  <c:v>0</c:v>
                </c:pt>
                <c:pt idx="702" formatCode="General">
                  <c:v>0</c:v>
                </c:pt>
                <c:pt idx="703" formatCode="General">
                  <c:v>0</c:v>
                </c:pt>
                <c:pt idx="704" formatCode="General">
                  <c:v>0</c:v>
                </c:pt>
                <c:pt idx="705" formatCode="General">
                  <c:v>0</c:v>
                </c:pt>
                <c:pt idx="706" formatCode="General">
                  <c:v>0</c:v>
                </c:pt>
                <c:pt idx="707" formatCode="General">
                  <c:v>0</c:v>
                </c:pt>
                <c:pt idx="708" formatCode="General">
                  <c:v>0</c:v>
                </c:pt>
                <c:pt idx="709" formatCode="General">
                  <c:v>0</c:v>
                </c:pt>
                <c:pt idx="710" formatCode="General">
                  <c:v>0</c:v>
                </c:pt>
                <c:pt idx="711" formatCode="General">
                  <c:v>0</c:v>
                </c:pt>
                <c:pt idx="712" formatCode="General">
                  <c:v>0</c:v>
                </c:pt>
                <c:pt idx="713" formatCode="General">
                  <c:v>0</c:v>
                </c:pt>
                <c:pt idx="714" formatCode="General">
                  <c:v>0</c:v>
                </c:pt>
                <c:pt idx="715" formatCode="General">
                  <c:v>0</c:v>
                </c:pt>
                <c:pt idx="716" formatCode="General">
                  <c:v>0</c:v>
                </c:pt>
                <c:pt idx="717" formatCode="General">
                  <c:v>0</c:v>
                </c:pt>
                <c:pt idx="718" formatCode="General">
                  <c:v>0</c:v>
                </c:pt>
                <c:pt idx="719" formatCode="General">
                  <c:v>0</c:v>
                </c:pt>
                <c:pt idx="720" formatCode="General">
                  <c:v>0</c:v>
                </c:pt>
                <c:pt idx="721" formatCode="General">
                  <c:v>0</c:v>
                </c:pt>
                <c:pt idx="722" formatCode="General">
                  <c:v>0</c:v>
                </c:pt>
                <c:pt idx="723" formatCode="General">
                  <c:v>0</c:v>
                </c:pt>
                <c:pt idx="724" formatCode="General">
                  <c:v>0</c:v>
                </c:pt>
                <c:pt idx="725" formatCode="General">
                  <c:v>0</c:v>
                </c:pt>
                <c:pt idx="726" formatCode="General">
                  <c:v>0</c:v>
                </c:pt>
                <c:pt idx="727" formatCode="General">
                  <c:v>0</c:v>
                </c:pt>
                <c:pt idx="728" formatCode="General">
                  <c:v>0</c:v>
                </c:pt>
                <c:pt idx="729" formatCode="General">
                  <c:v>0</c:v>
                </c:pt>
                <c:pt idx="730" formatCode="General">
                  <c:v>0</c:v>
                </c:pt>
                <c:pt idx="731" formatCode="General">
                  <c:v>0</c:v>
                </c:pt>
                <c:pt idx="732" formatCode="General">
                  <c:v>0</c:v>
                </c:pt>
                <c:pt idx="733" formatCode="General">
                  <c:v>0</c:v>
                </c:pt>
                <c:pt idx="734" formatCode="General">
                  <c:v>0</c:v>
                </c:pt>
                <c:pt idx="735" formatCode="General">
                  <c:v>0</c:v>
                </c:pt>
                <c:pt idx="736" formatCode="General">
                  <c:v>0</c:v>
                </c:pt>
                <c:pt idx="737" formatCode="General">
                  <c:v>0</c:v>
                </c:pt>
                <c:pt idx="738" formatCode="General">
                  <c:v>0</c:v>
                </c:pt>
                <c:pt idx="739" formatCode="General">
                  <c:v>0</c:v>
                </c:pt>
                <c:pt idx="740" formatCode="General">
                  <c:v>0</c:v>
                </c:pt>
                <c:pt idx="741" formatCode="General">
                  <c:v>0</c:v>
                </c:pt>
                <c:pt idx="742" formatCode="General">
                  <c:v>0</c:v>
                </c:pt>
                <c:pt idx="743" formatCode="General">
                  <c:v>0</c:v>
                </c:pt>
                <c:pt idx="744" formatCode="General">
                  <c:v>0</c:v>
                </c:pt>
                <c:pt idx="745" formatCode="General">
                  <c:v>0</c:v>
                </c:pt>
                <c:pt idx="746" formatCode="General">
                  <c:v>0</c:v>
                </c:pt>
                <c:pt idx="747" formatCode="General">
                  <c:v>0</c:v>
                </c:pt>
                <c:pt idx="748" formatCode="General">
                  <c:v>0</c:v>
                </c:pt>
                <c:pt idx="749" formatCode="General">
                  <c:v>0</c:v>
                </c:pt>
                <c:pt idx="750" formatCode="General">
                  <c:v>0</c:v>
                </c:pt>
                <c:pt idx="751" formatCode="General">
                  <c:v>0</c:v>
                </c:pt>
                <c:pt idx="752" formatCode="General">
                  <c:v>0</c:v>
                </c:pt>
                <c:pt idx="753" formatCode="General">
                  <c:v>0</c:v>
                </c:pt>
                <c:pt idx="754" formatCode="General">
                  <c:v>0</c:v>
                </c:pt>
                <c:pt idx="755" formatCode="General">
                  <c:v>0</c:v>
                </c:pt>
                <c:pt idx="756" formatCode="General">
                  <c:v>0</c:v>
                </c:pt>
                <c:pt idx="757" formatCode="General">
                  <c:v>0</c:v>
                </c:pt>
                <c:pt idx="758" formatCode="General">
                  <c:v>0</c:v>
                </c:pt>
                <c:pt idx="759" formatCode="General">
                  <c:v>0</c:v>
                </c:pt>
                <c:pt idx="760" formatCode="General">
                  <c:v>0</c:v>
                </c:pt>
                <c:pt idx="761" formatCode="General">
                  <c:v>0</c:v>
                </c:pt>
                <c:pt idx="762" formatCode="General">
                  <c:v>0</c:v>
                </c:pt>
                <c:pt idx="763" formatCode="General">
                  <c:v>0</c:v>
                </c:pt>
                <c:pt idx="764" formatCode="General">
                  <c:v>0</c:v>
                </c:pt>
                <c:pt idx="765" formatCode="General">
                  <c:v>0</c:v>
                </c:pt>
                <c:pt idx="766" formatCode="General">
                  <c:v>0</c:v>
                </c:pt>
                <c:pt idx="767" formatCode="General">
                  <c:v>0</c:v>
                </c:pt>
                <c:pt idx="768" formatCode="General">
                  <c:v>0</c:v>
                </c:pt>
                <c:pt idx="769" formatCode="General">
                  <c:v>0</c:v>
                </c:pt>
                <c:pt idx="770" formatCode="General">
                  <c:v>0</c:v>
                </c:pt>
                <c:pt idx="771" formatCode="General">
                  <c:v>0</c:v>
                </c:pt>
                <c:pt idx="772" formatCode="General">
                  <c:v>0</c:v>
                </c:pt>
                <c:pt idx="773" formatCode="General">
                  <c:v>0</c:v>
                </c:pt>
                <c:pt idx="774" formatCode="General">
                  <c:v>0</c:v>
                </c:pt>
                <c:pt idx="775" formatCode="General">
                  <c:v>0</c:v>
                </c:pt>
                <c:pt idx="776" formatCode="General">
                  <c:v>0</c:v>
                </c:pt>
                <c:pt idx="777" formatCode="General">
                  <c:v>0</c:v>
                </c:pt>
                <c:pt idx="778" formatCode="General">
                  <c:v>0</c:v>
                </c:pt>
                <c:pt idx="779" formatCode="General">
                  <c:v>0</c:v>
                </c:pt>
                <c:pt idx="780" formatCode="General">
                  <c:v>0</c:v>
                </c:pt>
                <c:pt idx="781" formatCode="General">
                  <c:v>0</c:v>
                </c:pt>
                <c:pt idx="782" formatCode="General">
                  <c:v>0</c:v>
                </c:pt>
                <c:pt idx="783" formatCode="General">
                  <c:v>0</c:v>
                </c:pt>
                <c:pt idx="784" formatCode="General">
                  <c:v>0</c:v>
                </c:pt>
                <c:pt idx="785" formatCode="General">
                  <c:v>0</c:v>
                </c:pt>
                <c:pt idx="786" formatCode="General">
                  <c:v>0</c:v>
                </c:pt>
                <c:pt idx="787" formatCode="General">
                  <c:v>0</c:v>
                </c:pt>
                <c:pt idx="788" formatCode="General">
                  <c:v>0</c:v>
                </c:pt>
                <c:pt idx="789" formatCode="General">
                  <c:v>0</c:v>
                </c:pt>
                <c:pt idx="790" formatCode="General">
                  <c:v>0</c:v>
                </c:pt>
                <c:pt idx="791" formatCode="General">
                  <c:v>0</c:v>
                </c:pt>
                <c:pt idx="792" formatCode="General">
                  <c:v>0</c:v>
                </c:pt>
                <c:pt idx="793" formatCode="General">
                  <c:v>0</c:v>
                </c:pt>
                <c:pt idx="794" formatCode="General">
                  <c:v>0</c:v>
                </c:pt>
                <c:pt idx="795" formatCode="General">
                  <c:v>0</c:v>
                </c:pt>
                <c:pt idx="796" formatCode="General">
                  <c:v>0</c:v>
                </c:pt>
                <c:pt idx="797" formatCode="General">
                  <c:v>0</c:v>
                </c:pt>
                <c:pt idx="798" formatCode="General">
                  <c:v>0</c:v>
                </c:pt>
                <c:pt idx="799" formatCode="General">
                  <c:v>0</c:v>
                </c:pt>
                <c:pt idx="800" formatCode="General">
                  <c:v>0</c:v>
                </c:pt>
                <c:pt idx="801" formatCode="General">
                  <c:v>0</c:v>
                </c:pt>
                <c:pt idx="802" formatCode="General">
                  <c:v>0</c:v>
                </c:pt>
                <c:pt idx="803" formatCode="General">
                  <c:v>0</c:v>
                </c:pt>
                <c:pt idx="804" formatCode="General">
                  <c:v>0</c:v>
                </c:pt>
                <c:pt idx="805" formatCode="General">
                  <c:v>0</c:v>
                </c:pt>
                <c:pt idx="806" formatCode="General">
                  <c:v>0</c:v>
                </c:pt>
                <c:pt idx="807" formatCode="General">
                  <c:v>0</c:v>
                </c:pt>
                <c:pt idx="808" formatCode="General">
                  <c:v>0</c:v>
                </c:pt>
                <c:pt idx="809" formatCode="General">
                  <c:v>0</c:v>
                </c:pt>
                <c:pt idx="810" formatCode="General">
                  <c:v>0</c:v>
                </c:pt>
                <c:pt idx="811" formatCode="General">
                  <c:v>0</c:v>
                </c:pt>
                <c:pt idx="812" formatCode="General">
                  <c:v>0</c:v>
                </c:pt>
                <c:pt idx="813" formatCode="General">
                  <c:v>0</c:v>
                </c:pt>
                <c:pt idx="814" formatCode="General">
                  <c:v>0</c:v>
                </c:pt>
                <c:pt idx="815" formatCode="General">
                  <c:v>0</c:v>
                </c:pt>
                <c:pt idx="816" formatCode="General">
                  <c:v>0</c:v>
                </c:pt>
                <c:pt idx="817" formatCode="General">
                  <c:v>0</c:v>
                </c:pt>
                <c:pt idx="818" formatCode="General">
                  <c:v>0</c:v>
                </c:pt>
                <c:pt idx="819" formatCode="General">
                  <c:v>0</c:v>
                </c:pt>
                <c:pt idx="820" formatCode="General">
                  <c:v>0</c:v>
                </c:pt>
                <c:pt idx="821" formatCode="General">
                  <c:v>0</c:v>
                </c:pt>
                <c:pt idx="822" formatCode="General">
                  <c:v>0</c:v>
                </c:pt>
                <c:pt idx="823" formatCode="General">
                  <c:v>0</c:v>
                </c:pt>
                <c:pt idx="824" formatCode="General">
                  <c:v>0</c:v>
                </c:pt>
                <c:pt idx="825" formatCode="General">
                  <c:v>0</c:v>
                </c:pt>
                <c:pt idx="826" formatCode="General">
                  <c:v>0</c:v>
                </c:pt>
                <c:pt idx="827" formatCode="General">
                  <c:v>0</c:v>
                </c:pt>
                <c:pt idx="828" formatCode="General">
                  <c:v>0</c:v>
                </c:pt>
                <c:pt idx="829" formatCode="General">
                  <c:v>0</c:v>
                </c:pt>
                <c:pt idx="830" formatCode="General">
                  <c:v>0</c:v>
                </c:pt>
                <c:pt idx="831" formatCode="General">
                  <c:v>0</c:v>
                </c:pt>
                <c:pt idx="832" formatCode="General">
                  <c:v>0</c:v>
                </c:pt>
                <c:pt idx="833" formatCode="General">
                  <c:v>0</c:v>
                </c:pt>
                <c:pt idx="834" formatCode="General">
                  <c:v>0</c:v>
                </c:pt>
                <c:pt idx="835" formatCode="General">
                  <c:v>0</c:v>
                </c:pt>
                <c:pt idx="836" formatCode="General">
                  <c:v>0</c:v>
                </c:pt>
                <c:pt idx="837" formatCode="General">
                  <c:v>0</c:v>
                </c:pt>
                <c:pt idx="838" formatCode="General">
                  <c:v>0</c:v>
                </c:pt>
                <c:pt idx="839" formatCode="General">
                  <c:v>0</c:v>
                </c:pt>
                <c:pt idx="840" formatCode="General">
                  <c:v>0</c:v>
                </c:pt>
                <c:pt idx="841" formatCode="General">
                  <c:v>0</c:v>
                </c:pt>
                <c:pt idx="842" formatCode="General">
                  <c:v>0</c:v>
                </c:pt>
                <c:pt idx="843" formatCode="General">
                  <c:v>0</c:v>
                </c:pt>
                <c:pt idx="844" formatCode="General">
                  <c:v>0</c:v>
                </c:pt>
                <c:pt idx="845" formatCode="General">
                  <c:v>0</c:v>
                </c:pt>
                <c:pt idx="846" formatCode="General">
                  <c:v>0</c:v>
                </c:pt>
                <c:pt idx="847" formatCode="General">
                  <c:v>0</c:v>
                </c:pt>
                <c:pt idx="848" formatCode="General">
                  <c:v>0</c:v>
                </c:pt>
                <c:pt idx="849" formatCode="General">
                  <c:v>0</c:v>
                </c:pt>
                <c:pt idx="850" formatCode="General">
                  <c:v>0</c:v>
                </c:pt>
                <c:pt idx="851" formatCode="General">
                  <c:v>0</c:v>
                </c:pt>
                <c:pt idx="852" formatCode="General">
                  <c:v>0</c:v>
                </c:pt>
                <c:pt idx="853" formatCode="General">
                  <c:v>0</c:v>
                </c:pt>
                <c:pt idx="854" formatCode="General">
                  <c:v>0</c:v>
                </c:pt>
                <c:pt idx="855" formatCode="General">
                  <c:v>0</c:v>
                </c:pt>
                <c:pt idx="856" formatCode="General">
                  <c:v>0</c:v>
                </c:pt>
                <c:pt idx="857" formatCode="General">
                  <c:v>0</c:v>
                </c:pt>
                <c:pt idx="858" formatCode="General">
                  <c:v>0</c:v>
                </c:pt>
                <c:pt idx="859" formatCode="General">
                  <c:v>0</c:v>
                </c:pt>
                <c:pt idx="860" formatCode="General">
                  <c:v>0</c:v>
                </c:pt>
                <c:pt idx="861" formatCode="General">
                  <c:v>0</c:v>
                </c:pt>
                <c:pt idx="862" formatCode="General">
                  <c:v>0</c:v>
                </c:pt>
                <c:pt idx="863" formatCode="General">
                  <c:v>0</c:v>
                </c:pt>
                <c:pt idx="864" formatCode="General">
                  <c:v>0</c:v>
                </c:pt>
                <c:pt idx="865" formatCode="General">
                  <c:v>0</c:v>
                </c:pt>
                <c:pt idx="866" formatCode="General">
                  <c:v>0</c:v>
                </c:pt>
                <c:pt idx="867" formatCode="General">
                  <c:v>0</c:v>
                </c:pt>
                <c:pt idx="868" formatCode="General">
                  <c:v>0</c:v>
                </c:pt>
                <c:pt idx="869" formatCode="General">
                  <c:v>0</c:v>
                </c:pt>
                <c:pt idx="870" formatCode="General">
                  <c:v>0</c:v>
                </c:pt>
                <c:pt idx="871" formatCode="General">
                  <c:v>0</c:v>
                </c:pt>
                <c:pt idx="872" formatCode="General">
                  <c:v>0</c:v>
                </c:pt>
                <c:pt idx="873" formatCode="General">
                  <c:v>0</c:v>
                </c:pt>
                <c:pt idx="874" formatCode="General">
                  <c:v>0</c:v>
                </c:pt>
                <c:pt idx="875" formatCode="General">
                  <c:v>0</c:v>
                </c:pt>
                <c:pt idx="876" formatCode="General">
                  <c:v>0</c:v>
                </c:pt>
                <c:pt idx="877" formatCode="General">
                  <c:v>0</c:v>
                </c:pt>
                <c:pt idx="878" formatCode="General">
                  <c:v>0</c:v>
                </c:pt>
                <c:pt idx="879" formatCode="General">
                  <c:v>0</c:v>
                </c:pt>
                <c:pt idx="880" formatCode="General">
                  <c:v>0</c:v>
                </c:pt>
                <c:pt idx="881" formatCode="General">
                  <c:v>0</c:v>
                </c:pt>
                <c:pt idx="882" formatCode="General">
                  <c:v>0</c:v>
                </c:pt>
                <c:pt idx="883" formatCode="General">
                  <c:v>0</c:v>
                </c:pt>
                <c:pt idx="884" formatCode="General">
                  <c:v>0</c:v>
                </c:pt>
                <c:pt idx="885" formatCode="General">
                  <c:v>0</c:v>
                </c:pt>
                <c:pt idx="886" formatCode="General">
                  <c:v>0</c:v>
                </c:pt>
                <c:pt idx="887" formatCode="General">
                  <c:v>0</c:v>
                </c:pt>
                <c:pt idx="888" formatCode="General">
                  <c:v>0</c:v>
                </c:pt>
                <c:pt idx="889" formatCode="General">
                  <c:v>0</c:v>
                </c:pt>
                <c:pt idx="890" formatCode="General">
                  <c:v>0</c:v>
                </c:pt>
                <c:pt idx="891" formatCode="General">
                  <c:v>0</c:v>
                </c:pt>
                <c:pt idx="892" formatCode="General">
                  <c:v>0</c:v>
                </c:pt>
                <c:pt idx="893" formatCode="General">
                  <c:v>0</c:v>
                </c:pt>
                <c:pt idx="894" formatCode="General">
                  <c:v>0</c:v>
                </c:pt>
                <c:pt idx="895" formatCode="General">
                  <c:v>0</c:v>
                </c:pt>
                <c:pt idx="896" formatCode="General">
                  <c:v>0</c:v>
                </c:pt>
                <c:pt idx="897" formatCode="General">
                  <c:v>0</c:v>
                </c:pt>
                <c:pt idx="898" formatCode="General">
                  <c:v>0</c:v>
                </c:pt>
                <c:pt idx="899" formatCode="General">
                  <c:v>0</c:v>
                </c:pt>
                <c:pt idx="900" formatCode="General">
                  <c:v>0</c:v>
                </c:pt>
                <c:pt idx="901" formatCode="General">
                  <c:v>0</c:v>
                </c:pt>
                <c:pt idx="902" formatCode="General">
                  <c:v>0</c:v>
                </c:pt>
                <c:pt idx="903" formatCode="General">
                  <c:v>0</c:v>
                </c:pt>
                <c:pt idx="904" formatCode="General">
                  <c:v>0</c:v>
                </c:pt>
                <c:pt idx="905" formatCode="General">
                  <c:v>0</c:v>
                </c:pt>
                <c:pt idx="906" formatCode="General">
                  <c:v>0</c:v>
                </c:pt>
                <c:pt idx="907" formatCode="General">
                  <c:v>0</c:v>
                </c:pt>
                <c:pt idx="908" formatCode="General">
                  <c:v>0</c:v>
                </c:pt>
                <c:pt idx="909" formatCode="General">
                  <c:v>0</c:v>
                </c:pt>
                <c:pt idx="910" formatCode="General">
                  <c:v>0</c:v>
                </c:pt>
                <c:pt idx="911" formatCode="General">
                  <c:v>0</c:v>
                </c:pt>
                <c:pt idx="912" formatCode="General">
                  <c:v>0</c:v>
                </c:pt>
                <c:pt idx="913" formatCode="General">
                  <c:v>0</c:v>
                </c:pt>
                <c:pt idx="914" formatCode="General">
                  <c:v>0</c:v>
                </c:pt>
                <c:pt idx="915" formatCode="General">
                  <c:v>0</c:v>
                </c:pt>
                <c:pt idx="916" formatCode="General">
                  <c:v>0</c:v>
                </c:pt>
                <c:pt idx="917" formatCode="General">
                  <c:v>0</c:v>
                </c:pt>
                <c:pt idx="918" formatCode="General">
                  <c:v>0</c:v>
                </c:pt>
                <c:pt idx="919" formatCode="General">
                  <c:v>0</c:v>
                </c:pt>
                <c:pt idx="920" formatCode="General">
                  <c:v>0</c:v>
                </c:pt>
                <c:pt idx="921" formatCode="General">
                  <c:v>0</c:v>
                </c:pt>
                <c:pt idx="922" formatCode="General">
                  <c:v>0</c:v>
                </c:pt>
                <c:pt idx="923" formatCode="General">
                  <c:v>0</c:v>
                </c:pt>
                <c:pt idx="924" formatCode="General">
                  <c:v>0</c:v>
                </c:pt>
                <c:pt idx="925" formatCode="General">
                  <c:v>0</c:v>
                </c:pt>
                <c:pt idx="926" formatCode="General">
                  <c:v>0</c:v>
                </c:pt>
                <c:pt idx="927" formatCode="General">
                  <c:v>0</c:v>
                </c:pt>
                <c:pt idx="928" formatCode="General">
                  <c:v>0</c:v>
                </c:pt>
                <c:pt idx="929" formatCode="General">
                  <c:v>0</c:v>
                </c:pt>
                <c:pt idx="930" formatCode="General">
                  <c:v>0</c:v>
                </c:pt>
                <c:pt idx="931" formatCode="General">
                  <c:v>0</c:v>
                </c:pt>
                <c:pt idx="932" formatCode="General">
                  <c:v>0</c:v>
                </c:pt>
                <c:pt idx="933" formatCode="General">
                  <c:v>0</c:v>
                </c:pt>
                <c:pt idx="934" formatCode="General">
                  <c:v>0</c:v>
                </c:pt>
                <c:pt idx="935" formatCode="General">
                  <c:v>0</c:v>
                </c:pt>
                <c:pt idx="936" formatCode="General">
                  <c:v>0</c:v>
                </c:pt>
                <c:pt idx="937" formatCode="General">
                  <c:v>0</c:v>
                </c:pt>
                <c:pt idx="938" formatCode="General">
                  <c:v>0</c:v>
                </c:pt>
                <c:pt idx="939" formatCode="General">
                  <c:v>0</c:v>
                </c:pt>
                <c:pt idx="940" formatCode="General">
                  <c:v>0</c:v>
                </c:pt>
                <c:pt idx="941" formatCode="General">
                  <c:v>0</c:v>
                </c:pt>
                <c:pt idx="942" formatCode="General">
                  <c:v>0</c:v>
                </c:pt>
                <c:pt idx="943" formatCode="General">
                  <c:v>0</c:v>
                </c:pt>
                <c:pt idx="944" formatCode="General">
                  <c:v>0</c:v>
                </c:pt>
                <c:pt idx="945" formatCode="General">
                  <c:v>0</c:v>
                </c:pt>
                <c:pt idx="946" formatCode="General">
                  <c:v>0</c:v>
                </c:pt>
                <c:pt idx="947" formatCode="General">
                  <c:v>0</c:v>
                </c:pt>
                <c:pt idx="948" formatCode="General">
                  <c:v>0</c:v>
                </c:pt>
                <c:pt idx="949" formatCode="General">
                  <c:v>0</c:v>
                </c:pt>
                <c:pt idx="950" formatCode="General">
                  <c:v>0</c:v>
                </c:pt>
                <c:pt idx="951" formatCode="General">
                  <c:v>0</c:v>
                </c:pt>
                <c:pt idx="952" formatCode="General">
                  <c:v>0</c:v>
                </c:pt>
                <c:pt idx="953" formatCode="General">
                  <c:v>0</c:v>
                </c:pt>
                <c:pt idx="954" formatCode="General">
                  <c:v>0</c:v>
                </c:pt>
                <c:pt idx="955" formatCode="General">
                  <c:v>0</c:v>
                </c:pt>
                <c:pt idx="956" formatCode="General">
                  <c:v>0</c:v>
                </c:pt>
                <c:pt idx="957" formatCode="General">
                  <c:v>0</c:v>
                </c:pt>
                <c:pt idx="958" formatCode="General">
                  <c:v>0</c:v>
                </c:pt>
                <c:pt idx="959" formatCode="General">
                  <c:v>0</c:v>
                </c:pt>
                <c:pt idx="960" formatCode="General">
                  <c:v>0</c:v>
                </c:pt>
                <c:pt idx="961" formatCode="General">
                  <c:v>0</c:v>
                </c:pt>
                <c:pt idx="962" formatCode="General">
                  <c:v>0</c:v>
                </c:pt>
                <c:pt idx="963" formatCode="General">
                  <c:v>0</c:v>
                </c:pt>
                <c:pt idx="964" formatCode="General">
                  <c:v>0</c:v>
                </c:pt>
                <c:pt idx="965" formatCode="General">
                  <c:v>0</c:v>
                </c:pt>
                <c:pt idx="966" formatCode="General">
                  <c:v>0</c:v>
                </c:pt>
                <c:pt idx="967" formatCode="General">
                  <c:v>0</c:v>
                </c:pt>
                <c:pt idx="968" formatCode="General">
                  <c:v>0</c:v>
                </c:pt>
                <c:pt idx="969" formatCode="General">
                  <c:v>0</c:v>
                </c:pt>
                <c:pt idx="970" formatCode="General">
                  <c:v>0</c:v>
                </c:pt>
                <c:pt idx="971" formatCode="General">
                  <c:v>0</c:v>
                </c:pt>
                <c:pt idx="972" formatCode="General">
                  <c:v>0</c:v>
                </c:pt>
                <c:pt idx="973" formatCode="General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D4-4EBF-B9D4-3816C0A10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0475409"/>
        <c:axId val="1070257237"/>
      </c:scatterChart>
      <c:valAx>
        <c:axId val="145047540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Trade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70257237"/>
        <c:crosses val="autoZero"/>
        <c:crossBetween val="midCat"/>
      </c:valAx>
      <c:valAx>
        <c:axId val="10702572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P&amp;L</a:t>
                </a:r>
              </a:p>
            </c:rich>
          </c:tx>
          <c:overlay val="0"/>
        </c:title>
        <c:numFmt formatCode="&quot;$&quot;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50475409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38761D"/>
                </a:solidFill>
                <a:latin typeface="+mn-lt"/>
              </a:defRPr>
            </a:pPr>
            <a:r>
              <a:rPr b="1">
                <a:solidFill>
                  <a:srgbClr val="38761D"/>
                </a:solidFill>
                <a:latin typeface="+mn-lt"/>
              </a:rPr>
              <a:t>Profit &amp; Loss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multiLvlStrRef>
              <c:f>'Trade Calculations'!$A$2:$A$975</c:f>
            </c:multiLvlStrRef>
          </c:cat>
          <c:val>
            <c:numRef>
              <c:f>'Trade Calculations'!$C$2:$C$975</c:f>
              <c:numCache>
                <c:formatCode>"$"#,##0.00</c:formatCode>
                <c:ptCount val="9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59-405D-9FAD-EEF5597F2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0440095"/>
        <c:axId val="1721170798"/>
      </c:lineChart>
      <c:catAx>
        <c:axId val="7704400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Trade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21170798"/>
        <c:crosses val="autoZero"/>
        <c:auto val="1"/>
        <c:lblAlgn val="ctr"/>
        <c:lblOffset val="100"/>
        <c:noMultiLvlLbl val="1"/>
      </c:catAx>
      <c:valAx>
        <c:axId val="17211707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P&amp;L</a:t>
                </a:r>
              </a:p>
            </c:rich>
          </c:tx>
          <c:overlay val="0"/>
        </c:title>
        <c:numFmt formatCode="&quot;$&quot;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7044009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38761D"/>
                </a:solidFill>
                <a:latin typeface="+mn-lt"/>
              </a:defRPr>
            </a:pPr>
            <a:r>
              <a:rPr b="1">
                <a:solidFill>
                  <a:srgbClr val="38761D"/>
                </a:solidFill>
                <a:latin typeface="+mn-lt"/>
              </a:rPr>
              <a:t>MAE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multiLvlStrRef>
              <c:f>'Trade Calculations'!$A$2:$A$975</c:f>
            </c:multiLvlStrRef>
          </c:cat>
          <c:val>
            <c:numRef>
              <c:f>'Trade Calculations'!$E$2:$E$975</c:f>
              <c:numCache>
                <c:formatCode>"$"#,##0.00</c:formatCode>
                <c:ptCount val="9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General">
                  <c:v>0</c:v>
                </c:pt>
                <c:pt idx="49" formatCode="General">
                  <c:v>0</c:v>
                </c:pt>
                <c:pt idx="50" formatCode="General">
                  <c:v>0</c:v>
                </c:pt>
                <c:pt idx="51" formatCode="General">
                  <c:v>0</c:v>
                </c:pt>
                <c:pt idx="52" formatCode="General">
                  <c:v>0</c:v>
                </c:pt>
                <c:pt idx="53" formatCode="General">
                  <c:v>0</c:v>
                </c:pt>
                <c:pt idx="54" formatCode="General">
                  <c:v>0</c:v>
                </c:pt>
                <c:pt idx="55" formatCode="General">
                  <c:v>0</c:v>
                </c:pt>
                <c:pt idx="56" formatCode="General">
                  <c:v>0</c:v>
                </c:pt>
                <c:pt idx="57" formatCode="General">
                  <c:v>0</c:v>
                </c:pt>
                <c:pt idx="58" formatCode="General">
                  <c:v>0</c:v>
                </c:pt>
                <c:pt idx="59" formatCode="General">
                  <c:v>0</c:v>
                </c:pt>
                <c:pt idx="60" formatCode="General">
                  <c:v>0</c:v>
                </c:pt>
                <c:pt idx="61" formatCode="General">
                  <c:v>0</c:v>
                </c:pt>
                <c:pt idx="62" formatCode="General">
                  <c:v>0</c:v>
                </c:pt>
                <c:pt idx="63" formatCode="General">
                  <c:v>0</c:v>
                </c:pt>
                <c:pt idx="64" formatCode="General">
                  <c:v>0</c:v>
                </c:pt>
                <c:pt idx="65" formatCode="General">
                  <c:v>0</c:v>
                </c:pt>
                <c:pt idx="66" formatCode="General">
                  <c:v>0</c:v>
                </c:pt>
                <c:pt idx="67" formatCode="General">
                  <c:v>0</c:v>
                </c:pt>
                <c:pt idx="68" formatCode="General">
                  <c:v>0</c:v>
                </c:pt>
                <c:pt idx="69" formatCode="General">
                  <c:v>0</c:v>
                </c:pt>
                <c:pt idx="70" formatCode="General">
                  <c:v>0</c:v>
                </c:pt>
                <c:pt idx="71" formatCode="General">
                  <c:v>0</c:v>
                </c:pt>
                <c:pt idx="72" formatCode="General">
                  <c:v>0</c:v>
                </c:pt>
                <c:pt idx="73" formatCode="General">
                  <c:v>0</c:v>
                </c:pt>
                <c:pt idx="74" formatCode="General">
                  <c:v>0</c:v>
                </c:pt>
                <c:pt idx="75" formatCode="General">
                  <c:v>0</c:v>
                </c:pt>
                <c:pt idx="76" formatCode="General">
                  <c:v>0</c:v>
                </c:pt>
                <c:pt idx="77" formatCode="General">
                  <c:v>0</c:v>
                </c:pt>
                <c:pt idx="78" formatCode="General">
                  <c:v>0</c:v>
                </c:pt>
                <c:pt idx="79" formatCode="General">
                  <c:v>0</c:v>
                </c:pt>
                <c:pt idx="80" formatCode="General">
                  <c:v>0</c:v>
                </c:pt>
                <c:pt idx="81" formatCode="General">
                  <c:v>0</c:v>
                </c:pt>
                <c:pt idx="82" formatCode="General">
                  <c:v>0</c:v>
                </c:pt>
                <c:pt idx="83" formatCode="General">
                  <c:v>0</c:v>
                </c:pt>
                <c:pt idx="84" formatCode="General">
                  <c:v>0</c:v>
                </c:pt>
                <c:pt idx="85" formatCode="General">
                  <c:v>0</c:v>
                </c:pt>
                <c:pt idx="86" formatCode="General">
                  <c:v>0</c:v>
                </c:pt>
                <c:pt idx="87" formatCode="General">
                  <c:v>0</c:v>
                </c:pt>
                <c:pt idx="88" formatCode="General">
                  <c:v>0</c:v>
                </c:pt>
                <c:pt idx="89" formatCode="General">
                  <c:v>0</c:v>
                </c:pt>
                <c:pt idx="90" formatCode="General">
                  <c:v>0</c:v>
                </c:pt>
                <c:pt idx="91" formatCode="General">
                  <c:v>0</c:v>
                </c:pt>
                <c:pt idx="92" formatCode="General">
                  <c:v>0</c:v>
                </c:pt>
                <c:pt idx="93" formatCode="General">
                  <c:v>0</c:v>
                </c:pt>
                <c:pt idx="94" formatCode="General">
                  <c:v>0</c:v>
                </c:pt>
                <c:pt idx="95" formatCode="General">
                  <c:v>0</c:v>
                </c:pt>
                <c:pt idx="96" formatCode="General">
                  <c:v>0</c:v>
                </c:pt>
                <c:pt idx="97" formatCode="General">
                  <c:v>0</c:v>
                </c:pt>
                <c:pt idx="98" formatCode="General">
                  <c:v>0</c:v>
                </c:pt>
                <c:pt idx="99" formatCode="General">
                  <c:v>0</c:v>
                </c:pt>
                <c:pt idx="100" formatCode="General">
                  <c:v>0</c:v>
                </c:pt>
                <c:pt idx="101" formatCode="General">
                  <c:v>0</c:v>
                </c:pt>
                <c:pt idx="102" formatCode="General">
                  <c:v>0</c:v>
                </c:pt>
                <c:pt idx="103" formatCode="General">
                  <c:v>0</c:v>
                </c:pt>
                <c:pt idx="104" formatCode="General">
                  <c:v>0</c:v>
                </c:pt>
                <c:pt idx="105" formatCode="General">
                  <c:v>0</c:v>
                </c:pt>
                <c:pt idx="106" formatCode="General">
                  <c:v>0</c:v>
                </c:pt>
                <c:pt idx="107" formatCode="General">
                  <c:v>0</c:v>
                </c:pt>
                <c:pt idx="108" formatCode="General">
                  <c:v>0</c:v>
                </c:pt>
                <c:pt idx="109" formatCode="General">
                  <c:v>0</c:v>
                </c:pt>
                <c:pt idx="110" formatCode="General">
                  <c:v>0</c:v>
                </c:pt>
                <c:pt idx="111" formatCode="General">
                  <c:v>0</c:v>
                </c:pt>
                <c:pt idx="112" formatCode="General">
                  <c:v>0</c:v>
                </c:pt>
                <c:pt idx="113" formatCode="General">
                  <c:v>0</c:v>
                </c:pt>
                <c:pt idx="114" formatCode="General">
                  <c:v>0</c:v>
                </c:pt>
                <c:pt idx="115" formatCode="General">
                  <c:v>0</c:v>
                </c:pt>
                <c:pt idx="116" formatCode="General">
                  <c:v>0</c:v>
                </c:pt>
                <c:pt idx="117" formatCode="General">
                  <c:v>0</c:v>
                </c:pt>
                <c:pt idx="118" formatCode="General">
                  <c:v>0</c:v>
                </c:pt>
                <c:pt idx="119" formatCode="General">
                  <c:v>0</c:v>
                </c:pt>
                <c:pt idx="120" formatCode="General">
                  <c:v>0</c:v>
                </c:pt>
                <c:pt idx="121" formatCode="General">
                  <c:v>0</c:v>
                </c:pt>
                <c:pt idx="122" formatCode="General">
                  <c:v>0</c:v>
                </c:pt>
                <c:pt idx="123" formatCode="General">
                  <c:v>0</c:v>
                </c:pt>
                <c:pt idx="124" formatCode="General">
                  <c:v>0</c:v>
                </c:pt>
                <c:pt idx="125" formatCode="General">
                  <c:v>0</c:v>
                </c:pt>
                <c:pt idx="126" formatCode="General">
                  <c:v>0</c:v>
                </c:pt>
                <c:pt idx="127" formatCode="General">
                  <c:v>0</c:v>
                </c:pt>
                <c:pt idx="128" formatCode="General">
                  <c:v>0</c:v>
                </c:pt>
                <c:pt idx="129" formatCode="General">
                  <c:v>0</c:v>
                </c:pt>
                <c:pt idx="130" formatCode="General">
                  <c:v>0</c:v>
                </c:pt>
                <c:pt idx="131" formatCode="General">
                  <c:v>0</c:v>
                </c:pt>
                <c:pt idx="132" formatCode="General">
                  <c:v>0</c:v>
                </c:pt>
                <c:pt idx="133" formatCode="General">
                  <c:v>0</c:v>
                </c:pt>
                <c:pt idx="134" formatCode="General">
                  <c:v>0</c:v>
                </c:pt>
                <c:pt idx="135" formatCode="General">
                  <c:v>0</c:v>
                </c:pt>
                <c:pt idx="136" formatCode="General">
                  <c:v>0</c:v>
                </c:pt>
                <c:pt idx="137" formatCode="General">
                  <c:v>0</c:v>
                </c:pt>
                <c:pt idx="138" formatCode="General">
                  <c:v>0</c:v>
                </c:pt>
                <c:pt idx="139" formatCode="General">
                  <c:v>0</c:v>
                </c:pt>
                <c:pt idx="140" formatCode="General">
                  <c:v>0</c:v>
                </c:pt>
                <c:pt idx="141" formatCode="General">
                  <c:v>0</c:v>
                </c:pt>
                <c:pt idx="142" formatCode="General">
                  <c:v>0</c:v>
                </c:pt>
                <c:pt idx="143" formatCode="General">
                  <c:v>0</c:v>
                </c:pt>
                <c:pt idx="144" formatCode="General">
                  <c:v>0</c:v>
                </c:pt>
                <c:pt idx="145" formatCode="General">
                  <c:v>0</c:v>
                </c:pt>
                <c:pt idx="146" formatCode="General">
                  <c:v>0</c:v>
                </c:pt>
                <c:pt idx="147" formatCode="General">
                  <c:v>0</c:v>
                </c:pt>
                <c:pt idx="148" formatCode="General">
                  <c:v>0</c:v>
                </c:pt>
                <c:pt idx="149" formatCode="General">
                  <c:v>0</c:v>
                </c:pt>
                <c:pt idx="150" formatCode="General">
                  <c:v>0</c:v>
                </c:pt>
                <c:pt idx="151" formatCode="General">
                  <c:v>0</c:v>
                </c:pt>
                <c:pt idx="152" formatCode="General">
                  <c:v>0</c:v>
                </c:pt>
                <c:pt idx="153" formatCode="General">
                  <c:v>0</c:v>
                </c:pt>
                <c:pt idx="154" formatCode="General">
                  <c:v>0</c:v>
                </c:pt>
                <c:pt idx="155" formatCode="General">
                  <c:v>0</c:v>
                </c:pt>
                <c:pt idx="156" formatCode="General">
                  <c:v>0</c:v>
                </c:pt>
                <c:pt idx="157" formatCode="General">
                  <c:v>0</c:v>
                </c:pt>
                <c:pt idx="158" formatCode="General">
                  <c:v>0</c:v>
                </c:pt>
                <c:pt idx="159" formatCode="General">
                  <c:v>0</c:v>
                </c:pt>
                <c:pt idx="160" formatCode="General">
                  <c:v>0</c:v>
                </c:pt>
                <c:pt idx="161" formatCode="General">
                  <c:v>0</c:v>
                </c:pt>
                <c:pt idx="162" formatCode="General">
                  <c:v>0</c:v>
                </c:pt>
                <c:pt idx="163" formatCode="General">
                  <c:v>0</c:v>
                </c:pt>
                <c:pt idx="164" formatCode="General">
                  <c:v>0</c:v>
                </c:pt>
                <c:pt idx="165" formatCode="General">
                  <c:v>0</c:v>
                </c:pt>
                <c:pt idx="166" formatCode="General">
                  <c:v>0</c:v>
                </c:pt>
                <c:pt idx="167" formatCode="General">
                  <c:v>0</c:v>
                </c:pt>
                <c:pt idx="168" formatCode="General">
                  <c:v>0</c:v>
                </c:pt>
                <c:pt idx="169" formatCode="General">
                  <c:v>0</c:v>
                </c:pt>
                <c:pt idx="170" formatCode="General">
                  <c:v>0</c:v>
                </c:pt>
                <c:pt idx="171" formatCode="General">
                  <c:v>0</c:v>
                </c:pt>
                <c:pt idx="172" formatCode="General">
                  <c:v>0</c:v>
                </c:pt>
                <c:pt idx="173" formatCode="General">
                  <c:v>0</c:v>
                </c:pt>
                <c:pt idx="174" formatCode="General">
                  <c:v>0</c:v>
                </c:pt>
                <c:pt idx="175" formatCode="General">
                  <c:v>0</c:v>
                </c:pt>
                <c:pt idx="176" formatCode="General">
                  <c:v>0</c:v>
                </c:pt>
                <c:pt idx="177" formatCode="General">
                  <c:v>0</c:v>
                </c:pt>
                <c:pt idx="178" formatCode="General">
                  <c:v>0</c:v>
                </c:pt>
                <c:pt idx="179" formatCode="General">
                  <c:v>0</c:v>
                </c:pt>
                <c:pt idx="180" formatCode="General">
                  <c:v>0</c:v>
                </c:pt>
                <c:pt idx="181" formatCode="General">
                  <c:v>0</c:v>
                </c:pt>
                <c:pt idx="182" formatCode="General">
                  <c:v>0</c:v>
                </c:pt>
                <c:pt idx="183" formatCode="General">
                  <c:v>0</c:v>
                </c:pt>
                <c:pt idx="184" formatCode="General">
                  <c:v>0</c:v>
                </c:pt>
                <c:pt idx="185" formatCode="General">
                  <c:v>0</c:v>
                </c:pt>
                <c:pt idx="186" formatCode="General">
                  <c:v>0</c:v>
                </c:pt>
                <c:pt idx="187" formatCode="General">
                  <c:v>0</c:v>
                </c:pt>
                <c:pt idx="188" formatCode="General">
                  <c:v>0</c:v>
                </c:pt>
                <c:pt idx="189" formatCode="General">
                  <c:v>0</c:v>
                </c:pt>
                <c:pt idx="190" formatCode="General">
                  <c:v>0</c:v>
                </c:pt>
                <c:pt idx="191" formatCode="General">
                  <c:v>0</c:v>
                </c:pt>
                <c:pt idx="192" formatCode="General">
                  <c:v>0</c:v>
                </c:pt>
                <c:pt idx="193" formatCode="General">
                  <c:v>0</c:v>
                </c:pt>
                <c:pt idx="194" formatCode="General">
                  <c:v>0</c:v>
                </c:pt>
                <c:pt idx="195" formatCode="General">
                  <c:v>0</c:v>
                </c:pt>
                <c:pt idx="196" formatCode="General">
                  <c:v>0</c:v>
                </c:pt>
                <c:pt idx="197" formatCode="General">
                  <c:v>0</c:v>
                </c:pt>
                <c:pt idx="198" formatCode="General">
                  <c:v>0</c:v>
                </c:pt>
                <c:pt idx="199" formatCode="General">
                  <c:v>0</c:v>
                </c:pt>
                <c:pt idx="200" formatCode="General">
                  <c:v>0</c:v>
                </c:pt>
                <c:pt idx="201" formatCode="General">
                  <c:v>0</c:v>
                </c:pt>
                <c:pt idx="202" formatCode="General">
                  <c:v>0</c:v>
                </c:pt>
                <c:pt idx="203" formatCode="General">
                  <c:v>0</c:v>
                </c:pt>
                <c:pt idx="204" formatCode="General">
                  <c:v>0</c:v>
                </c:pt>
                <c:pt idx="205" formatCode="General">
                  <c:v>0</c:v>
                </c:pt>
                <c:pt idx="206" formatCode="General">
                  <c:v>0</c:v>
                </c:pt>
                <c:pt idx="207" formatCode="General">
                  <c:v>0</c:v>
                </c:pt>
                <c:pt idx="208" formatCode="General">
                  <c:v>0</c:v>
                </c:pt>
                <c:pt idx="209" formatCode="General">
                  <c:v>0</c:v>
                </c:pt>
                <c:pt idx="210" formatCode="General">
                  <c:v>0</c:v>
                </c:pt>
                <c:pt idx="211" formatCode="General">
                  <c:v>0</c:v>
                </c:pt>
                <c:pt idx="212" formatCode="General">
                  <c:v>0</c:v>
                </c:pt>
                <c:pt idx="213" formatCode="General">
                  <c:v>0</c:v>
                </c:pt>
                <c:pt idx="214" formatCode="General">
                  <c:v>0</c:v>
                </c:pt>
                <c:pt idx="215" formatCode="General">
                  <c:v>0</c:v>
                </c:pt>
                <c:pt idx="216" formatCode="General">
                  <c:v>0</c:v>
                </c:pt>
                <c:pt idx="217" formatCode="General">
                  <c:v>0</c:v>
                </c:pt>
                <c:pt idx="218" formatCode="General">
                  <c:v>0</c:v>
                </c:pt>
                <c:pt idx="219" formatCode="General">
                  <c:v>0</c:v>
                </c:pt>
                <c:pt idx="220" formatCode="General">
                  <c:v>0</c:v>
                </c:pt>
                <c:pt idx="221" formatCode="General">
                  <c:v>0</c:v>
                </c:pt>
                <c:pt idx="222" formatCode="General">
                  <c:v>0</c:v>
                </c:pt>
                <c:pt idx="223" formatCode="General">
                  <c:v>0</c:v>
                </c:pt>
                <c:pt idx="224" formatCode="General">
                  <c:v>0</c:v>
                </c:pt>
                <c:pt idx="225" formatCode="General">
                  <c:v>0</c:v>
                </c:pt>
                <c:pt idx="226" formatCode="General">
                  <c:v>0</c:v>
                </c:pt>
                <c:pt idx="227" formatCode="General">
                  <c:v>0</c:v>
                </c:pt>
                <c:pt idx="228" formatCode="General">
                  <c:v>0</c:v>
                </c:pt>
                <c:pt idx="229" formatCode="General">
                  <c:v>0</c:v>
                </c:pt>
                <c:pt idx="230" formatCode="General">
                  <c:v>0</c:v>
                </c:pt>
                <c:pt idx="231" formatCode="General">
                  <c:v>0</c:v>
                </c:pt>
                <c:pt idx="232" formatCode="General">
                  <c:v>0</c:v>
                </c:pt>
                <c:pt idx="233" formatCode="General">
                  <c:v>0</c:v>
                </c:pt>
                <c:pt idx="234" formatCode="General">
                  <c:v>0</c:v>
                </c:pt>
                <c:pt idx="235" formatCode="General">
                  <c:v>0</c:v>
                </c:pt>
                <c:pt idx="236" formatCode="General">
                  <c:v>0</c:v>
                </c:pt>
                <c:pt idx="237" formatCode="General">
                  <c:v>0</c:v>
                </c:pt>
                <c:pt idx="238" formatCode="General">
                  <c:v>0</c:v>
                </c:pt>
                <c:pt idx="239" formatCode="General">
                  <c:v>0</c:v>
                </c:pt>
                <c:pt idx="240" formatCode="General">
                  <c:v>0</c:v>
                </c:pt>
                <c:pt idx="241" formatCode="General">
                  <c:v>0</c:v>
                </c:pt>
                <c:pt idx="242" formatCode="General">
                  <c:v>0</c:v>
                </c:pt>
                <c:pt idx="243" formatCode="General">
                  <c:v>0</c:v>
                </c:pt>
                <c:pt idx="244" formatCode="General">
                  <c:v>0</c:v>
                </c:pt>
                <c:pt idx="245" formatCode="General">
                  <c:v>0</c:v>
                </c:pt>
                <c:pt idx="246" formatCode="General">
                  <c:v>0</c:v>
                </c:pt>
                <c:pt idx="247" formatCode="General">
                  <c:v>0</c:v>
                </c:pt>
                <c:pt idx="248" formatCode="General">
                  <c:v>0</c:v>
                </c:pt>
                <c:pt idx="249" formatCode="General">
                  <c:v>0</c:v>
                </c:pt>
                <c:pt idx="250" formatCode="General">
                  <c:v>0</c:v>
                </c:pt>
                <c:pt idx="251" formatCode="General">
                  <c:v>0</c:v>
                </c:pt>
                <c:pt idx="252" formatCode="General">
                  <c:v>0</c:v>
                </c:pt>
                <c:pt idx="253" formatCode="General">
                  <c:v>0</c:v>
                </c:pt>
                <c:pt idx="254" formatCode="General">
                  <c:v>0</c:v>
                </c:pt>
                <c:pt idx="255" formatCode="General">
                  <c:v>0</c:v>
                </c:pt>
                <c:pt idx="256" formatCode="General">
                  <c:v>0</c:v>
                </c:pt>
                <c:pt idx="257" formatCode="General">
                  <c:v>0</c:v>
                </c:pt>
                <c:pt idx="258" formatCode="General">
                  <c:v>0</c:v>
                </c:pt>
                <c:pt idx="259" formatCode="General">
                  <c:v>0</c:v>
                </c:pt>
                <c:pt idx="260" formatCode="General">
                  <c:v>0</c:v>
                </c:pt>
                <c:pt idx="261" formatCode="General">
                  <c:v>0</c:v>
                </c:pt>
                <c:pt idx="262" formatCode="General">
                  <c:v>0</c:v>
                </c:pt>
                <c:pt idx="263" formatCode="General">
                  <c:v>0</c:v>
                </c:pt>
                <c:pt idx="264" formatCode="General">
                  <c:v>0</c:v>
                </c:pt>
                <c:pt idx="265" formatCode="General">
                  <c:v>0</c:v>
                </c:pt>
                <c:pt idx="266" formatCode="General">
                  <c:v>0</c:v>
                </c:pt>
                <c:pt idx="267" formatCode="General">
                  <c:v>0</c:v>
                </c:pt>
                <c:pt idx="268" formatCode="General">
                  <c:v>0</c:v>
                </c:pt>
                <c:pt idx="269" formatCode="General">
                  <c:v>0</c:v>
                </c:pt>
                <c:pt idx="270" formatCode="General">
                  <c:v>0</c:v>
                </c:pt>
                <c:pt idx="271" formatCode="General">
                  <c:v>0</c:v>
                </c:pt>
                <c:pt idx="272" formatCode="General">
                  <c:v>0</c:v>
                </c:pt>
                <c:pt idx="273" formatCode="General">
                  <c:v>0</c:v>
                </c:pt>
                <c:pt idx="274" formatCode="General">
                  <c:v>0</c:v>
                </c:pt>
                <c:pt idx="275" formatCode="General">
                  <c:v>0</c:v>
                </c:pt>
                <c:pt idx="276" formatCode="General">
                  <c:v>0</c:v>
                </c:pt>
                <c:pt idx="277" formatCode="General">
                  <c:v>0</c:v>
                </c:pt>
                <c:pt idx="278" formatCode="General">
                  <c:v>0</c:v>
                </c:pt>
                <c:pt idx="279" formatCode="General">
                  <c:v>0</c:v>
                </c:pt>
                <c:pt idx="280" formatCode="General">
                  <c:v>0</c:v>
                </c:pt>
                <c:pt idx="281" formatCode="General">
                  <c:v>0</c:v>
                </c:pt>
                <c:pt idx="282" formatCode="General">
                  <c:v>0</c:v>
                </c:pt>
                <c:pt idx="283" formatCode="General">
                  <c:v>0</c:v>
                </c:pt>
                <c:pt idx="284" formatCode="General">
                  <c:v>0</c:v>
                </c:pt>
                <c:pt idx="285" formatCode="General">
                  <c:v>0</c:v>
                </c:pt>
                <c:pt idx="286" formatCode="General">
                  <c:v>0</c:v>
                </c:pt>
                <c:pt idx="287" formatCode="General">
                  <c:v>0</c:v>
                </c:pt>
                <c:pt idx="288" formatCode="General">
                  <c:v>0</c:v>
                </c:pt>
                <c:pt idx="289" formatCode="General">
                  <c:v>0</c:v>
                </c:pt>
                <c:pt idx="290" formatCode="General">
                  <c:v>0</c:v>
                </c:pt>
                <c:pt idx="291" formatCode="General">
                  <c:v>0</c:v>
                </c:pt>
                <c:pt idx="292" formatCode="General">
                  <c:v>0</c:v>
                </c:pt>
                <c:pt idx="293" formatCode="General">
                  <c:v>0</c:v>
                </c:pt>
                <c:pt idx="294" formatCode="General">
                  <c:v>0</c:v>
                </c:pt>
                <c:pt idx="295" formatCode="General">
                  <c:v>0</c:v>
                </c:pt>
                <c:pt idx="296" formatCode="General">
                  <c:v>0</c:v>
                </c:pt>
                <c:pt idx="297" formatCode="General">
                  <c:v>0</c:v>
                </c:pt>
                <c:pt idx="298" formatCode="General">
                  <c:v>0</c:v>
                </c:pt>
                <c:pt idx="299" formatCode="General">
                  <c:v>0</c:v>
                </c:pt>
                <c:pt idx="300" formatCode="General">
                  <c:v>0</c:v>
                </c:pt>
                <c:pt idx="301" formatCode="General">
                  <c:v>0</c:v>
                </c:pt>
                <c:pt idx="302" formatCode="General">
                  <c:v>0</c:v>
                </c:pt>
                <c:pt idx="303" formatCode="General">
                  <c:v>0</c:v>
                </c:pt>
                <c:pt idx="304" formatCode="General">
                  <c:v>0</c:v>
                </c:pt>
                <c:pt idx="305" formatCode="General">
                  <c:v>0</c:v>
                </c:pt>
                <c:pt idx="306" formatCode="General">
                  <c:v>0</c:v>
                </c:pt>
                <c:pt idx="307" formatCode="General">
                  <c:v>0</c:v>
                </c:pt>
                <c:pt idx="308" formatCode="General">
                  <c:v>0</c:v>
                </c:pt>
                <c:pt idx="309" formatCode="General">
                  <c:v>0</c:v>
                </c:pt>
                <c:pt idx="310" formatCode="General">
                  <c:v>0</c:v>
                </c:pt>
                <c:pt idx="311" formatCode="General">
                  <c:v>0</c:v>
                </c:pt>
                <c:pt idx="312" formatCode="General">
                  <c:v>0</c:v>
                </c:pt>
                <c:pt idx="313" formatCode="General">
                  <c:v>0</c:v>
                </c:pt>
                <c:pt idx="314" formatCode="General">
                  <c:v>0</c:v>
                </c:pt>
                <c:pt idx="315" formatCode="General">
                  <c:v>0</c:v>
                </c:pt>
                <c:pt idx="316" formatCode="General">
                  <c:v>0</c:v>
                </c:pt>
                <c:pt idx="317" formatCode="General">
                  <c:v>0</c:v>
                </c:pt>
                <c:pt idx="318" formatCode="General">
                  <c:v>0</c:v>
                </c:pt>
                <c:pt idx="319" formatCode="General">
                  <c:v>0</c:v>
                </c:pt>
                <c:pt idx="320" formatCode="General">
                  <c:v>0</c:v>
                </c:pt>
                <c:pt idx="321" formatCode="General">
                  <c:v>0</c:v>
                </c:pt>
                <c:pt idx="322" formatCode="General">
                  <c:v>0</c:v>
                </c:pt>
                <c:pt idx="323" formatCode="General">
                  <c:v>0</c:v>
                </c:pt>
                <c:pt idx="324" formatCode="General">
                  <c:v>0</c:v>
                </c:pt>
                <c:pt idx="325" formatCode="General">
                  <c:v>0</c:v>
                </c:pt>
                <c:pt idx="326" formatCode="General">
                  <c:v>0</c:v>
                </c:pt>
                <c:pt idx="327" formatCode="General">
                  <c:v>0</c:v>
                </c:pt>
                <c:pt idx="328" formatCode="General">
                  <c:v>0</c:v>
                </c:pt>
                <c:pt idx="329" formatCode="General">
                  <c:v>0</c:v>
                </c:pt>
                <c:pt idx="330" formatCode="General">
                  <c:v>0</c:v>
                </c:pt>
                <c:pt idx="331" formatCode="General">
                  <c:v>0</c:v>
                </c:pt>
                <c:pt idx="332" formatCode="General">
                  <c:v>0</c:v>
                </c:pt>
                <c:pt idx="333" formatCode="General">
                  <c:v>0</c:v>
                </c:pt>
                <c:pt idx="334" formatCode="General">
                  <c:v>0</c:v>
                </c:pt>
                <c:pt idx="335" formatCode="General">
                  <c:v>0</c:v>
                </c:pt>
                <c:pt idx="336" formatCode="General">
                  <c:v>0</c:v>
                </c:pt>
                <c:pt idx="337" formatCode="General">
                  <c:v>0</c:v>
                </c:pt>
                <c:pt idx="338" formatCode="General">
                  <c:v>0</c:v>
                </c:pt>
                <c:pt idx="339" formatCode="General">
                  <c:v>0</c:v>
                </c:pt>
                <c:pt idx="340" formatCode="General">
                  <c:v>0</c:v>
                </c:pt>
                <c:pt idx="341" formatCode="General">
                  <c:v>0</c:v>
                </c:pt>
                <c:pt idx="342" formatCode="General">
                  <c:v>0</c:v>
                </c:pt>
                <c:pt idx="343" formatCode="General">
                  <c:v>0</c:v>
                </c:pt>
                <c:pt idx="344" formatCode="General">
                  <c:v>0</c:v>
                </c:pt>
                <c:pt idx="345" formatCode="General">
                  <c:v>0</c:v>
                </c:pt>
                <c:pt idx="346" formatCode="General">
                  <c:v>0</c:v>
                </c:pt>
                <c:pt idx="347" formatCode="General">
                  <c:v>0</c:v>
                </c:pt>
                <c:pt idx="348" formatCode="General">
                  <c:v>0</c:v>
                </c:pt>
                <c:pt idx="349" formatCode="General">
                  <c:v>0</c:v>
                </c:pt>
                <c:pt idx="350" formatCode="General">
                  <c:v>0</c:v>
                </c:pt>
                <c:pt idx="351" formatCode="General">
                  <c:v>0</c:v>
                </c:pt>
                <c:pt idx="352" formatCode="General">
                  <c:v>0</c:v>
                </c:pt>
                <c:pt idx="353" formatCode="General">
                  <c:v>0</c:v>
                </c:pt>
                <c:pt idx="354" formatCode="General">
                  <c:v>0</c:v>
                </c:pt>
                <c:pt idx="355" formatCode="General">
                  <c:v>0</c:v>
                </c:pt>
                <c:pt idx="356" formatCode="General">
                  <c:v>0</c:v>
                </c:pt>
                <c:pt idx="357" formatCode="General">
                  <c:v>0</c:v>
                </c:pt>
                <c:pt idx="358" formatCode="General">
                  <c:v>0</c:v>
                </c:pt>
                <c:pt idx="359" formatCode="General">
                  <c:v>0</c:v>
                </c:pt>
                <c:pt idx="360" formatCode="General">
                  <c:v>0</c:v>
                </c:pt>
                <c:pt idx="361" formatCode="General">
                  <c:v>0</c:v>
                </c:pt>
                <c:pt idx="362" formatCode="General">
                  <c:v>0</c:v>
                </c:pt>
                <c:pt idx="363" formatCode="General">
                  <c:v>0</c:v>
                </c:pt>
                <c:pt idx="364" formatCode="General">
                  <c:v>0</c:v>
                </c:pt>
                <c:pt idx="365" formatCode="General">
                  <c:v>0</c:v>
                </c:pt>
                <c:pt idx="366" formatCode="General">
                  <c:v>0</c:v>
                </c:pt>
                <c:pt idx="367" formatCode="General">
                  <c:v>0</c:v>
                </c:pt>
                <c:pt idx="368" formatCode="General">
                  <c:v>0</c:v>
                </c:pt>
                <c:pt idx="369" formatCode="General">
                  <c:v>0</c:v>
                </c:pt>
                <c:pt idx="370" formatCode="General">
                  <c:v>0</c:v>
                </c:pt>
                <c:pt idx="371" formatCode="General">
                  <c:v>0</c:v>
                </c:pt>
                <c:pt idx="372" formatCode="General">
                  <c:v>0</c:v>
                </c:pt>
                <c:pt idx="373" formatCode="General">
                  <c:v>0</c:v>
                </c:pt>
                <c:pt idx="374" formatCode="General">
                  <c:v>0</c:v>
                </c:pt>
                <c:pt idx="375" formatCode="General">
                  <c:v>0</c:v>
                </c:pt>
                <c:pt idx="376" formatCode="General">
                  <c:v>0</c:v>
                </c:pt>
                <c:pt idx="377" formatCode="General">
                  <c:v>0</c:v>
                </c:pt>
                <c:pt idx="378" formatCode="General">
                  <c:v>0</c:v>
                </c:pt>
                <c:pt idx="379" formatCode="General">
                  <c:v>0</c:v>
                </c:pt>
                <c:pt idx="380" formatCode="General">
                  <c:v>0</c:v>
                </c:pt>
                <c:pt idx="381" formatCode="General">
                  <c:v>0</c:v>
                </c:pt>
                <c:pt idx="382" formatCode="General">
                  <c:v>0</c:v>
                </c:pt>
                <c:pt idx="383" formatCode="General">
                  <c:v>0</c:v>
                </c:pt>
                <c:pt idx="384" formatCode="General">
                  <c:v>0</c:v>
                </c:pt>
                <c:pt idx="385" formatCode="General">
                  <c:v>0</c:v>
                </c:pt>
                <c:pt idx="386" formatCode="General">
                  <c:v>0</c:v>
                </c:pt>
                <c:pt idx="387" formatCode="General">
                  <c:v>0</c:v>
                </c:pt>
                <c:pt idx="388" formatCode="General">
                  <c:v>0</c:v>
                </c:pt>
                <c:pt idx="389" formatCode="General">
                  <c:v>0</c:v>
                </c:pt>
                <c:pt idx="390" formatCode="General">
                  <c:v>0</c:v>
                </c:pt>
                <c:pt idx="391" formatCode="General">
                  <c:v>0</c:v>
                </c:pt>
                <c:pt idx="392" formatCode="General">
                  <c:v>0</c:v>
                </c:pt>
                <c:pt idx="393" formatCode="General">
                  <c:v>0</c:v>
                </c:pt>
                <c:pt idx="394" formatCode="General">
                  <c:v>0</c:v>
                </c:pt>
                <c:pt idx="395" formatCode="General">
                  <c:v>0</c:v>
                </c:pt>
                <c:pt idx="396" formatCode="General">
                  <c:v>0</c:v>
                </c:pt>
                <c:pt idx="397" formatCode="General">
                  <c:v>0</c:v>
                </c:pt>
                <c:pt idx="398" formatCode="General">
                  <c:v>0</c:v>
                </c:pt>
                <c:pt idx="399" formatCode="General">
                  <c:v>0</c:v>
                </c:pt>
                <c:pt idx="400" formatCode="General">
                  <c:v>0</c:v>
                </c:pt>
                <c:pt idx="401" formatCode="General">
                  <c:v>0</c:v>
                </c:pt>
                <c:pt idx="402" formatCode="General">
                  <c:v>0</c:v>
                </c:pt>
                <c:pt idx="403" formatCode="General">
                  <c:v>0</c:v>
                </c:pt>
                <c:pt idx="404" formatCode="General">
                  <c:v>0</c:v>
                </c:pt>
                <c:pt idx="405" formatCode="General">
                  <c:v>0</c:v>
                </c:pt>
                <c:pt idx="406" formatCode="General">
                  <c:v>0</c:v>
                </c:pt>
                <c:pt idx="407" formatCode="General">
                  <c:v>0</c:v>
                </c:pt>
                <c:pt idx="408" formatCode="General">
                  <c:v>0</c:v>
                </c:pt>
                <c:pt idx="409" formatCode="General">
                  <c:v>0</c:v>
                </c:pt>
                <c:pt idx="410" formatCode="General">
                  <c:v>0</c:v>
                </c:pt>
                <c:pt idx="411" formatCode="General">
                  <c:v>0</c:v>
                </c:pt>
                <c:pt idx="412" formatCode="General">
                  <c:v>0</c:v>
                </c:pt>
                <c:pt idx="413" formatCode="General">
                  <c:v>0</c:v>
                </c:pt>
                <c:pt idx="414" formatCode="General">
                  <c:v>0</c:v>
                </c:pt>
                <c:pt idx="415" formatCode="General">
                  <c:v>0</c:v>
                </c:pt>
                <c:pt idx="416" formatCode="General">
                  <c:v>0</c:v>
                </c:pt>
                <c:pt idx="417" formatCode="General">
                  <c:v>0</c:v>
                </c:pt>
                <c:pt idx="418" formatCode="General">
                  <c:v>0</c:v>
                </c:pt>
                <c:pt idx="419" formatCode="General">
                  <c:v>0</c:v>
                </c:pt>
                <c:pt idx="420" formatCode="General">
                  <c:v>0</c:v>
                </c:pt>
                <c:pt idx="421" formatCode="General">
                  <c:v>0</c:v>
                </c:pt>
                <c:pt idx="422" formatCode="General">
                  <c:v>0</c:v>
                </c:pt>
                <c:pt idx="423" formatCode="General">
                  <c:v>0</c:v>
                </c:pt>
                <c:pt idx="424" formatCode="General">
                  <c:v>0</c:v>
                </c:pt>
                <c:pt idx="425" formatCode="General">
                  <c:v>0</c:v>
                </c:pt>
                <c:pt idx="426" formatCode="General">
                  <c:v>0</c:v>
                </c:pt>
                <c:pt idx="427" formatCode="General">
                  <c:v>0</c:v>
                </c:pt>
                <c:pt idx="428" formatCode="General">
                  <c:v>0</c:v>
                </c:pt>
                <c:pt idx="429" formatCode="General">
                  <c:v>0</c:v>
                </c:pt>
                <c:pt idx="430" formatCode="General">
                  <c:v>0</c:v>
                </c:pt>
                <c:pt idx="431" formatCode="General">
                  <c:v>0</c:v>
                </c:pt>
                <c:pt idx="432" formatCode="General">
                  <c:v>0</c:v>
                </c:pt>
                <c:pt idx="433" formatCode="General">
                  <c:v>0</c:v>
                </c:pt>
                <c:pt idx="434" formatCode="General">
                  <c:v>0</c:v>
                </c:pt>
                <c:pt idx="435" formatCode="General">
                  <c:v>0</c:v>
                </c:pt>
                <c:pt idx="436" formatCode="General">
                  <c:v>0</c:v>
                </c:pt>
                <c:pt idx="437" formatCode="General">
                  <c:v>0</c:v>
                </c:pt>
                <c:pt idx="438" formatCode="General">
                  <c:v>0</c:v>
                </c:pt>
                <c:pt idx="439" formatCode="General">
                  <c:v>0</c:v>
                </c:pt>
                <c:pt idx="440" formatCode="General">
                  <c:v>0</c:v>
                </c:pt>
                <c:pt idx="441" formatCode="General">
                  <c:v>0</c:v>
                </c:pt>
                <c:pt idx="442" formatCode="General">
                  <c:v>0</c:v>
                </c:pt>
                <c:pt idx="443" formatCode="General">
                  <c:v>0</c:v>
                </c:pt>
                <c:pt idx="444" formatCode="General">
                  <c:v>0</c:v>
                </c:pt>
                <c:pt idx="445" formatCode="General">
                  <c:v>0</c:v>
                </c:pt>
                <c:pt idx="446" formatCode="General">
                  <c:v>0</c:v>
                </c:pt>
                <c:pt idx="447" formatCode="General">
                  <c:v>0</c:v>
                </c:pt>
                <c:pt idx="448" formatCode="General">
                  <c:v>0</c:v>
                </c:pt>
                <c:pt idx="449" formatCode="General">
                  <c:v>0</c:v>
                </c:pt>
                <c:pt idx="450" formatCode="General">
                  <c:v>0</c:v>
                </c:pt>
                <c:pt idx="451" formatCode="General">
                  <c:v>0</c:v>
                </c:pt>
                <c:pt idx="452" formatCode="General">
                  <c:v>0</c:v>
                </c:pt>
                <c:pt idx="453" formatCode="General">
                  <c:v>0</c:v>
                </c:pt>
                <c:pt idx="454" formatCode="General">
                  <c:v>0</c:v>
                </c:pt>
                <c:pt idx="455" formatCode="General">
                  <c:v>0</c:v>
                </c:pt>
                <c:pt idx="456" formatCode="General">
                  <c:v>0</c:v>
                </c:pt>
                <c:pt idx="457" formatCode="General">
                  <c:v>0</c:v>
                </c:pt>
                <c:pt idx="458" formatCode="General">
                  <c:v>0</c:v>
                </c:pt>
                <c:pt idx="459" formatCode="General">
                  <c:v>0</c:v>
                </c:pt>
                <c:pt idx="460" formatCode="General">
                  <c:v>0</c:v>
                </c:pt>
                <c:pt idx="461" formatCode="General">
                  <c:v>0</c:v>
                </c:pt>
                <c:pt idx="462" formatCode="General">
                  <c:v>0</c:v>
                </c:pt>
                <c:pt idx="463" formatCode="General">
                  <c:v>0</c:v>
                </c:pt>
                <c:pt idx="464" formatCode="General">
                  <c:v>0</c:v>
                </c:pt>
                <c:pt idx="465" formatCode="General">
                  <c:v>0</c:v>
                </c:pt>
                <c:pt idx="466" formatCode="General">
                  <c:v>0</c:v>
                </c:pt>
                <c:pt idx="467" formatCode="General">
                  <c:v>0</c:v>
                </c:pt>
                <c:pt idx="468" formatCode="General">
                  <c:v>0</c:v>
                </c:pt>
                <c:pt idx="469" formatCode="General">
                  <c:v>0</c:v>
                </c:pt>
                <c:pt idx="470" formatCode="General">
                  <c:v>0</c:v>
                </c:pt>
                <c:pt idx="471" formatCode="General">
                  <c:v>0</c:v>
                </c:pt>
                <c:pt idx="472" formatCode="General">
                  <c:v>0</c:v>
                </c:pt>
                <c:pt idx="473" formatCode="General">
                  <c:v>0</c:v>
                </c:pt>
                <c:pt idx="474" formatCode="General">
                  <c:v>0</c:v>
                </c:pt>
                <c:pt idx="475" formatCode="General">
                  <c:v>0</c:v>
                </c:pt>
                <c:pt idx="476" formatCode="General">
                  <c:v>0</c:v>
                </c:pt>
                <c:pt idx="477" formatCode="General">
                  <c:v>0</c:v>
                </c:pt>
                <c:pt idx="478" formatCode="General">
                  <c:v>0</c:v>
                </c:pt>
                <c:pt idx="479" formatCode="General">
                  <c:v>0</c:v>
                </c:pt>
                <c:pt idx="480" formatCode="General">
                  <c:v>0</c:v>
                </c:pt>
                <c:pt idx="481" formatCode="General">
                  <c:v>0</c:v>
                </c:pt>
                <c:pt idx="482" formatCode="General">
                  <c:v>0</c:v>
                </c:pt>
                <c:pt idx="483" formatCode="General">
                  <c:v>0</c:v>
                </c:pt>
                <c:pt idx="484" formatCode="General">
                  <c:v>0</c:v>
                </c:pt>
                <c:pt idx="485" formatCode="General">
                  <c:v>0</c:v>
                </c:pt>
                <c:pt idx="486" formatCode="General">
                  <c:v>0</c:v>
                </c:pt>
                <c:pt idx="487" formatCode="General">
                  <c:v>0</c:v>
                </c:pt>
                <c:pt idx="488" formatCode="General">
                  <c:v>0</c:v>
                </c:pt>
                <c:pt idx="489" formatCode="General">
                  <c:v>0</c:v>
                </c:pt>
                <c:pt idx="490" formatCode="General">
                  <c:v>0</c:v>
                </c:pt>
                <c:pt idx="491" formatCode="General">
                  <c:v>0</c:v>
                </c:pt>
                <c:pt idx="492" formatCode="General">
                  <c:v>0</c:v>
                </c:pt>
                <c:pt idx="493" formatCode="General">
                  <c:v>0</c:v>
                </c:pt>
                <c:pt idx="494" formatCode="General">
                  <c:v>0</c:v>
                </c:pt>
                <c:pt idx="495" formatCode="General">
                  <c:v>0</c:v>
                </c:pt>
                <c:pt idx="496" formatCode="General">
                  <c:v>0</c:v>
                </c:pt>
                <c:pt idx="497" formatCode="General">
                  <c:v>0</c:v>
                </c:pt>
                <c:pt idx="498" formatCode="General">
                  <c:v>0</c:v>
                </c:pt>
                <c:pt idx="499" formatCode="General">
                  <c:v>0</c:v>
                </c:pt>
                <c:pt idx="500" formatCode="General">
                  <c:v>0</c:v>
                </c:pt>
                <c:pt idx="501" formatCode="General">
                  <c:v>0</c:v>
                </c:pt>
                <c:pt idx="502" formatCode="General">
                  <c:v>0</c:v>
                </c:pt>
                <c:pt idx="503" formatCode="General">
                  <c:v>0</c:v>
                </c:pt>
                <c:pt idx="504" formatCode="General">
                  <c:v>0</c:v>
                </c:pt>
                <c:pt idx="505" formatCode="General">
                  <c:v>0</c:v>
                </c:pt>
                <c:pt idx="506" formatCode="General">
                  <c:v>0</c:v>
                </c:pt>
                <c:pt idx="507" formatCode="General">
                  <c:v>0</c:v>
                </c:pt>
                <c:pt idx="508" formatCode="General">
                  <c:v>0</c:v>
                </c:pt>
                <c:pt idx="509" formatCode="General">
                  <c:v>0</c:v>
                </c:pt>
                <c:pt idx="510" formatCode="General">
                  <c:v>0</c:v>
                </c:pt>
                <c:pt idx="511" formatCode="General">
                  <c:v>0</c:v>
                </c:pt>
                <c:pt idx="512" formatCode="General">
                  <c:v>0</c:v>
                </c:pt>
                <c:pt idx="513" formatCode="General">
                  <c:v>0</c:v>
                </c:pt>
                <c:pt idx="514" formatCode="General">
                  <c:v>0</c:v>
                </c:pt>
                <c:pt idx="515" formatCode="General">
                  <c:v>0</c:v>
                </c:pt>
                <c:pt idx="516" formatCode="General">
                  <c:v>0</c:v>
                </c:pt>
                <c:pt idx="517" formatCode="General">
                  <c:v>0</c:v>
                </c:pt>
                <c:pt idx="518" formatCode="General">
                  <c:v>0</c:v>
                </c:pt>
                <c:pt idx="519" formatCode="General">
                  <c:v>0</c:v>
                </c:pt>
                <c:pt idx="520" formatCode="General">
                  <c:v>0</c:v>
                </c:pt>
                <c:pt idx="521" formatCode="General">
                  <c:v>0</c:v>
                </c:pt>
                <c:pt idx="522" formatCode="General">
                  <c:v>0</c:v>
                </c:pt>
                <c:pt idx="523" formatCode="General">
                  <c:v>0</c:v>
                </c:pt>
                <c:pt idx="524" formatCode="General">
                  <c:v>0</c:v>
                </c:pt>
                <c:pt idx="525" formatCode="General">
                  <c:v>0</c:v>
                </c:pt>
                <c:pt idx="526" formatCode="General">
                  <c:v>0</c:v>
                </c:pt>
                <c:pt idx="527" formatCode="General">
                  <c:v>0</c:v>
                </c:pt>
                <c:pt idx="528" formatCode="General">
                  <c:v>0</c:v>
                </c:pt>
                <c:pt idx="529" formatCode="General">
                  <c:v>0</c:v>
                </c:pt>
                <c:pt idx="530" formatCode="General">
                  <c:v>0</c:v>
                </c:pt>
                <c:pt idx="531" formatCode="General">
                  <c:v>0</c:v>
                </c:pt>
                <c:pt idx="532" formatCode="General">
                  <c:v>0</c:v>
                </c:pt>
                <c:pt idx="533" formatCode="General">
                  <c:v>0</c:v>
                </c:pt>
                <c:pt idx="534" formatCode="General">
                  <c:v>0</c:v>
                </c:pt>
                <c:pt idx="535" formatCode="General">
                  <c:v>0</c:v>
                </c:pt>
                <c:pt idx="536" formatCode="General">
                  <c:v>0</c:v>
                </c:pt>
                <c:pt idx="537" formatCode="General">
                  <c:v>0</c:v>
                </c:pt>
                <c:pt idx="538" formatCode="General">
                  <c:v>0</c:v>
                </c:pt>
                <c:pt idx="539" formatCode="General">
                  <c:v>0</c:v>
                </c:pt>
                <c:pt idx="540" formatCode="General">
                  <c:v>0</c:v>
                </c:pt>
                <c:pt idx="541" formatCode="General">
                  <c:v>0</c:v>
                </c:pt>
                <c:pt idx="542" formatCode="General">
                  <c:v>0</c:v>
                </c:pt>
                <c:pt idx="543" formatCode="General">
                  <c:v>0</c:v>
                </c:pt>
                <c:pt idx="544" formatCode="General">
                  <c:v>0</c:v>
                </c:pt>
                <c:pt idx="545" formatCode="General">
                  <c:v>0</c:v>
                </c:pt>
                <c:pt idx="546" formatCode="General">
                  <c:v>0</c:v>
                </c:pt>
                <c:pt idx="547" formatCode="General">
                  <c:v>0</c:v>
                </c:pt>
                <c:pt idx="548" formatCode="General">
                  <c:v>0</c:v>
                </c:pt>
                <c:pt idx="549" formatCode="General">
                  <c:v>0</c:v>
                </c:pt>
                <c:pt idx="550" formatCode="General">
                  <c:v>0</c:v>
                </c:pt>
                <c:pt idx="551" formatCode="General">
                  <c:v>0</c:v>
                </c:pt>
                <c:pt idx="552" formatCode="General">
                  <c:v>0</c:v>
                </c:pt>
                <c:pt idx="553" formatCode="General">
                  <c:v>0</c:v>
                </c:pt>
                <c:pt idx="554" formatCode="General">
                  <c:v>0</c:v>
                </c:pt>
                <c:pt idx="555" formatCode="General">
                  <c:v>0</c:v>
                </c:pt>
                <c:pt idx="556" formatCode="General">
                  <c:v>0</c:v>
                </c:pt>
                <c:pt idx="557" formatCode="General">
                  <c:v>0</c:v>
                </c:pt>
                <c:pt idx="558" formatCode="General">
                  <c:v>0</c:v>
                </c:pt>
                <c:pt idx="559" formatCode="General">
                  <c:v>0</c:v>
                </c:pt>
                <c:pt idx="560" formatCode="General">
                  <c:v>0</c:v>
                </c:pt>
                <c:pt idx="561" formatCode="General">
                  <c:v>0</c:v>
                </c:pt>
                <c:pt idx="562" formatCode="General">
                  <c:v>0</c:v>
                </c:pt>
                <c:pt idx="563" formatCode="General">
                  <c:v>0</c:v>
                </c:pt>
                <c:pt idx="564" formatCode="General">
                  <c:v>0</c:v>
                </c:pt>
                <c:pt idx="565" formatCode="General">
                  <c:v>0</c:v>
                </c:pt>
                <c:pt idx="566" formatCode="General">
                  <c:v>0</c:v>
                </c:pt>
                <c:pt idx="567" formatCode="General">
                  <c:v>0</c:v>
                </c:pt>
                <c:pt idx="568" formatCode="General">
                  <c:v>0</c:v>
                </c:pt>
                <c:pt idx="569" formatCode="General">
                  <c:v>0</c:v>
                </c:pt>
                <c:pt idx="570" formatCode="General">
                  <c:v>0</c:v>
                </c:pt>
                <c:pt idx="571" formatCode="General">
                  <c:v>0</c:v>
                </c:pt>
                <c:pt idx="572" formatCode="General">
                  <c:v>0</c:v>
                </c:pt>
                <c:pt idx="573" formatCode="General">
                  <c:v>0</c:v>
                </c:pt>
                <c:pt idx="574" formatCode="General">
                  <c:v>0</c:v>
                </c:pt>
                <c:pt idx="575" formatCode="General">
                  <c:v>0</c:v>
                </c:pt>
                <c:pt idx="576" formatCode="General">
                  <c:v>0</c:v>
                </c:pt>
                <c:pt idx="577" formatCode="General">
                  <c:v>0</c:v>
                </c:pt>
                <c:pt idx="578" formatCode="General">
                  <c:v>0</c:v>
                </c:pt>
                <c:pt idx="579" formatCode="General">
                  <c:v>0</c:v>
                </c:pt>
                <c:pt idx="580" formatCode="General">
                  <c:v>0</c:v>
                </c:pt>
                <c:pt idx="581" formatCode="General">
                  <c:v>0</c:v>
                </c:pt>
                <c:pt idx="582" formatCode="General">
                  <c:v>0</c:v>
                </c:pt>
                <c:pt idx="583" formatCode="General">
                  <c:v>0</c:v>
                </c:pt>
                <c:pt idx="584" formatCode="General">
                  <c:v>0</c:v>
                </c:pt>
                <c:pt idx="585" formatCode="General">
                  <c:v>0</c:v>
                </c:pt>
                <c:pt idx="586" formatCode="General">
                  <c:v>0</c:v>
                </c:pt>
                <c:pt idx="587" formatCode="General">
                  <c:v>0</c:v>
                </c:pt>
                <c:pt idx="588" formatCode="General">
                  <c:v>0</c:v>
                </c:pt>
                <c:pt idx="589" formatCode="General">
                  <c:v>0</c:v>
                </c:pt>
                <c:pt idx="590" formatCode="General">
                  <c:v>0</c:v>
                </c:pt>
                <c:pt idx="591" formatCode="General">
                  <c:v>0</c:v>
                </c:pt>
                <c:pt idx="592" formatCode="General">
                  <c:v>0</c:v>
                </c:pt>
                <c:pt idx="593" formatCode="General">
                  <c:v>0</c:v>
                </c:pt>
                <c:pt idx="594" formatCode="General">
                  <c:v>0</c:v>
                </c:pt>
                <c:pt idx="595" formatCode="General">
                  <c:v>0</c:v>
                </c:pt>
                <c:pt idx="596" formatCode="General">
                  <c:v>0</c:v>
                </c:pt>
                <c:pt idx="597" formatCode="General">
                  <c:v>0</c:v>
                </c:pt>
                <c:pt idx="598" formatCode="General">
                  <c:v>0</c:v>
                </c:pt>
                <c:pt idx="599" formatCode="General">
                  <c:v>0</c:v>
                </c:pt>
                <c:pt idx="600" formatCode="General">
                  <c:v>0</c:v>
                </c:pt>
                <c:pt idx="601" formatCode="General">
                  <c:v>0</c:v>
                </c:pt>
                <c:pt idx="602" formatCode="General">
                  <c:v>0</c:v>
                </c:pt>
                <c:pt idx="603" formatCode="General">
                  <c:v>0</c:v>
                </c:pt>
                <c:pt idx="604" formatCode="General">
                  <c:v>0</c:v>
                </c:pt>
                <c:pt idx="605" formatCode="General">
                  <c:v>0</c:v>
                </c:pt>
                <c:pt idx="606" formatCode="General">
                  <c:v>0</c:v>
                </c:pt>
                <c:pt idx="607" formatCode="General">
                  <c:v>0</c:v>
                </c:pt>
                <c:pt idx="608" formatCode="General">
                  <c:v>0</c:v>
                </c:pt>
                <c:pt idx="609" formatCode="General">
                  <c:v>0</c:v>
                </c:pt>
                <c:pt idx="610" formatCode="General">
                  <c:v>0</c:v>
                </c:pt>
                <c:pt idx="611" formatCode="General">
                  <c:v>0</c:v>
                </c:pt>
                <c:pt idx="612" formatCode="General">
                  <c:v>0</c:v>
                </c:pt>
                <c:pt idx="613" formatCode="General">
                  <c:v>0</c:v>
                </c:pt>
                <c:pt idx="614" formatCode="General">
                  <c:v>0</c:v>
                </c:pt>
                <c:pt idx="615" formatCode="General">
                  <c:v>0</c:v>
                </c:pt>
                <c:pt idx="616" formatCode="General">
                  <c:v>0</c:v>
                </c:pt>
                <c:pt idx="617" formatCode="General">
                  <c:v>0</c:v>
                </c:pt>
                <c:pt idx="618" formatCode="General">
                  <c:v>0</c:v>
                </c:pt>
                <c:pt idx="619" formatCode="General">
                  <c:v>0</c:v>
                </c:pt>
                <c:pt idx="620" formatCode="General">
                  <c:v>0</c:v>
                </c:pt>
                <c:pt idx="621" formatCode="General">
                  <c:v>0</c:v>
                </c:pt>
                <c:pt idx="622" formatCode="General">
                  <c:v>0</c:v>
                </c:pt>
                <c:pt idx="623" formatCode="General">
                  <c:v>0</c:v>
                </c:pt>
                <c:pt idx="624" formatCode="General">
                  <c:v>0</c:v>
                </c:pt>
                <c:pt idx="625" formatCode="General">
                  <c:v>0</c:v>
                </c:pt>
                <c:pt idx="626" formatCode="General">
                  <c:v>0</c:v>
                </c:pt>
                <c:pt idx="627" formatCode="General">
                  <c:v>0</c:v>
                </c:pt>
                <c:pt idx="628" formatCode="General">
                  <c:v>0</c:v>
                </c:pt>
                <c:pt idx="629" formatCode="General">
                  <c:v>0</c:v>
                </c:pt>
                <c:pt idx="630" formatCode="General">
                  <c:v>0</c:v>
                </c:pt>
                <c:pt idx="631" formatCode="General">
                  <c:v>0</c:v>
                </c:pt>
                <c:pt idx="632" formatCode="General">
                  <c:v>0</c:v>
                </c:pt>
                <c:pt idx="633" formatCode="General">
                  <c:v>0</c:v>
                </c:pt>
                <c:pt idx="634" formatCode="General">
                  <c:v>0</c:v>
                </c:pt>
                <c:pt idx="635" formatCode="General">
                  <c:v>0</c:v>
                </c:pt>
                <c:pt idx="636" formatCode="General">
                  <c:v>0</c:v>
                </c:pt>
                <c:pt idx="637" formatCode="General">
                  <c:v>0</c:v>
                </c:pt>
                <c:pt idx="638" formatCode="General">
                  <c:v>0</c:v>
                </c:pt>
                <c:pt idx="639" formatCode="General">
                  <c:v>0</c:v>
                </c:pt>
                <c:pt idx="640" formatCode="General">
                  <c:v>0</c:v>
                </c:pt>
                <c:pt idx="641" formatCode="General">
                  <c:v>0</c:v>
                </c:pt>
                <c:pt idx="642" formatCode="General">
                  <c:v>0</c:v>
                </c:pt>
                <c:pt idx="643" formatCode="General">
                  <c:v>0</c:v>
                </c:pt>
                <c:pt idx="644" formatCode="General">
                  <c:v>0</c:v>
                </c:pt>
                <c:pt idx="645" formatCode="General">
                  <c:v>0</c:v>
                </c:pt>
                <c:pt idx="646" formatCode="General">
                  <c:v>0</c:v>
                </c:pt>
                <c:pt idx="647" formatCode="General">
                  <c:v>0</c:v>
                </c:pt>
                <c:pt idx="648" formatCode="General">
                  <c:v>0</c:v>
                </c:pt>
                <c:pt idx="649" formatCode="General">
                  <c:v>0</c:v>
                </c:pt>
                <c:pt idx="650" formatCode="General">
                  <c:v>0</c:v>
                </c:pt>
                <c:pt idx="651" formatCode="General">
                  <c:v>0</c:v>
                </c:pt>
                <c:pt idx="652" formatCode="General">
                  <c:v>0</c:v>
                </c:pt>
                <c:pt idx="653" formatCode="General">
                  <c:v>0</c:v>
                </c:pt>
                <c:pt idx="654" formatCode="General">
                  <c:v>0</c:v>
                </c:pt>
                <c:pt idx="655" formatCode="General">
                  <c:v>0</c:v>
                </c:pt>
                <c:pt idx="656" formatCode="General">
                  <c:v>0</c:v>
                </c:pt>
                <c:pt idx="657" formatCode="General">
                  <c:v>0</c:v>
                </c:pt>
                <c:pt idx="658" formatCode="General">
                  <c:v>0</c:v>
                </c:pt>
                <c:pt idx="659" formatCode="General">
                  <c:v>0</c:v>
                </c:pt>
                <c:pt idx="660" formatCode="General">
                  <c:v>0</c:v>
                </c:pt>
                <c:pt idx="661" formatCode="General">
                  <c:v>0</c:v>
                </c:pt>
                <c:pt idx="662" formatCode="General">
                  <c:v>0</c:v>
                </c:pt>
                <c:pt idx="663" formatCode="General">
                  <c:v>0</c:v>
                </c:pt>
                <c:pt idx="664" formatCode="General">
                  <c:v>0</c:v>
                </c:pt>
                <c:pt idx="665" formatCode="General">
                  <c:v>0</c:v>
                </c:pt>
                <c:pt idx="666" formatCode="General">
                  <c:v>0</c:v>
                </c:pt>
                <c:pt idx="667" formatCode="General">
                  <c:v>0</c:v>
                </c:pt>
                <c:pt idx="668" formatCode="General">
                  <c:v>0</c:v>
                </c:pt>
                <c:pt idx="669" formatCode="General">
                  <c:v>0</c:v>
                </c:pt>
                <c:pt idx="670" formatCode="General">
                  <c:v>0</c:v>
                </c:pt>
                <c:pt idx="671" formatCode="General">
                  <c:v>0</c:v>
                </c:pt>
                <c:pt idx="672" formatCode="General">
                  <c:v>0</c:v>
                </c:pt>
                <c:pt idx="673" formatCode="General">
                  <c:v>0</c:v>
                </c:pt>
                <c:pt idx="674" formatCode="General">
                  <c:v>0</c:v>
                </c:pt>
                <c:pt idx="675" formatCode="General">
                  <c:v>0</c:v>
                </c:pt>
                <c:pt idx="676" formatCode="General">
                  <c:v>0</c:v>
                </c:pt>
                <c:pt idx="677" formatCode="General">
                  <c:v>0</c:v>
                </c:pt>
                <c:pt idx="678" formatCode="General">
                  <c:v>0</c:v>
                </c:pt>
                <c:pt idx="679" formatCode="General">
                  <c:v>0</c:v>
                </c:pt>
                <c:pt idx="680" formatCode="General">
                  <c:v>0</c:v>
                </c:pt>
                <c:pt idx="681" formatCode="General">
                  <c:v>0</c:v>
                </c:pt>
                <c:pt idx="682" formatCode="General">
                  <c:v>0</c:v>
                </c:pt>
                <c:pt idx="683" formatCode="General">
                  <c:v>0</c:v>
                </c:pt>
                <c:pt idx="684" formatCode="General">
                  <c:v>0</c:v>
                </c:pt>
                <c:pt idx="685" formatCode="General">
                  <c:v>0</c:v>
                </c:pt>
                <c:pt idx="686" formatCode="General">
                  <c:v>0</c:v>
                </c:pt>
                <c:pt idx="687" formatCode="General">
                  <c:v>0</c:v>
                </c:pt>
                <c:pt idx="688" formatCode="General">
                  <c:v>0</c:v>
                </c:pt>
                <c:pt idx="689" formatCode="General">
                  <c:v>0</c:v>
                </c:pt>
                <c:pt idx="690" formatCode="General">
                  <c:v>0</c:v>
                </c:pt>
                <c:pt idx="691" formatCode="General">
                  <c:v>0</c:v>
                </c:pt>
                <c:pt idx="692" formatCode="General">
                  <c:v>0</c:v>
                </c:pt>
                <c:pt idx="693" formatCode="General">
                  <c:v>0</c:v>
                </c:pt>
                <c:pt idx="694" formatCode="General">
                  <c:v>0</c:v>
                </c:pt>
                <c:pt idx="695" formatCode="General">
                  <c:v>0</c:v>
                </c:pt>
                <c:pt idx="696" formatCode="General">
                  <c:v>0</c:v>
                </c:pt>
                <c:pt idx="697" formatCode="General">
                  <c:v>0</c:v>
                </c:pt>
                <c:pt idx="698" formatCode="General">
                  <c:v>0</c:v>
                </c:pt>
                <c:pt idx="699" formatCode="General">
                  <c:v>0</c:v>
                </c:pt>
                <c:pt idx="700" formatCode="General">
                  <c:v>0</c:v>
                </c:pt>
                <c:pt idx="701" formatCode="General">
                  <c:v>0</c:v>
                </c:pt>
                <c:pt idx="702" formatCode="General">
                  <c:v>0</c:v>
                </c:pt>
                <c:pt idx="703" formatCode="General">
                  <c:v>0</c:v>
                </c:pt>
                <c:pt idx="704" formatCode="General">
                  <c:v>0</c:v>
                </c:pt>
                <c:pt idx="705" formatCode="General">
                  <c:v>0</c:v>
                </c:pt>
                <c:pt idx="706" formatCode="General">
                  <c:v>0</c:v>
                </c:pt>
                <c:pt idx="707" formatCode="General">
                  <c:v>0</c:v>
                </c:pt>
                <c:pt idx="708" formatCode="General">
                  <c:v>0</c:v>
                </c:pt>
                <c:pt idx="709" formatCode="General">
                  <c:v>0</c:v>
                </c:pt>
                <c:pt idx="710" formatCode="General">
                  <c:v>0</c:v>
                </c:pt>
                <c:pt idx="711" formatCode="General">
                  <c:v>0</c:v>
                </c:pt>
                <c:pt idx="712" formatCode="General">
                  <c:v>0</c:v>
                </c:pt>
                <c:pt idx="713" formatCode="General">
                  <c:v>0</c:v>
                </c:pt>
                <c:pt idx="714" formatCode="General">
                  <c:v>0</c:v>
                </c:pt>
                <c:pt idx="715" formatCode="General">
                  <c:v>0</c:v>
                </c:pt>
                <c:pt idx="716" formatCode="General">
                  <c:v>0</c:v>
                </c:pt>
                <c:pt idx="717" formatCode="General">
                  <c:v>0</c:v>
                </c:pt>
                <c:pt idx="718" formatCode="General">
                  <c:v>0</c:v>
                </c:pt>
                <c:pt idx="719" formatCode="General">
                  <c:v>0</c:v>
                </c:pt>
                <c:pt idx="720" formatCode="General">
                  <c:v>0</c:v>
                </c:pt>
                <c:pt idx="721" formatCode="General">
                  <c:v>0</c:v>
                </c:pt>
                <c:pt idx="722" formatCode="General">
                  <c:v>0</c:v>
                </c:pt>
                <c:pt idx="723" formatCode="General">
                  <c:v>0</c:v>
                </c:pt>
                <c:pt idx="724" formatCode="General">
                  <c:v>0</c:v>
                </c:pt>
                <c:pt idx="725" formatCode="General">
                  <c:v>0</c:v>
                </c:pt>
                <c:pt idx="726" formatCode="General">
                  <c:v>0</c:v>
                </c:pt>
                <c:pt idx="727" formatCode="General">
                  <c:v>0</c:v>
                </c:pt>
                <c:pt idx="728" formatCode="General">
                  <c:v>0</c:v>
                </c:pt>
                <c:pt idx="729" formatCode="General">
                  <c:v>0</c:v>
                </c:pt>
                <c:pt idx="730" formatCode="General">
                  <c:v>0</c:v>
                </c:pt>
                <c:pt idx="731" formatCode="General">
                  <c:v>0</c:v>
                </c:pt>
                <c:pt idx="732" formatCode="General">
                  <c:v>0</c:v>
                </c:pt>
                <c:pt idx="733" formatCode="General">
                  <c:v>0</c:v>
                </c:pt>
                <c:pt idx="734" formatCode="General">
                  <c:v>0</c:v>
                </c:pt>
                <c:pt idx="735" formatCode="General">
                  <c:v>0</c:v>
                </c:pt>
                <c:pt idx="736" formatCode="General">
                  <c:v>0</c:v>
                </c:pt>
                <c:pt idx="737" formatCode="General">
                  <c:v>0</c:v>
                </c:pt>
                <c:pt idx="738" formatCode="General">
                  <c:v>0</c:v>
                </c:pt>
                <c:pt idx="739" formatCode="General">
                  <c:v>0</c:v>
                </c:pt>
                <c:pt idx="740" formatCode="General">
                  <c:v>0</c:v>
                </c:pt>
                <c:pt idx="741" formatCode="General">
                  <c:v>0</c:v>
                </c:pt>
                <c:pt idx="742" formatCode="General">
                  <c:v>0</c:v>
                </c:pt>
                <c:pt idx="743" formatCode="General">
                  <c:v>0</c:v>
                </c:pt>
                <c:pt idx="744" formatCode="General">
                  <c:v>0</c:v>
                </c:pt>
                <c:pt idx="745" formatCode="General">
                  <c:v>0</c:v>
                </c:pt>
                <c:pt idx="746" formatCode="General">
                  <c:v>0</c:v>
                </c:pt>
                <c:pt idx="747" formatCode="General">
                  <c:v>0</c:v>
                </c:pt>
                <c:pt idx="748" formatCode="General">
                  <c:v>0</c:v>
                </c:pt>
                <c:pt idx="749" formatCode="General">
                  <c:v>0</c:v>
                </c:pt>
                <c:pt idx="750" formatCode="General">
                  <c:v>0</c:v>
                </c:pt>
                <c:pt idx="751" formatCode="General">
                  <c:v>0</c:v>
                </c:pt>
                <c:pt idx="752" formatCode="General">
                  <c:v>0</c:v>
                </c:pt>
                <c:pt idx="753" formatCode="General">
                  <c:v>0</c:v>
                </c:pt>
                <c:pt idx="754" formatCode="General">
                  <c:v>0</c:v>
                </c:pt>
                <c:pt idx="755" formatCode="General">
                  <c:v>0</c:v>
                </c:pt>
                <c:pt idx="756" formatCode="General">
                  <c:v>0</c:v>
                </c:pt>
                <c:pt idx="757" formatCode="General">
                  <c:v>0</c:v>
                </c:pt>
                <c:pt idx="758" formatCode="General">
                  <c:v>0</c:v>
                </c:pt>
                <c:pt idx="759" formatCode="General">
                  <c:v>0</c:v>
                </c:pt>
                <c:pt idx="760" formatCode="General">
                  <c:v>0</c:v>
                </c:pt>
                <c:pt idx="761" formatCode="General">
                  <c:v>0</c:v>
                </c:pt>
                <c:pt idx="762" formatCode="General">
                  <c:v>0</c:v>
                </c:pt>
                <c:pt idx="763" formatCode="General">
                  <c:v>0</c:v>
                </c:pt>
                <c:pt idx="764" formatCode="General">
                  <c:v>0</c:v>
                </c:pt>
                <c:pt idx="765" formatCode="General">
                  <c:v>0</c:v>
                </c:pt>
                <c:pt idx="766" formatCode="General">
                  <c:v>0</c:v>
                </c:pt>
                <c:pt idx="767" formatCode="General">
                  <c:v>0</c:v>
                </c:pt>
                <c:pt idx="768" formatCode="General">
                  <c:v>0</c:v>
                </c:pt>
                <c:pt idx="769" formatCode="General">
                  <c:v>0</c:v>
                </c:pt>
                <c:pt idx="770" formatCode="General">
                  <c:v>0</c:v>
                </c:pt>
                <c:pt idx="771" formatCode="General">
                  <c:v>0</c:v>
                </c:pt>
                <c:pt idx="772" formatCode="General">
                  <c:v>0</c:v>
                </c:pt>
                <c:pt idx="773" formatCode="General">
                  <c:v>0</c:v>
                </c:pt>
                <c:pt idx="774" formatCode="General">
                  <c:v>0</c:v>
                </c:pt>
                <c:pt idx="775" formatCode="General">
                  <c:v>0</c:v>
                </c:pt>
                <c:pt idx="776" formatCode="General">
                  <c:v>0</c:v>
                </c:pt>
                <c:pt idx="777" formatCode="General">
                  <c:v>0</c:v>
                </c:pt>
                <c:pt idx="778" formatCode="General">
                  <c:v>0</c:v>
                </c:pt>
                <c:pt idx="779" formatCode="General">
                  <c:v>0</c:v>
                </c:pt>
                <c:pt idx="780" formatCode="General">
                  <c:v>0</c:v>
                </c:pt>
                <c:pt idx="781" formatCode="General">
                  <c:v>0</c:v>
                </c:pt>
                <c:pt idx="782" formatCode="General">
                  <c:v>0</c:v>
                </c:pt>
                <c:pt idx="783" formatCode="General">
                  <c:v>0</c:v>
                </c:pt>
                <c:pt idx="784" formatCode="General">
                  <c:v>0</c:v>
                </c:pt>
                <c:pt idx="785" formatCode="General">
                  <c:v>0</c:v>
                </c:pt>
                <c:pt idx="786" formatCode="General">
                  <c:v>0</c:v>
                </c:pt>
                <c:pt idx="787" formatCode="General">
                  <c:v>0</c:v>
                </c:pt>
                <c:pt idx="788" formatCode="General">
                  <c:v>0</c:v>
                </c:pt>
                <c:pt idx="789" formatCode="General">
                  <c:v>0</c:v>
                </c:pt>
                <c:pt idx="790" formatCode="General">
                  <c:v>0</c:v>
                </c:pt>
                <c:pt idx="791" formatCode="General">
                  <c:v>0</c:v>
                </c:pt>
                <c:pt idx="792" formatCode="General">
                  <c:v>0</c:v>
                </c:pt>
                <c:pt idx="793" formatCode="General">
                  <c:v>0</c:v>
                </c:pt>
                <c:pt idx="794" formatCode="General">
                  <c:v>0</c:v>
                </c:pt>
                <c:pt idx="795" formatCode="General">
                  <c:v>0</c:v>
                </c:pt>
                <c:pt idx="796" formatCode="General">
                  <c:v>0</c:v>
                </c:pt>
                <c:pt idx="797" formatCode="General">
                  <c:v>0</c:v>
                </c:pt>
                <c:pt idx="798" formatCode="General">
                  <c:v>0</c:v>
                </c:pt>
                <c:pt idx="799" formatCode="General">
                  <c:v>0</c:v>
                </c:pt>
                <c:pt idx="800" formatCode="General">
                  <c:v>0</c:v>
                </c:pt>
                <c:pt idx="801" formatCode="General">
                  <c:v>0</c:v>
                </c:pt>
                <c:pt idx="802" formatCode="General">
                  <c:v>0</c:v>
                </c:pt>
                <c:pt idx="803" formatCode="General">
                  <c:v>0</c:v>
                </c:pt>
                <c:pt idx="804" formatCode="General">
                  <c:v>0</c:v>
                </c:pt>
                <c:pt idx="805" formatCode="General">
                  <c:v>0</c:v>
                </c:pt>
                <c:pt idx="806" formatCode="General">
                  <c:v>0</c:v>
                </c:pt>
                <c:pt idx="807" formatCode="General">
                  <c:v>0</c:v>
                </c:pt>
                <c:pt idx="808" formatCode="General">
                  <c:v>0</c:v>
                </c:pt>
                <c:pt idx="809" formatCode="General">
                  <c:v>0</c:v>
                </c:pt>
                <c:pt idx="810" formatCode="General">
                  <c:v>0</c:v>
                </c:pt>
                <c:pt idx="811" formatCode="General">
                  <c:v>0</c:v>
                </c:pt>
                <c:pt idx="812" formatCode="General">
                  <c:v>0</c:v>
                </c:pt>
                <c:pt idx="813" formatCode="General">
                  <c:v>0</c:v>
                </c:pt>
                <c:pt idx="814" formatCode="General">
                  <c:v>0</c:v>
                </c:pt>
                <c:pt idx="815" formatCode="General">
                  <c:v>0</c:v>
                </c:pt>
                <c:pt idx="816" formatCode="General">
                  <c:v>0</c:v>
                </c:pt>
                <c:pt idx="817" formatCode="General">
                  <c:v>0</c:v>
                </c:pt>
                <c:pt idx="818" formatCode="General">
                  <c:v>0</c:v>
                </c:pt>
                <c:pt idx="819" formatCode="General">
                  <c:v>0</c:v>
                </c:pt>
                <c:pt idx="820" formatCode="General">
                  <c:v>0</c:v>
                </c:pt>
                <c:pt idx="821" formatCode="General">
                  <c:v>0</c:v>
                </c:pt>
                <c:pt idx="822" formatCode="General">
                  <c:v>0</c:v>
                </c:pt>
                <c:pt idx="823" formatCode="General">
                  <c:v>0</c:v>
                </c:pt>
                <c:pt idx="824" formatCode="General">
                  <c:v>0</c:v>
                </c:pt>
                <c:pt idx="825" formatCode="General">
                  <c:v>0</c:v>
                </c:pt>
                <c:pt idx="826" formatCode="General">
                  <c:v>0</c:v>
                </c:pt>
                <c:pt idx="827" formatCode="General">
                  <c:v>0</c:v>
                </c:pt>
                <c:pt idx="828" formatCode="General">
                  <c:v>0</c:v>
                </c:pt>
                <c:pt idx="829" formatCode="General">
                  <c:v>0</c:v>
                </c:pt>
                <c:pt idx="830" formatCode="General">
                  <c:v>0</c:v>
                </c:pt>
                <c:pt idx="831" formatCode="General">
                  <c:v>0</c:v>
                </c:pt>
                <c:pt idx="832" formatCode="General">
                  <c:v>0</c:v>
                </c:pt>
                <c:pt idx="833" formatCode="General">
                  <c:v>0</c:v>
                </c:pt>
                <c:pt idx="834" formatCode="General">
                  <c:v>0</c:v>
                </c:pt>
                <c:pt idx="835" formatCode="General">
                  <c:v>0</c:v>
                </c:pt>
                <c:pt idx="836" formatCode="General">
                  <c:v>0</c:v>
                </c:pt>
                <c:pt idx="837" formatCode="General">
                  <c:v>0</c:v>
                </c:pt>
                <c:pt idx="838" formatCode="General">
                  <c:v>0</c:v>
                </c:pt>
                <c:pt idx="839" formatCode="General">
                  <c:v>0</c:v>
                </c:pt>
                <c:pt idx="840" formatCode="General">
                  <c:v>0</c:v>
                </c:pt>
                <c:pt idx="841" formatCode="General">
                  <c:v>0</c:v>
                </c:pt>
                <c:pt idx="842" formatCode="General">
                  <c:v>0</c:v>
                </c:pt>
                <c:pt idx="843" formatCode="General">
                  <c:v>0</c:v>
                </c:pt>
                <c:pt idx="844" formatCode="General">
                  <c:v>0</c:v>
                </c:pt>
                <c:pt idx="845" formatCode="General">
                  <c:v>0</c:v>
                </c:pt>
                <c:pt idx="846" formatCode="General">
                  <c:v>0</c:v>
                </c:pt>
                <c:pt idx="847" formatCode="General">
                  <c:v>0</c:v>
                </c:pt>
                <c:pt idx="848" formatCode="General">
                  <c:v>0</c:v>
                </c:pt>
                <c:pt idx="849" formatCode="General">
                  <c:v>0</c:v>
                </c:pt>
                <c:pt idx="850" formatCode="General">
                  <c:v>0</c:v>
                </c:pt>
                <c:pt idx="851" formatCode="General">
                  <c:v>0</c:v>
                </c:pt>
                <c:pt idx="852" formatCode="General">
                  <c:v>0</c:v>
                </c:pt>
                <c:pt idx="853" formatCode="General">
                  <c:v>0</c:v>
                </c:pt>
                <c:pt idx="854" formatCode="General">
                  <c:v>0</c:v>
                </c:pt>
                <c:pt idx="855" formatCode="General">
                  <c:v>0</c:v>
                </c:pt>
                <c:pt idx="856" formatCode="General">
                  <c:v>0</c:v>
                </c:pt>
                <c:pt idx="857" formatCode="General">
                  <c:v>0</c:v>
                </c:pt>
                <c:pt idx="858" formatCode="General">
                  <c:v>0</c:v>
                </c:pt>
                <c:pt idx="859" formatCode="General">
                  <c:v>0</c:v>
                </c:pt>
                <c:pt idx="860" formatCode="General">
                  <c:v>0</c:v>
                </c:pt>
                <c:pt idx="861" formatCode="General">
                  <c:v>0</c:v>
                </c:pt>
                <c:pt idx="862" formatCode="General">
                  <c:v>0</c:v>
                </c:pt>
                <c:pt idx="863" formatCode="General">
                  <c:v>0</c:v>
                </c:pt>
                <c:pt idx="864" formatCode="General">
                  <c:v>0</c:v>
                </c:pt>
                <c:pt idx="865" formatCode="General">
                  <c:v>0</c:v>
                </c:pt>
                <c:pt idx="866" formatCode="General">
                  <c:v>0</c:v>
                </c:pt>
                <c:pt idx="867" formatCode="General">
                  <c:v>0</c:v>
                </c:pt>
                <c:pt idx="868" formatCode="General">
                  <c:v>0</c:v>
                </c:pt>
                <c:pt idx="869" formatCode="General">
                  <c:v>0</c:v>
                </c:pt>
                <c:pt idx="870" formatCode="General">
                  <c:v>0</c:v>
                </c:pt>
                <c:pt idx="871" formatCode="General">
                  <c:v>0</c:v>
                </c:pt>
                <c:pt idx="872" formatCode="General">
                  <c:v>0</c:v>
                </c:pt>
                <c:pt idx="873" formatCode="General">
                  <c:v>0</c:v>
                </c:pt>
                <c:pt idx="874" formatCode="General">
                  <c:v>0</c:v>
                </c:pt>
                <c:pt idx="875" formatCode="General">
                  <c:v>0</c:v>
                </c:pt>
                <c:pt idx="876" formatCode="General">
                  <c:v>0</c:v>
                </c:pt>
                <c:pt idx="877" formatCode="General">
                  <c:v>0</c:v>
                </c:pt>
                <c:pt idx="878" formatCode="General">
                  <c:v>0</c:v>
                </c:pt>
                <c:pt idx="879" formatCode="General">
                  <c:v>0</c:v>
                </c:pt>
                <c:pt idx="880" formatCode="General">
                  <c:v>0</c:v>
                </c:pt>
                <c:pt idx="881" formatCode="General">
                  <c:v>0</c:v>
                </c:pt>
                <c:pt idx="882" formatCode="General">
                  <c:v>0</c:v>
                </c:pt>
                <c:pt idx="883" formatCode="General">
                  <c:v>0</c:v>
                </c:pt>
                <c:pt idx="884" formatCode="General">
                  <c:v>0</c:v>
                </c:pt>
                <c:pt idx="885" formatCode="General">
                  <c:v>0</c:v>
                </c:pt>
                <c:pt idx="886" formatCode="General">
                  <c:v>0</c:v>
                </c:pt>
                <c:pt idx="887" formatCode="General">
                  <c:v>0</c:v>
                </c:pt>
                <c:pt idx="888" formatCode="General">
                  <c:v>0</c:v>
                </c:pt>
                <c:pt idx="889" formatCode="General">
                  <c:v>0</c:v>
                </c:pt>
                <c:pt idx="890" formatCode="General">
                  <c:v>0</c:v>
                </c:pt>
                <c:pt idx="891" formatCode="General">
                  <c:v>0</c:v>
                </c:pt>
                <c:pt idx="892" formatCode="General">
                  <c:v>0</c:v>
                </c:pt>
                <c:pt idx="893" formatCode="General">
                  <c:v>0</c:v>
                </c:pt>
                <c:pt idx="894" formatCode="General">
                  <c:v>0</c:v>
                </c:pt>
                <c:pt idx="895" formatCode="General">
                  <c:v>0</c:v>
                </c:pt>
                <c:pt idx="896" formatCode="General">
                  <c:v>0</c:v>
                </c:pt>
                <c:pt idx="897" formatCode="General">
                  <c:v>0</c:v>
                </c:pt>
                <c:pt idx="898" formatCode="General">
                  <c:v>0</c:v>
                </c:pt>
                <c:pt idx="899" formatCode="General">
                  <c:v>0</c:v>
                </c:pt>
                <c:pt idx="900" formatCode="General">
                  <c:v>0</c:v>
                </c:pt>
                <c:pt idx="901" formatCode="General">
                  <c:v>0</c:v>
                </c:pt>
                <c:pt idx="902" formatCode="General">
                  <c:v>0</c:v>
                </c:pt>
                <c:pt idx="903" formatCode="General">
                  <c:v>0</c:v>
                </c:pt>
                <c:pt idx="904" formatCode="General">
                  <c:v>0</c:v>
                </c:pt>
                <c:pt idx="905" formatCode="General">
                  <c:v>0</c:v>
                </c:pt>
                <c:pt idx="906" formatCode="General">
                  <c:v>0</c:v>
                </c:pt>
                <c:pt idx="907" formatCode="General">
                  <c:v>0</c:v>
                </c:pt>
                <c:pt idx="908" formatCode="General">
                  <c:v>0</c:v>
                </c:pt>
                <c:pt idx="909" formatCode="General">
                  <c:v>0</c:v>
                </c:pt>
                <c:pt idx="910" formatCode="General">
                  <c:v>0</c:v>
                </c:pt>
                <c:pt idx="911" formatCode="General">
                  <c:v>0</c:v>
                </c:pt>
                <c:pt idx="912" formatCode="General">
                  <c:v>0</c:v>
                </c:pt>
                <c:pt idx="913" formatCode="General">
                  <c:v>0</c:v>
                </c:pt>
                <c:pt idx="914" formatCode="General">
                  <c:v>0</c:v>
                </c:pt>
                <c:pt idx="915" formatCode="General">
                  <c:v>0</c:v>
                </c:pt>
                <c:pt idx="916" formatCode="General">
                  <c:v>0</c:v>
                </c:pt>
                <c:pt idx="917" formatCode="General">
                  <c:v>0</c:v>
                </c:pt>
                <c:pt idx="918" formatCode="General">
                  <c:v>0</c:v>
                </c:pt>
                <c:pt idx="919" formatCode="General">
                  <c:v>0</c:v>
                </c:pt>
                <c:pt idx="920" formatCode="General">
                  <c:v>0</c:v>
                </c:pt>
                <c:pt idx="921" formatCode="General">
                  <c:v>0</c:v>
                </c:pt>
                <c:pt idx="922" formatCode="General">
                  <c:v>0</c:v>
                </c:pt>
                <c:pt idx="923" formatCode="General">
                  <c:v>0</c:v>
                </c:pt>
                <c:pt idx="924" formatCode="General">
                  <c:v>0</c:v>
                </c:pt>
                <c:pt idx="925" formatCode="General">
                  <c:v>0</c:v>
                </c:pt>
                <c:pt idx="926" formatCode="General">
                  <c:v>0</c:v>
                </c:pt>
                <c:pt idx="927" formatCode="General">
                  <c:v>0</c:v>
                </c:pt>
                <c:pt idx="928" formatCode="General">
                  <c:v>0</c:v>
                </c:pt>
                <c:pt idx="929" formatCode="General">
                  <c:v>0</c:v>
                </c:pt>
                <c:pt idx="930" formatCode="General">
                  <c:v>0</c:v>
                </c:pt>
                <c:pt idx="931" formatCode="General">
                  <c:v>0</c:v>
                </c:pt>
                <c:pt idx="932" formatCode="General">
                  <c:v>0</c:v>
                </c:pt>
                <c:pt idx="933" formatCode="General">
                  <c:v>0</c:v>
                </c:pt>
                <c:pt idx="934" formatCode="General">
                  <c:v>0</c:v>
                </c:pt>
                <c:pt idx="935" formatCode="General">
                  <c:v>0</c:v>
                </c:pt>
                <c:pt idx="936" formatCode="General">
                  <c:v>0</c:v>
                </c:pt>
                <c:pt idx="937" formatCode="General">
                  <c:v>0</c:v>
                </c:pt>
                <c:pt idx="938" formatCode="General">
                  <c:v>0</c:v>
                </c:pt>
                <c:pt idx="939" formatCode="General">
                  <c:v>0</c:v>
                </c:pt>
                <c:pt idx="940" formatCode="General">
                  <c:v>0</c:v>
                </c:pt>
                <c:pt idx="941" formatCode="General">
                  <c:v>0</c:v>
                </c:pt>
                <c:pt idx="942" formatCode="General">
                  <c:v>0</c:v>
                </c:pt>
                <c:pt idx="943" formatCode="General">
                  <c:v>0</c:v>
                </c:pt>
                <c:pt idx="944" formatCode="General">
                  <c:v>0</c:v>
                </c:pt>
                <c:pt idx="945" formatCode="General">
                  <c:v>0</c:v>
                </c:pt>
                <c:pt idx="946" formatCode="General">
                  <c:v>0</c:v>
                </c:pt>
                <c:pt idx="947" formatCode="General">
                  <c:v>0</c:v>
                </c:pt>
                <c:pt idx="948" formatCode="General">
                  <c:v>0</c:v>
                </c:pt>
                <c:pt idx="949" formatCode="General">
                  <c:v>0</c:v>
                </c:pt>
                <c:pt idx="950" formatCode="General">
                  <c:v>0</c:v>
                </c:pt>
                <c:pt idx="951" formatCode="General">
                  <c:v>0</c:v>
                </c:pt>
                <c:pt idx="952" formatCode="General">
                  <c:v>0</c:v>
                </c:pt>
                <c:pt idx="953" formatCode="General">
                  <c:v>0</c:v>
                </c:pt>
                <c:pt idx="954" formatCode="General">
                  <c:v>0</c:v>
                </c:pt>
                <c:pt idx="955" formatCode="General">
                  <c:v>0</c:v>
                </c:pt>
                <c:pt idx="956" formatCode="General">
                  <c:v>0</c:v>
                </c:pt>
                <c:pt idx="957" formatCode="General">
                  <c:v>0</c:v>
                </c:pt>
                <c:pt idx="958" formatCode="General">
                  <c:v>0</c:v>
                </c:pt>
                <c:pt idx="959" formatCode="General">
                  <c:v>0</c:v>
                </c:pt>
                <c:pt idx="960" formatCode="General">
                  <c:v>0</c:v>
                </c:pt>
                <c:pt idx="961" formatCode="General">
                  <c:v>0</c:v>
                </c:pt>
                <c:pt idx="962" formatCode="General">
                  <c:v>0</c:v>
                </c:pt>
                <c:pt idx="963" formatCode="General">
                  <c:v>0</c:v>
                </c:pt>
                <c:pt idx="964" formatCode="General">
                  <c:v>0</c:v>
                </c:pt>
                <c:pt idx="965" formatCode="General">
                  <c:v>0</c:v>
                </c:pt>
                <c:pt idx="966" formatCode="General">
                  <c:v>0</c:v>
                </c:pt>
                <c:pt idx="967" formatCode="General">
                  <c:v>0</c:v>
                </c:pt>
                <c:pt idx="968" formatCode="General">
                  <c:v>0</c:v>
                </c:pt>
                <c:pt idx="969" formatCode="General">
                  <c:v>0</c:v>
                </c:pt>
                <c:pt idx="970" formatCode="General">
                  <c:v>0</c:v>
                </c:pt>
                <c:pt idx="971" formatCode="General">
                  <c:v>0</c:v>
                </c:pt>
                <c:pt idx="972" formatCode="General">
                  <c:v>0</c:v>
                </c:pt>
                <c:pt idx="973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EC-4622-8593-3793E054C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088701"/>
        <c:axId val="897724053"/>
      </c:lineChart>
      <c:catAx>
        <c:axId val="9310887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Trade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97724053"/>
        <c:crosses val="autoZero"/>
        <c:auto val="1"/>
        <c:lblAlgn val="ctr"/>
        <c:lblOffset val="100"/>
        <c:noMultiLvlLbl val="1"/>
      </c:catAx>
      <c:valAx>
        <c:axId val="8977240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MAE</a:t>
                </a:r>
              </a:p>
            </c:rich>
          </c:tx>
          <c:overlay val="0"/>
        </c:title>
        <c:numFmt formatCode="&quot;$&quot;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3108870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38761D"/>
                </a:solidFill>
                <a:latin typeface="+mn-lt"/>
              </a:defRPr>
            </a:pPr>
            <a:r>
              <a:rPr b="1">
                <a:solidFill>
                  <a:srgbClr val="38761D"/>
                </a:solidFill>
                <a:latin typeface="+mn-lt"/>
              </a:rPr>
              <a:t>MFE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multiLvlStrRef>
              <c:f>'Trade Calculations'!$A$2:$A$975</c:f>
            </c:multiLvlStrRef>
          </c:cat>
          <c:val>
            <c:numRef>
              <c:f>'Trade Calculations'!$F$2:$F$975</c:f>
              <c:numCache>
                <c:formatCode>"$"#,##0.00</c:formatCode>
                <c:ptCount val="9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General">
                  <c:v>0</c:v>
                </c:pt>
                <c:pt idx="49" formatCode="General">
                  <c:v>0</c:v>
                </c:pt>
                <c:pt idx="50" formatCode="General">
                  <c:v>0</c:v>
                </c:pt>
                <c:pt idx="51" formatCode="General">
                  <c:v>0</c:v>
                </c:pt>
                <c:pt idx="52" formatCode="General">
                  <c:v>0</c:v>
                </c:pt>
                <c:pt idx="53" formatCode="General">
                  <c:v>0</c:v>
                </c:pt>
                <c:pt idx="54" formatCode="General">
                  <c:v>0</c:v>
                </c:pt>
                <c:pt idx="55" formatCode="General">
                  <c:v>0</c:v>
                </c:pt>
                <c:pt idx="56" formatCode="General">
                  <c:v>0</c:v>
                </c:pt>
                <c:pt idx="57" formatCode="General">
                  <c:v>0</c:v>
                </c:pt>
                <c:pt idx="58" formatCode="General">
                  <c:v>0</c:v>
                </c:pt>
                <c:pt idx="59" formatCode="General">
                  <c:v>0</c:v>
                </c:pt>
                <c:pt idx="60" formatCode="General">
                  <c:v>0</c:v>
                </c:pt>
                <c:pt idx="61" formatCode="General">
                  <c:v>0</c:v>
                </c:pt>
                <c:pt idx="62" formatCode="General">
                  <c:v>0</c:v>
                </c:pt>
                <c:pt idx="63" formatCode="General">
                  <c:v>0</c:v>
                </c:pt>
                <c:pt idx="64" formatCode="General">
                  <c:v>0</c:v>
                </c:pt>
                <c:pt idx="65" formatCode="General">
                  <c:v>0</c:v>
                </c:pt>
                <c:pt idx="66" formatCode="General">
                  <c:v>0</c:v>
                </c:pt>
                <c:pt idx="67" formatCode="General">
                  <c:v>0</c:v>
                </c:pt>
                <c:pt idx="68" formatCode="General">
                  <c:v>0</c:v>
                </c:pt>
                <c:pt idx="69" formatCode="General">
                  <c:v>0</c:v>
                </c:pt>
                <c:pt idx="70" formatCode="General">
                  <c:v>0</c:v>
                </c:pt>
                <c:pt idx="71" formatCode="General">
                  <c:v>0</c:v>
                </c:pt>
                <c:pt idx="72" formatCode="General">
                  <c:v>0</c:v>
                </c:pt>
                <c:pt idx="73" formatCode="General">
                  <c:v>0</c:v>
                </c:pt>
                <c:pt idx="74" formatCode="General">
                  <c:v>0</c:v>
                </c:pt>
                <c:pt idx="75" formatCode="General">
                  <c:v>0</c:v>
                </c:pt>
                <c:pt idx="76" formatCode="General">
                  <c:v>0</c:v>
                </c:pt>
                <c:pt idx="77" formatCode="General">
                  <c:v>0</c:v>
                </c:pt>
                <c:pt idx="78" formatCode="General">
                  <c:v>0</c:v>
                </c:pt>
                <c:pt idx="79" formatCode="General">
                  <c:v>0</c:v>
                </c:pt>
                <c:pt idx="80" formatCode="General">
                  <c:v>0</c:v>
                </c:pt>
                <c:pt idx="81" formatCode="General">
                  <c:v>0</c:v>
                </c:pt>
                <c:pt idx="82" formatCode="General">
                  <c:v>0</c:v>
                </c:pt>
                <c:pt idx="83" formatCode="General">
                  <c:v>0</c:v>
                </c:pt>
                <c:pt idx="84" formatCode="General">
                  <c:v>0</c:v>
                </c:pt>
                <c:pt idx="85" formatCode="General">
                  <c:v>0</c:v>
                </c:pt>
                <c:pt idx="86" formatCode="General">
                  <c:v>0</c:v>
                </c:pt>
                <c:pt idx="87" formatCode="General">
                  <c:v>0</c:v>
                </c:pt>
                <c:pt idx="88" formatCode="General">
                  <c:v>0</c:v>
                </c:pt>
                <c:pt idx="89" formatCode="General">
                  <c:v>0</c:v>
                </c:pt>
                <c:pt idx="90" formatCode="General">
                  <c:v>0</c:v>
                </c:pt>
                <c:pt idx="91" formatCode="General">
                  <c:v>0</c:v>
                </c:pt>
                <c:pt idx="92" formatCode="General">
                  <c:v>0</c:v>
                </c:pt>
                <c:pt idx="93" formatCode="General">
                  <c:v>0</c:v>
                </c:pt>
                <c:pt idx="94" formatCode="General">
                  <c:v>0</c:v>
                </c:pt>
                <c:pt idx="95" formatCode="General">
                  <c:v>0</c:v>
                </c:pt>
                <c:pt idx="96" formatCode="General">
                  <c:v>0</c:v>
                </c:pt>
                <c:pt idx="97" formatCode="General">
                  <c:v>0</c:v>
                </c:pt>
                <c:pt idx="98" formatCode="General">
                  <c:v>0</c:v>
                </c:pt>
                <c:pt idx="99" formatCode="General">
                  <c:v>0</c:v>
                </c:pt>
                <c:pt idx="100" formatCode="General">
                  <c:v>0</c:v>
                </c:pt>
                <c:pt idx="101" formatCode="General">
                  <c:v>0</c:v>
                </c:pt>
                <c:pt idx="102" formatCode="General">
                  <c:v>0</c:v>
                </c:pt>
                <c:pt idx="103" formatCode="General">
                  <c:v>0</c:v>
                </c:pt>
                <c:pt idx="104" formatCode="General">
                  <c:v>0</c:v>
                </c:pt>
                <c:pt idx="105" formatCode="General">
                  <c:v>0</c:v>
                </c:pt>
                <c:pt idx="106" formatCode="General">
                  <c:v>0</c:v>
                </c:pt>
                <c:pt idx="107" formatCode="General">
                  <c:v>0</c:v>
                </c:pt>
                <c:pt idx="108" formatCode="General">
                  <c:v>0</c:v>
                </c:pt>
                <c:pt idx="109" formatCode="General">
                  <c:v>0</c:v>
                </c:pt>
                <c:pt idx="110" formatCode="General">
                  <c:v>0</c:v>
                </c:pt>
                <c:pt idx="111" formatCode="General">
                  <c:v>0</c:v>
                </c:pt>
                <c:pt idx="112" formatCode="General">
                  <c:v>0</c:v>
                </c:pt>
                <c:pt idx="113" formatCode="General">
                  <c:v>0</c:v>
                </c:pt>
                <c:pt idx="114" formatCode="General">
                  <c:v>0</c:v>
                </c:pt>
                <c:pt idx="115" formatCode="General">
                  <c:v>0</c:v>
                </c:pt>
                <c:pt idx="116" formatCode="General">
                  <c:v>0</c:v>
                </c:pt>
                <c:pt idx="117" formatCode="General">
                  <c:v>0</c:v>
                </c:pt>
                <c:pt idx="118" formatCode="General">
                  <c:v>0</c:v>
                </c:pt>
                <c:pt idx="119" formatCode="General">
                  <c:v>0</c:v>
                </c:pt>
                <c:pt idx="120" formatCode="General">
                  <c:v>0</c:v>
                </c:pt>
                <c:pt idx="121" formatCode="General">
                  <c:v>0</c:v>
                </c:pt>
                <c:pt idx="122" formatCode="General">
                  <c:v>0</c:v>
                </c:pt>
                <c:pt idx="123" formatCode="General">
                  <c:v>0</c:v>
                </c:pt>
                <c:pt idx="124" formatCode="General">
                  <c:v>0</c:v>
                </c:pt>
                <c:pt idx="125" formatCode="General">
                  <c:v>0</c:v>
                </c:pt>
                <c:pt idx="126" formatCode="General">
                  <c:v>0</c:v>
                </c:pt>
                <c:pt idx="127" formatCode="General">
                  <c:v>0</c:v>
                </c:pt>
                <c:pt idx="128" formatCode="General">
                  <c:v>0</c:v>
                </c:pt>
                <c:pt idx="129" formatCode="General">
                  <c:v>0</c:v>
                </c:pt>
                <c:pt idx="130" formatCode="General">
                  <c:v>0</c:v>
                </c:pt>
                <c:pt idx="131" formatCode="General">
                  <c:v>0</c:v>
                </c:pt>
                <c:pt idx="132" formatCode="General">
                  <c:v>0</c:v>
                </c:pt>
                <c:pt idx="133" formatCode="General">
                  <c:v>0</c:v>
                </c:pt>
                <c:pt idx="134" formatCode="General">
                  <c:v>0</c:v>
                </c:pt>
                <c:pt idx="135" formatCode="General">
                  <c:v>0</c:v>
                </c:pt>
                <c:pt idx="136" formatCode="General">
                  <c:v>0</c:v>
                </c:pt>
                <c:pt idx="137" formatCode="General">
                  <c:v>0</c:v>
                </c:pt>
                <c:pt idx="138" formatCode="General">
                  <c:v>0</c:v>
                </c:pt>
                <c:pt idx="139" formatCode="General">
                  <c:v>0</c:v>
                </c:pt>
                <c:pt idx="140" formatCode="General">
                  <c:v>0</c:v>
                </c:pt>
                <c:pt idx="141" formatCode="General">
                  <c:v>0</c:v>
                </c:pt>
                <c:pt idx="142" formatCode="General">
                  <c:v>0</c:v>
                </c:pt>
                <c:pt idx="143" formatCode="General">
                  <c:v>0</c:v>
                </c:pt>
                <c:pt idx="144" formatCode="General">
                  <c:v>0</c:v>
                </c:pt>
                <c:pt idx="145" formatCode="General">
                  <c:v>0</c:v>
                </c:pt>
                <c:pt idx="146" formatCode="General">
                  <c:v>0</c:v>
                </c:pt>
                <c:pt idx="147" formatCode="General">
                  <c:v>0</c:v>
                </c:pt>
                <c:pt idx="148" formatCode="General">
                  <c:v>0</c:v>
                </c:pt>
                <c:pt idx="149" formatCode="General">
                  <c:v>0</c:v>
                </c:pt>
                <c:pt idx="150" formatCode="General">
                  <c:v>0</c:v>
                </c:pt>
                <c:pt idx="151" formatCode="General">
                  <c:v>0</c:v>
                </c:pt>
                <c:pt idx="152" formatCode="General">
                  <c:v>0</c:v>
                </c:pt>
                <c:pt idx="153" formatCode="General">
                  <c:v>0</c:v>
                </c:pt>
                <c:pt idx="154" formatCode="General">
                  <c:v>0</c:v>
                </c:pt>
                <c:pt idx="155" formatCode="General">
                  <c:v>0</c:v>
                </c:pt>
                <c:pt idx="156" formatCode="General">
                  <c:v>0</c:v>
                </c:pt>
                <c:pt idx="157" formatCode="General">
                  <c:v>0</c:v>
                </c:pt>
                <c:pt idx="158" formatCode="General">
                  <c:v>0</c:v>
                </c:pt>
                <c:pt idx="159" formatCode="General">
                  <c:v>0</c:v>
                </c:pt>
                <c:pt idx="160" formatCode="General">
                  <c:v>0</c:v>
                </c:pt>
                <c:pt idx="161" formatCode="General">
                  <c:v>0</c:v>
                </c:pt>
                <c:pt idx="162" formatCode="General">
                  <c:v>0</c:v>
                </c:pt>
                <c:pt idx="163" formatCode="General">
                  <c:v>0</c:v>
                </c:pt>
                <c:pt idx="164" formatCode="General">
                  <c:v>0</c:v>
                </c:pt>
                <c:pt idx="165" formatCode="General">
                  <c:v>0</c:v>
                </c:pt>
                <c:pt idx="166" formatCode="General">
                  <c:v>0</c:v>
                </c:pt>
                <c:pt idx="167" formatCode="General">
                  <c:v>0</c:v>
                </c:pt>
                <c:pt idx="168" formatCode="General">
                  <c:v>0</c:v>
                </c:pt>
                <c:pt idx="169" formatCode="General">
                  <c:v>0</c:v>
                </c:pt>
                <c:pt idx="170" formatCode="General">
                  <c:v>0</c:v>
                </c:pt>
                <c:pt idx="171" formatCode="General">
                  <c:v>0</c:v>
                </c:pt>
                <c:pt idx="172" formatCode="General">
                  <c:v>0</c:v>
                </c:pt>
                <c:pt idx="173" formatCode="General">
                  <c:v>0</c:v>
                </c:pt>
                <c:pt idx="174" formatCode="General">
                  <c:v>0</c:v>
                </c:pt>
                <c:pt idx="175" formatCode="General">
                  <c:v>0</c:v>
                </c:pt>
                <c:pt idx="176" formatCode="General">
                  <c:v>0</c:v>
                </c:pt>
                <c:pt idx="177" formatCode="General">
                  <c:v>0</c:v>
                </c:pt>
                <c:pt idx="178" formatCode="General">
                  <c:v>0</c:v>
                </c:pt>
                <c:pt idx="179" formatCode="General">
                  <c:v>0</c:v>
                </c:pt>
                <c:pt idx="180" formatCode="General">
                  <c:v>0</c:v>
                </c:pt>
                <c:pt idx="181" formatCode="General">
                  <c:v>0</c:v>
                </c:pt>
                <c:pt idx="182" formatCode="General">
                  <c:v>0</c:v>
                </c:pt>
                <c:pt idx="183" formatCode="General">
                  <c:v>0</c:v>
                </c:pt>
                <c:pt idx="184" formatCode="General">
                  <c:v>0</c:v>
                </c:pt>
                <c:pt idx="185" formatCode="General">
                  <c:v>0</c:v>
                </c:pt>
                <c:pt idx="186" formatCode="General">
                  <c:v>0</c:v>
                </c:pt>
                <c:pt idx="187" formatCode="General">
                  <c:v>0</c:v>
                </c:pt>
                <c:pt idx="188" formatCode="General">
                  <c:v>0</c:v>
                </c:pt>
                <c:pt idx="189" formatCode="General">
                  <c:v>0</c:v>
                </c:pt>
                <c:pt idx="190" formatCode="General">
                  <c:v>0</c:v>
                </c:pt>
                <c:pt idx="191" formatCode="General">
                  <c:v>0</c:v>
                </c:pt>
                <c:pt idx="192" formatCode="General">
                  <c:v>0</c:v>
                </c:pt>
                <c:pt idx="193" formatCode="General">
                  <c:v>0</c:v>
                </c:pt>
                <c:pt idx="194" formatCode="General">
                  <c:v>0</c:v>
                </c:pt>
                <c:pt idx="195" formatCode="General">
                  <c:v>0</c:v>
                </c:pt>
                <c:pt idx="196" formatCode="General">
                  <c:v>0</c:v>
                </c:pt>
                <c:pt idx="197" formatCode="General">
                  <c:v>0</c:v>
                </c:pt>
                <c:pt idx="198" formatCode="General">
                  <c:v>0</c:v>
                </c:pt>
                <c:pt idx="199" formatCode="General">
                  <c:v>0</c:v>
                </c:pt>
                <c:pt idx="200" formatCode="General">
                  <c:v>0</c:v>
                </c:pt>
                <c:pt idx="201" formatCode="General">
                  <c:v>0</c:v>
                </c:pt>
                <c:pt idx="202" formatCode="General">
                  <c:v>0</c:v>
                </c:pt>
                <c:pt idx="203" formatCode="General">
                  <c:v>0</c:v>
                </c:pt>
                <c:pt idx="204" formatCode="General">
                  <c:v>0</c:v>
                </c:pt>
                <c:pt idx="205" formatCode="General">
                  <c:v>0</c:v>
                </c:pt>
                <c:pt idx="206" formatCode="General">
                  <c:v>0</c:v>
                </c:pt>
                <c:pt idx="207" formatCode="General">
                  <c:v>0</c:v>
                </c:pt>
                <c:pt idx="208" formatCode="General">
                  <c:v>0</c:v>
                </c:pt>
                <c:pt idx="209" formatCode="General">
                  <c:v>0</c:v>
                </c:pt>
                <c:pt idx="210" formatCode="General">
                  <c:v>0</c:v>
                </c:pt>
                <c:pt idx="211" formatCode="General">
                  <c:v>0</c:v>
                </c:pt>
                <c:pt idx="212" formatCode="General">
                  <c:v>0</c:v>
                </c:pt>
                <c:pt idx="213" formatCode="General">
                  <c:v>0</c:v>
                </c:pt>
                <c:pt idx="214" formatCode="General">
                  <c:v>0</c:v>
                </c:pt>
                <c:pt idx="215" formatCode="General">
                  <c:v>0</c:v>
                </c:pt>
                <c:pt idx="216" formatCode="General">
                  <c:v>0</c:v>
                </c:pt>
                <c:pt idx="217" formatCode="General">
                  <c:v>0</c:v>
                </c:pt>
                <c:pt idx="218" formatCode="General">
                  <c:v>0</c:v>
                </c:pt>
                <c:pt idx="219" formatCode="General">
                  <c:v>0</c:v>
                </c:pt>
                <c:pt idx="220" formatCode="General">
                  <c:v>0</c:v>
                </c:pt>
                <c:pt idx="221" formatCode="General">
                  <c:v>0</c:v>
                </c:pt>
                <c:pt idx="222" formatCode="General">
                  <c:v>0</c:v>
                </c:pt>
                <c:pt idx="223" formatCode="General">
                  <c:v>0</c:v>
                </c:pt>
                <c:pt idx="224" formatCode="General">
                  <c:v>0</c:v>
                </c:pt>
                <c:pt idx="225" formatCode="General">
                  <c:v>0</c:v>
                </c:pt>
                <c:pt idx="226" formatCode="General">
                  <c:v>0</c:v>
                </c:pt>
                <c:pt idx="227" formatCode="General">
                  <c:v>0</c:v>
                </c:pt>
                <c:pt idx="228" formatCode="General">
                  <c:v>0</c:v>
                </c:pt>
                <c:pt idx="229" formatCode="General">
                  <c:v>0</c:v>
                </c:pt>
                <c:pt idx="230" formatCode="General">
                  <c:v>0</c:v>
                </c:pt>
                <c:pt idx="231" formatCode="General">
                  <c:v>0</c:v>
                </c:pt>
                <c:pt idx="232" formatCode="General">
                  <c:v>0</c:v>
                </c:pt>
                <c:pt idx="233" formatCode="General">
                  <c:v>0</c:v>
                </c:pt>
                <c:pt idx="234" formatCode="General">
                  <c:v>0</c:v>
                </c:pt>
                <c:pt idx="235" formatCode="General">
                  <c:v>0</c:v>
                </c:pt>
                <c:pt idx="236" formatCode="General">
                  <c:v>0</c:v>
                </c:pt>
                <c:pt idx="237" formatCode="General">
                  <c:v>0</c:v>
                </c:pt>
                <c:pt idx="238" formatCode="General">
                  <c:v>0</c:v>
                </c:pt>
                <c:pt idx="239" formatCode="General">
                  <c:v>0</c:v>
                </c:pt>
                <c:pt idx="240" formatCode="General">
                  <c:v>0</c:v>
                </c:pt>
                <c:pt idx="241" formatCode="General">
                  <c:v>0</c:v>
                </c:pt>
                <c:pt idx="242" formatCode="General">
                  <c:v>0</c:v>
                </c:pt>
                <c:pt idx="243" formatCode="General">
                  <c:v>0</c:v>
                </c:pt>
                <c:pt idx="244" formatCode="General">
                  <c:v>0</c:v>
                </c:pt>
                <c:pt idx="245" formatCode="General">
                  <c:v>0</c:v>
                </c:pt>
                <c:pt idx="246" formatCode="General">
                  <c:v>0</c:v>
                </c:pt>
                <c:pt idx="247" formatCode="General">
                  <c:v>0</c:v>
                </c:pt>
                <c:pt idx="248" formatCode="General">
                  <c:v>0</c:v>
                </c:pt>
                <c:pt idx="249" formatCode="General">
                  <c:v>0</c:v>
                </c:pt>
                <c:pt idx="250" formatCode="General">
                  <c:v>0</c:v>
                </c:pt>
                <c:pt idx="251" formatCode="General">
                  <c:v>0</c:v>
                </c:pt>
                <c:pt idx="252" formatCode="General">
                  <c:v>0</c:v>
                </c:pt>
                <c:pt idx="253" formatCode="General">
                  <c:v>0</c:v>
                </c:pt>
                <c:pt idx="254" formatCode="General">
                  <c:v>0</c:v>
                </c:pt>
                <c:pt idx="255" formatCode="General">
                  <c:v>0</c:v>
                </c:pt>
                <c:pt idx="256" formatCode="General">
                  <c:v>0</c:v>
                </c:pt>
                <c:pt idx="257" formatCode="General">
                  <c:v>0</c:v>
                </c:pt>
                <c:pt idx="258" formatCode="General">
                  <c:v>0</c:v>
                </c:pt>
                <c:pt idx="259" formatCode="General">
                  <c:v>0</c:v>
                </c:pt>
                <c:pt idx="260" formatCode="General">
                  <c:v>0</c:v>
                </c:pt>
                <c:pt idx="261" formatCode="General">
                  <c:v>0</c:v>
                </c:pt>
                <c:pt idx="262" formatCode="General">
                  <c:v>0</c:v>
                </c:pt>
                <c:pt idx="263" formatCode="General">
                  <c:v>0</c:v>
                </c:pt>
                <c:pt idx="264" formatCode="General">
                  <c:v>0</c:v>
                </c:pt>
                <c:pt idx="265" formatCode="General">
                  <c:v>0</c:v>
                </c:pt>
                <c:pt idx="266" formatCode="General">
                  <c:v>0</c:v>
                </c:pt>
                <c:pt idx="267" formatCode="General">
                  <c:v>0</c:v>
                </c:pt>
                <c:pt idx="268" formatCode="General">
                  <c:v>0</c:v>
                </c:pt>
                <c:pt idx="269" formatCode="General">
                  <c:v>0</c:v>
                </c:pt>
                <c:pt idx="270" formatCode="General">
                  <c:v>0</c:v>
                </c:pt>
                <c:pt idx="271" formatCode="General">
                  <c:v>0</c:v>
                </c:pt>
                <c:pt idx="272" formatCode="General">
                  <c:v>0</c:v>
                </c:pt>
                <c:pt idx="273" formatCode="General">
                  <c:v>0</c:v>
                </c:pt>
                <c:pt idx="274" formatCode="General">
                  <c:v>0</c:v>
                </c:pt>
                <c:pt idx="275" formatCode="General">
                  <c:v>0</c:v>
                </c:pt>
                <c:pt idx="276" formatCode="General">
                  <c:v>0</c:v>
                </c:pt>
                <c:pt idx="277" formatCode="General">
                  <c:v>0</c:v>
                </c:pt>
                <c:pt idx="278" formatCode="General">
                  <c:v>0</c:v>
                </c:pt>
                <c:pt idx="279" formatCode="General">
                  <c:v>0</c:v>
                </c:pt>
                <c:pt idx="280" formatCode="General">
                  <c:v>0</c:v>
                </c:pt>
                <c:pt idx="281" formatCode="General">
                  <c:v>0</c:v>
                </c:pt>
                <c:pt idx="282" formatCode="General">
                  <c:v>0</c:v>
                </c:pt>
                <c:pt idx="283" formatCode="General">
                  <c:v>0</c:v>
                </c:pt>
                <c:pt idx="284" formatCode="General">
                  <c:v>0</c:v>
                </c:pt>
                <c:pt idx="285" formatCode="General">
                  <c:v>0</c:v>
                </c:pt>
                <c:pt idx="286" formatCode="General">
                  <c:v>0</c:v>
                </c:pt>
                <c:pt idx="287" formatCode="General">
                  <c:v>0</c:v>
                </c:pt>
                <c:pt idx="288" formatCode="General">
                  <c:v>0</c:v>
                </c:pt>
                <c:pt idx="289" formatCode="General">
                  <c:v>0</c:v>
                </c:pt>
                <c:pt idx="290" formatCode="General">
                  <c:v>0</c:v>
                </c:pt>
                <c:pt idx="291" formatCode="General">
                  <c:v>0</c:v>
                </c:pt>
                <c:pt idx="292" formatCode="General">
                  <c:v>0</c:v>
                </c:pt>
                <c:pt idx="293" formatCode="General">
                  <c:v>0</c:v>
                </c:pt>
                <c:pt idx="294" formatCode="General">
                  <c:v>0</c:v>
                </c:pt>
                <c:pt idx="295" formatCode="General">
                  <c:v>0</c:v>
                </c:pt>
                <c:pt idx="296" formatCode="General">
                  <c:v>0</c:v>
                </c:pt>
                <c:pt idx="297" formatCode="General">
                  <c:v>0</c:v>
                </c:pt>
                <c:pt idx="298" formatCode="General">
                  <c:v>0</c:v>
                </c:pt>
                <c:pt idx="299" formatCode="General">
                  <c:v>0</c:v>
                </c:pt>
                <c:pt idx="300" formatCode="General">
                  <c:v>0</c:v>
                </c:pt>
                <c:pt idx="301" formatCode="General">
                  <c:v>0</c:v>
                </c:pt>
                <c:pt idx="302" formatCode="General">
                  <c:v>0</c:v>
                </c:pt>
                <c:pt idx="303" formatCode="General">
                  <c:v>0</c:v>
                </c:pt>
                <c:pt idx="304" formatCode="General">
                  <c:v>0</c:v>
                </c:pt>
                <c:pt idx="305" formatCode="General">
                  <c:v>0</c:v>
                </c:pt>
                <c:pt idx="306" formatCode="General">
                  <c:v>0</c:v>
                </c:pt>
                <c:pt idx="307" formatCode="General">
                  <c:v>0</c:v>
                </c:pt>
                <c:pt idx="308" formatCode="General">
                  <c:v>0</c:v>
                </c:pt>
                <c:pt idx="309" formatCode="General">
                  <c:v>0</c:v>
                </c:pt>
                <c:pt idx="310" formatCode="General">
                  <c:v>0</c:v>
                </c:pt>
                <c:pt idx="311" formatCode="General">
                  <c:v>0</c:v>
                </c:pt>
                <c:pt idx="312" formatCode="General">
                  <c:v>0</c:v>
                </c:pt>
                <c:pt idx="313" formatCode="General">
                  <c:v>0</c:v>
                </c:pt>
                <c:pt idx="314" formatCode="General">
                  <c:v>0</c:v>
                </c:pt>
                <c:pt idx="315" formatCode="General">
                  <c:v>0</c:v>
                </c:pt>
                <c:pt idx="316" formatCode="General">
                  <c:v>0</c:v>
                </c:pt>
                <c:pt idx="317" formatCode="General">
                  <c:v>0</c:v>
                </c:pt>
                <c:pt idx="318" formatCode="General">
                  <c:v>0</c:v>
                </c:pt>
                <c:pt idx="319" formatCode="General">
                  <c:v>0</c:v>
                </c:pt>
                <c:pt idx="320" formatCode="General">
                  <c:v>0</c:v>
                </c:pt>
                <c:pt idx="321" formatCode="General">
                  <c:v>0</c:v>
                </c:pt>
                <c:pt idx="322" formatCode="General">
                  <c:v>0</c:v>
                </c:pt>
                <c:pt idx="323" formatCode="General">
                  <c:v>0</c:v>
                </c:pt>
                <c:pt idx="324" formatCode="General">
                  <c:v>0</c:v>
                </c:pt>
                <c:pt idx="325" formatCode="General">
                  <c:v>0</c:v>
                </c:pt>
                <c:pt idx="326" formatCode="General">
                  <c:v>0</c:v>
                </c:pt>
                <c:pt idx="327" formatCode="General">
                  <c:v>0</c:v>
                </c:pt>
                <c:pt idx="328" formatCode="General">
                  <c:v>0</c:v>
                </c:pt>
                <c:pt idx="329" formatCode="General">
                  <c:v>0</c:v>
                </c:pt>
                <c:pt idx="330" formatCode="General">
                  <c:v>0</c:v>
                </c:pt>
                <c:pt idx="331" formatCode="General">
                  <c:v>0</c:v>
                </c:pt>
                <c:pt idx="332" formatCode="General">
                  <c:v>0</c:v>
                </c:pt>
                <c:pt idx="333" formatCode="General">
                  <c:v>0</c:v>
                </c:pt>
                <c:pt idx="334" formatCode="General">
                  <c:v>0</c:v>
                </c:pt>
                <c:pt idx="335" formatCode="General">
                  <c:v>0</c:v>
                </c:pt>
                <c:pt idx="336" formatCode="General">
                  <c:v>0</c:v>
                </c:pt>
                <c:pt idx="337" formatCode="General">
                  <c:v>0</c:v>
                </c:pt>
                <c:pt idx="338" formatCode="General">
                  <c:v>0</c:v>
                </c:pt>
                <c:pt idx="339" formatCode="General">
                  <c:v>0</c:v>
                </c:pt>
                <c:pt idx="340" formatCode="General">
                  <c:v>0</c:v>
                </c:pt>
                <c:pt idx="341" formatCode="General">
                  <c:v>0</c:v>
                </c:pt>
                <c:pt idx="342" formatCode="General">
                  <c:v>0</c:v>
                </c:pt>
                <c:pt idx="343" formatCode="General">
                  <c:v>0</c:v>
                </c:pt>
                <c:pt idx="344" formatCode="General">
                  <c:v>0</c:v>
                </c:pt>
                <c:pt idx="345" formatCode="General">
                  <c:v>0</c:v>
                </c:pt>
                <c:pt idx="346" formatCode="General">
                  <c:v>0</c:v>
                </c:pt>
                <c:pt idx="347" formatCode="General">
                  <c:v>0</c:v>
                </c:pt>
                <c:pt idx="348" formatCode="General">
                  <c:v>0</c:v>
                </c:pt>
                <c:pt idx="349" formatCode="General">
                  <c:v>0</c:v>
                </c:pt>
                <c:pt idx="350" formatCode="General">
                  <c:v>0</c:v>
                </c:pt>
                <c:pt idx="351" formatCode="General">
                  <c:v>0</c:v>
                </c:pt>
                <c:pt idx="352" formatCode="General">
                  <c:v>0</c:v>
                </c:pt>
                <c:pt idx="353" formatCode="General">
                  <c:v>0</c:v>
                </c:pt>
                <c:pt idx="354" formatCode="General">
                  <c:v>0</c:v>
                </c:pt>
                <c:pt idx="355" formatCode="General">
                  <c:v>0</c:v>
                </c:pt>
                <c:pt idx="356" formatCode="General">
                  <c:v>0</c:v>
                </c:pt>
                <c:pt idx="357" formatCode="General">
                  <c:v>0</c:v>
                </c:pt>
                <c:pt idx="358" formatCode="General">
                  <c:v>0</c:v>
                </c:pt>
                <c:pt idx="359" formatCode="General">
                  <c:v>0</c:v>
                </c:pt>
                <c:pt idx="360" formatCode="General">
                  <c:v>0</c:v>
                </c:pt>
                <c:pt idx="361" formatCode="General">
                  <c:v>0</c:v>
                </c:pt>
                <c:pt idx="362" formatCode="General">
                  <c:v>0</c:v>
                </c:pt>
                <c:pt idx="363" formatCode="General">
                  <c:v>0</c:v>
                </c:pt>
                <c:pt idx="364" formatCode="General">
                  <c:v>0</c:v>
                </c:pt>
                <c:pt idx="365" formatCode="General">
                  <c:v>0</c:v>
                </c:pt>
                <c:pt idx="366" formatCode="General">
                  <c:v>0</c:v>
                </c:pt>
                <c:pt idx="367" formatCode="General">
                  <c:v>0</c:v>
                </c:pt>
                <c:pt idx="368" formatCode="General">
                  <c:v>0</c:v>
                </c:pt>
                <c:pt idx="369" formatCode="General">
                  <c:v>0</c:v>
                </c:pt>
                <c:pt idx="370" formatCode="General">
                  <c:v>0</c:v>
                </c:pt>
                <c:pt idx="371" formatCode="General">
                  <c:v>0</c:v>
                </c:pt>
                <c:pt idx="372" formatCode="General">
                  <c:v>0</c:v>
                </c:pt>
                <c:pt idx="373" formatCode="General">
                  <c:v>0</c:v>
                </c:pt>
                <c:pt idx="374" formatCode="General">
                  <c:v>0</c:v>
                </c:pt>
                <c:pt idx="375" formatCode="General">
                  <c:v>0</c:v>
                </c:pt>
                <c:pt idx="376" formatCode="General">
                  <c:v>0</c:v>
                </c:pt>
                <c:pt idx="377" formatCode="General">
                  <c:v>0</c:v>
                </c:pt>
                <c:pt idx="378" formatCode="General">
                  <c:v>0</c:v>
                </c:pt>
                <c:pt idx="379" formatCode="General">
                  <c:v>0</c:v>
                </c:pt>
                <c:pt idx="380" formatCode="General">
                  <c:v>0</c:v>
                </c:pt>
                <c:pt idx="381" formatCode="General">
                  <c:v>0</c:v>
                </c:pt>
                <c:pt idx="382" formatCode="General">
                  <c:v>0</c:v>
                </c:pt>
                <c:pt idx="383" formatCode="General">
                  <c:v>0</c:v>
                </c:pt>
                <c:pt idx="384" formatCode="General">
                  <c:v>0</c:v>
                </c:pt>
                <c:pt idx="385" formatCode="General">
                  <c:v>0</c:v>
                </c:pt>
                <c:pt idx="386" formatCode="General">
                  <c:v>0</c:v>
                </c:pt>
                <c:pt idx="387" formatCode="General">
                  <c:v>0</c:v>
                </c:pt>
                <c:pt idx="388" formatCode="General">
                  <c:v>0</c:v>
                </c:pt>
                <c:pt idx="389" formatCode="General">
                  <c:v>0</c:v>
                </c:pt>
                <c:pt idx="390" formatCode="General">
                  <c:v>0</c:v>
                </c:pt>
                <c:pt idx="391" formatCode="General">
                  <c:v>0</c:v>
                </c:pt>
                <c:pt idx="392" formatCode="General">
                  <c:v>0</c:v>
                </c:pt>
                <c:pt idx="393" formatCode="General">
                  <c:v>0</c:v>
                </c:pt>
                <c:pt idx="394" formatCode="General">
                  <c:v>0</c:v>
                </c:pt>
                <c:pt idx="395" formatCode="General">
                  <c:v>0</c:v>
                </c:pt>
                <c:pt idx="396" formatCode="General">
                  <c:v>0</c:v>
                </c:pt>
                <c:pt idx="397" formatCode="General">
                  <c:v>0</c:v>
                </c:pt>
                <c:pt idx="398" formatCode="General">
                  <c:v>0</c:v>
                </c:pt>
                <c:pt idx="399" formatCode="General">
                  <c:v>0</c:v>
                </c:pt>
                <c:pt idx="400" formatCode="General">
                  <c:v>0</c:v>
                </c:pt>
                <c:pt idx="401" formatCode="General">
                  <c:v>0</c:v>
                </c:pt>
                <c:pt idx="402" formatCode="General">
                  <c:v>0</c:v>
                </c:pt>
                <c:pt idx="403" formatCode="General">
                  <c:v>0</c:v>
                </c:pt>
                <c:pt idx="404" formatCode="General">
                  <c:v>0</c:v>
                </c:pt>
                <c:pt idx="405" formatCode="General">
                  <c:v>0</c:v>
                </c:pt>
                <c:pt idx="406" formatCode="General">
                  <c:v>0</c:v>
                </c:pt>
                <c:pt idx="407" formatCode="General">
                  <c:v>0</c:v>
                </c:pt>
                <c:pt idx="408" formatCode="General">
                  <c:v>0</c:v>
                </c:pt>
                <c:pt idx="409" formatCode="General">
                  <c:v>0</c:v>
                </c:pt>
                <c:pt idx="410" formatCode="General">
                  <c:v>0</c:v>
                </c:pt>
                <c:pt idx="411" formatCode="General">
                  <c:v>0</c:v>
                </c:pt>
                <c:pt idx="412" formatCode="General">
                  <c:v>0</c:v>
                </c:pt>
                <c:pt idx="413" formatCode="General">
                  <c:v>0</c:v>
                </c:pt>
                <c:pt idx="414" formatCode="General">
                  <c:v>0</c:v>
                </c:pt>
                <c:pt idx="415" formatCode="General">
                  <c:v>0</c:v>
                </c:pt>
                <c:pt idx="416" formatCode="General">
                  <c:v>0</c:v>
                </c:pt>
                <c:pt idx="417" formatCode="General">
                  <c:v>0</c:v>
                </c:pt>
                <c:pt idx="418" formatCode="General">
                  <c:v>0</c:v>
                </c:pt>
                <c:pt idx="419" formatCode="General">
                  <c:v>0</c:v>
                </c:pt>
                <c:pt idx="420" formatCode="General">
                  <c:v>0</c:v>
                </c:pt>
                <c:pt idx="421" formatCode="General">
                  <c:v>0</c:v>
                </c:pt>
                <c:pt idx="422" formatCode="General">
                  <c:v>0</c:v>
                </c:pt>
                <c:pt idx="423" formatCode="General">
                  <c:v>0</c:v>
                </c:pt>
                <c:pt idx="424" formatCode="General">
                  <c:v>0</c:v>
                </c:pt>
                <c:pt idx="425" formatCode="General">
                  <c:v>0</c:v>
                </c:pt>
                <c:pt idx="426" formatCode="General">
                  <c:v>0</c:v>
                </c:pt>
                <c:pt idx="427" formatCode="General">
                  <c:v>0</c:v>
                </c:pt>
                <c:pt idx="428" formatCode="General">
                  <c:v>0</c:v>
                </c:pt>
                <c:pt idx="429" formatCode="General">
                  <c:v>0</c:v>
                </c:pt>
                <c:pt idx="430" formatCode="General">
                  <c:v>0</c:v>
                </c:pt>
                <c:pt idx="431" formatCode="General">
                  <c:v>0</c:v>
                </c:pt>
                <c:pt idx="432" formatCode="General">
                  <c:v>0</c:v>
                </c:pt>
                <c:pt idx="433" formatCode="General">
                  <c:v>0</c:v>
                </c:pt>
                <c:pt idx="434" formatCode="General">
                  <c:v>0</c:v>
                </c:pt>
                <c:pt idx="435" formatCode="General">
                  <c:v>0</c:v>
                </c:pt>
                <c:pt idx="436" formatCode="General">
                  <c:v>0</c:v>
                </c:pt>
                <c:pt idx="437" formatCode="General">
                  <c:v>0</c:v>
                </c:pt>
                <c:pt idx="438" formatCode="General">
                  <c:v>0</c:v>
                </c:pt>
                <c:pt idx="439" formatCode="General">
                  <c:v>0</c:v>
                </c:pt>
                <c:pt idx="440" formatCode="General">
                  <c:v>0</c:v>
                </c:pt>
                <c:pt idx="441" formatCode="General">
                  <c:v>0</c:v>
                </c:pt>
                <c:pt idx="442" formatCode="General">
                  <c:v>0</c:v>
                </c:pt>
                <c:pt idx="443" formatCode="General">
                  <c:v>0</c:v>
                </c:pt>
                <c:pt idx="444" formatCode="General">
                  <c:v>0</c:v>
                </c:pt>
                <c:pt idx="445" formatCode="General">
                  <c:v>0</c:v>
                </c:pt>
                <c:pt idx="446" formatCode="General">
                  <c:v>0</c:v>
                </c:pt>
                <c:pt idx="447" formatCode="General">
                  <c:v>0</c:v>
                </c:pt>
                <c:pt idx="448" formatCode="General">
                  <c:v>0</c:v>
                </c:pt>
                <c:pt idx="449" formatCode="General">
                  <c:v>0</c:v>
                </c:pt>
                <c:pt idx="450" formatCode="General">
                  <c:v>0</c:v>
                </c:pt>
                <c:pt idx="451" formatCode="General">
                  <c:v>0</c:v>
                </c:pt>
                <c:pt idx="452" formatCode="General">
                  <c:v>0</c:v>
                </c:pt>
                <c:pt idx="453" formatCode="General">
                  <c:v>0</c:v>
                </c:pt>
                <c:pt idx="454" formatCode="General">
                  <c:v>0</c:v>
                </c:pt>
                <c:pt idx="455" formatCode="General">
                  <c:v>0</c:v>
                </c:pt>
                <c:pt idx="456" formatCode="General">
                  <c:v>0</c:v>
                </c:pt>
                <c:pt idx="457" formatCode="General">
                  <c:v>0</c:v>
                </c:pt>
                <c:pt idx="458" formatCode="General">
                  <c:v>0</c:v>
                </c:pt>
                <c:pt idx="459" formatCode="General">
                  <c:v>0</c:v>
                </c:pt>
                <c:pt idx="460" formatCode="General">
                  <c:v>0</c:v>
                </c:pt>
                <c:pt idx="461" formatCode="General">
                  <c:v>0</c:v>
                </c:pt>
                <c:pt idx="462" formatCode="General">
                  <c:v>0</c:v>
                </c:pt>
                <c:pt idx="463" formatCode="General">
                  <c:v>0</c:v>
                </c:pt>
                <c:pt idx="464" formatCode="General">
                  <c:v>0</c:v>
                </c:pt>
                <c:pt idx="465" formatCode="General">
                  <c:v>0</c:v>
                </c:pt>
                <c:pt idx="466" formatCode="General">
                  <c:v>0</c:v>
                </c:pt>
                <c:pt idx="467" formatCode="General">
                  <c:v>0</c:v>
                </c:pt>
                <c:pt idx="468" formatCode="General">
                  <c:v>0</c:v>
                </c:pt>
                <c:pt idx="469" formatCode="General">
                  <c:v>0</c:v>
                </c:pt>
                <c:pt idx="470" formatCode="General">
                  <c:v>0</c:v>
                </c:pt>
                <c:pt idx="471" formatCode="General">
                  <c:v>0</c:v>
                </c:pt>
                <c:pt idx="472" formatCode="General">
                  <c:v>0</c:v>
                </c:pt>
                <c:pt idx="473" formatCode="General">
                  <c:v>0</c:v>
                </c:pt>
                <c:pt idx="474" formatCode="General">
                  <c:v>0</c:v>
                </c:pt>
                <c:pt idx="475" formatCode="General">
                  <c:v>0</c:v>
                </c:pt>
                <c:pt idx="476" formatCode="General">
                  <c:v>0</c:v>
                </c:pt>
                <c:pt idx="477" formatCode="General">
                  <c:v>0</c:v>
                </c:pt>
                <c:pt idx="478" formatCode="General">
                  <c:v>0</c:v>
                </c:pt>
                <c:pt idx="479" formatCode="General">
                  <c:v>0</c:v>
                </c:pt>
                <c:pt idx="480" formatCode="General">
                  <c:v>0</c:v>
                </c:pt>
                <c:pt idx="481" formatCode="General">
                  <c:v>0</c:v>
                </c:pt>
                <c:pt idx="482" formatCode="General">
                  <c:v>0</c:v>
                </c:pt>
                <c:pt idx="483" formatCode="General">
                  <c:v>0</c:v>
                </c:pt>
                <c:pt idx="484" formatCode="General">
                  <c:v>0</c:v>
                </c:pt>
                <c:pt idx="485" formatCode="General">
                  <c:v>0</c:v>
                </c:pt>
                <c:pt idx="486" formatCode="General">
                  <c:v>0</c:v>
                </c:pt>
                <c:pt idx="487" formatCode="General">
                  <c:v>0</c:v>
                </c:pt>
                <c:pt idx="488" formatCode="General">
                  <c:v>0</c:v>
                </c:pt>
                <c:pt idx="489" formatCode="General">
                  <c:v>0</c:v>
                </c:pt>
                <c:pt idx="490" formatCode="General">
                  <c:v>0</c:v>
                </c:pt>
                <c:pt idx="491" formatCode="General">
                  <c:v>0</c:v>
                </c:pt>
                <c:pt idx="492" formatCode="General">
                  <c:v>0</c:v>
                </c:pt>
                <c:pt idx="493" formatCode="General">
                  <c:v>0</c:v>
                </c:pt>
                <c:pt idx="494" formatCode="General">
                  <c:v>0</c:v>
                </c:pt>
                <c:pt idx="495" formatCode="General">
                  <c:v>0</c:v>
                </c:pt>
                <c:pt idx="496" formatCode="General">
                  <c:v>0</c:v>
                </c:pt>
                <c:pt idx="497" formatCode="General">
                  <c:v>0</c:v>
                </c:pt>
                <c:pt idx="498" formatCode="General">
                  <c:v>0</c:v>
                </c:pt>
                <c:pt idx="499" formatCode="General">
                  <c:v>0</c:v>
                </c:pt>
                <c:pt idx="500" formatCode="General">
                  <c:v>0</c:v>
                </c:pt>
                <c:pt idx="501" formatCode="General">
                  <c:v>0</c:v>
                </c:pt>
                <c:pt idx="502" formatCode="General">
                  <c:v>0</c:v>
                </c:pt>
                <c:pt idx="503" formatCode="General">
                  <c:v>0</c:v>
                </c:pt>
                <c:pt idx="504" formatCode="General">
                  <c:v>0</c:v>
                </c:pt>
                <c:pt idx="505" formatCode="General">
                  <c:v>0</c:v>
                </c:pt>
                <c:pt idx="506" formatCode="General">
                  <c:v>0</c:v>
                </c:pt>
                <c:pt idx="507" formatCode="General">
                  <c:v>0</c:v>
                </c:pt>
                <c:pt idx="508" formatCode="General">
                  <c:v>0</c:v>
                </c:pt>
                <c:pt idx="509" formatCode="General">
                  <c:v>0</c:v>
                </c:pt>
                <c:pt idx="510" formatCode="General">
                  <c:v>0</c:v>
                </c:pt>
                <c:pt idx="511" formatCode="General">
                  <c:v>0</c:v>
                </c:pt>
                <c:pt idx="512" formatCode="General">
                  <c:v>0</c:v>
                </c:pt>
                <c:pt idx="513" formatCode="General">
                  <c:v>0</c:v>
                </c:pt>
                <c:pt idx="514" formatCode="General">
                  <c:v>0</c:v>
                </c:pt>
                <c:pt idx="515" formatCode="General">
                  <c:v>0</c:v>
                </c:pt>
                <c:pt idx="516" formatCode="General">
                  <c:v>0</c:v>
                </c:pt>
                <c:pt idx="517" formatCode="General">
                  <c:v>0</c:v>
                </c:pt>
                <c:pt idx="518" formatCode="General">
                  <c:v>0</c:v>
                </c:pt>
                <c:pt idx="519" formatCode="General">
                  <c:v>0</c:v>
                </c:pt>
                <c:pt idx="520" formatCode="General">
                  <c:v>0</c:v>
                </c:pt>
                <c:pt idx="521" formatCode="General">
                  <c:v>0</c:v>
                </c:pt>
                <c:pt idx="522" formatCode="General">
                  <c:v>0</c:v>
                </c:pt>
                <c:pt idx="523" formatCode="General">
                  <c:v>0</c:v>
                </c:pt>
                <c:pt idx="524" formatCode="General">
                  <c:v>0</c:v>
                </c:pt>
                <c:pt idx="525" formatCode="General">
                  <c:v>0</c:v>
                </c:pt>
                <c:pt idx="526" formatCode="General">
                  <c:v>0</c:v>
                </c:pt>
                <c:pt idx="527" formatCode="General">
                  <c:v>0</c:v>
                </c:pt>
                <c:pt idx="528" formatCode="General">
                  <c:v>0</c:v>
                </c:pt>
                <c:pt idx="529" formatCode="General">
                  <c:v>0</c:v>
                </c:pt>
                <c:pt idx="530" formatCode="General">
                  <c:v>0</c:v>
                </c:pt>
                <c:pt idx="531" formatCode="General">
                  <c:v>0</c:v>
                </c:pt>
                <c:pt idx="532" formatCode="General">
                  <c:v>0</c:v>
                </c:pt>
                <c:pt idx="533" formatCode="General">
                  <c:v>0</c:v>
                </c:pt>
                <c:pt idx="534" formatCode="General">
                  <c:v>0</c:v>
                </c:pt>
                <c:pt idx="535" formatCode="General">
                  <c:v>0</c:v>
                </c:pt>
                <c:pt idx="536" formatCode="General">
                  <c:v>0</c:v>
                </c:pt>
                <c:pt idx="537" formatCode="General">
                  <c:v>0</c:v>
                </c:pt>
                <c:pt idx="538" formatCode="General">
                  <c:v>0</c:v>
                </c:pt>
                <c:pt idx="539" formatCode="General">
                  <c:v>0</c:v>
                </c:pt>
                <c:pt idx="540" formatCode="General">
                  <c:v>0</c:v>
                </c:pt>
                <c:pt idx="541" formatCode="General">
                  <c:v>0</c:v>
                </c:pt>
                <c:pt idx="542" formatCode="General">
                  <c:v>0</c:v>
                </c:pt>
                <c:pt idx="543" formatCode="General">
                  <c:v>0</c:v>
                </c:pt>
                <c:pt idx="544" formatCode="General">
                  <c:v>0</c:v>
                </c:pt>
                <c:pt idx="545" formatCode="General">
                  <c:v>0</c:v>
                </c:pt>
                <c:pt idx="546" formatCode="General">
                  <c:v>0</c:v>
                </c:pt>
                <c:pt idx="547" formatCode="General">
                  <c:v>0</c:v>
                </c:pt>
                <c:pt idx="548" formatCode="General">
                  <c:v>0</c:v>
                </c:pt>
                <c:pt idx="549" formatCode="General">
                  <c:v>0</c:v>
                </c:pt>
                <c:pt idx="550" formatCode="General">
                  <c:v>0</c:v>
                </c:pt>
                <c:pt idx="551" formatCode="General">
                  <c:v>0</c:v>
                </c:pt>
                <c:pt idx="552" formatCode="General">
                  <c:v>0</c:v>
                </c:pt>
                <c:pt idx="553" formatCode="General">
                  <c:v>0</c:v>
                </c:pt>
                <c:pt idx="554" formatCode="General">
                  <c:v>0</c:v>
                </c:pt>
                <c:pt idx="555" formatCode="General">
                  <c:v>0</c:v>
                </c:pt>
                <c:pt idx="556" formatCode="General">
                  <c:v>0</c:v>
                </c:pt>
                <c:pt idx="557" formatCode="General">
                  <c:v>0</c:v>
                </c:pt>
                <c:pt idx="558" formatCode="General">
                  <c:v>0</c:v>
                </c:pt>
                <c:pt idx="559" formatCode="General">
                  <c:v>0</c:v>
                </c:pt>
                <c:pt idx="560" formatCode="General">
                  <c:v>0</c:v>
                </c:pt>
                <c:pt idx="561" formatCode="General">
                  <c:v>0</c:v>
                </c:pt>
                <c:pt idx="562" formatCode="General">
                  <c:v>0</c:v>
                </c:pt>
                <c:pt idx="563" formatCode="General">
                  <c:v>0</c:v>
                </c:pt>
                <c:pt idx="564" formatCode="General">
                  <c:v>0</c:v>
                </c:pt>
                <c:pt idx="565" formatCode="General">
                  <c:v>0</c:v>
                </c:pt>
                <c:pt idx="566" formatCode="General">
                  <c:v>0</c:v>
                </c:pt>
                <c:pt idx="567" formatCode="General">
                  <c:v>0</c:v>
                </c:pt>
                <c:pt idx="568" formatCode="General">
                  <c:v>0</c:v>
                </c:pt>
                <c:pt idx="569" formatCode="General">
                  <c:v>0</c:v>
                </c:pt>
                <c:pt idx="570" formatCode="General">
                  <c:v>0</c:v>
                </c:pt>
                <c:pt idx="571" formatCode="General">
                  <c:v>0</c:v>
                </c:pt>
                <c:pt idx="572" formatCode="General">
                  <c:v>0</c:v>
                </c:pt>
                <c:pt idx="573" formatCode="General">
                  <c:v>0</c:v>
                </c:pt>
                <c:pt idx="574" formatCode="General">
                  <c:v>0</c:v>
                </c:pt>
                <c:pt idx="575" formatCode="General">
                  <c:v>0</c:v>
                </c:pt>
                <c:pt idx="576" formatCode="General">
                  <c:v>0</c:v>
                </c:pt>
                <c:pt idx="577" formatCode="General">
                  <c:v>0</c:v>
                </c:pt>
                <c:pt idx="578" formatCode="General">
                  <c:v>0</c:v>
                </c:pt>
                <c:pt idx="579" formatCode="General">
                  <c:v>0</c:v>
                </c:pt>
                <c:pt idx="580" formatCode="General">
                  <c:v>0</c:v>
                </c:pt>
                <c:pt idx="581" formatCode="General">
                  <c:v>0</c:v>
                </c:pt>
                <c:pt idx="582" formatCode="General">
                  <c:v>0</c:v>
                </c:pt>
                <c:pt idx="583" formatCode="General">
                  <c:v>0</c:v>
                </c:pt>
                <c:pt idx="584" formatCode="General">
                  <c:v>0</c:v>
                </c:pt>
                <c:pt idx="585" formatCode="General">
                  <c:v>0</c:v>
                </c:pt>
                <c:pt idx="586" formatCode="General">
                  <c:v>0</c:v>
                </c:pt>
                <c:pt idx="587" formatCode="General">
                  <c:v>0</c:v>
                </c:pt>
                <c:pt idx="588" formatCode="General">
                  <c:v>0</c:v>
                </c:pt>
                <c:pt idx="589" formatCode="General">
                  <c:v>0</c:v>
                </c:pt>
                <c:pt idx="590" formatCode="General">
                  <c:v>0</c:v>
                </c:pt>
                <c:pt idx="591" formatCode="General">
                  <c:v>0</c:v>
                </c:pt>
                <c:pt idx="592" formatCode="General">
                  <c:v>0</c:v>
                </c:pt>
                <c:pt idx="593" formatCode="General">
                  <c:v>0</c:v>
                </c:pt>
                <c:pt idx="594" formatCode="General">
                  <c:v>0</c:v>
                </c:pt>
                <c:pt idx="595" formatCode="General">
                  <c:v>0</c:v>
                </c:pt>
                <c:pt idx="596" formatCode="General">
                  <c:v>0</c:v>
                </c:pt>
                <c:pt idx="597" formatCode="General">
                  <c:v>0</c:v>
                </c:pt>
                <c:pt idx="598" formatCode="General">
                  <c:v>0</c:v>
                </c:pt>
                <c:pt idx="599" formatCode="General">
                  <c:v>0</c:v>
                </c:pt>
                <c:pt idx="600" formatCode="General">
                  <c:v>0</c:v>
                </c:pt>
                <c:pt idx="601" formatCode="General">
                  <c:v>0</c:v>
                </c:pt>
                <c:pt idx="602" formatCode="General">
                  <c:v>0</c:v>
                </c:pt>
                <c:pt idx="603" formatCode="General">
                  <c:v>0</c:v>
                </c:pt>
                <c:pt idx="604" formatCode="General">
                  <c:v>0</c:v>
                </c:pt>
                <c:pt idx="605" formatCode="General">
                  <c:v>0</c:v>
                </c:pt>
                <c:pt idx="606" formatCode="General">
                  <c:v>0</c:v>
                </c:pt>
                <c:pt idx="607" formatCode="General">
                  <c:v>0</c:v>
                </c:pt>
                <c:pt idx="608" formatCode="General">
                  <c:v>0</c:v>
                </c:pt>
                <c:pt idx="609" formatCode="General">
                  <c:v>0</c:v>
                </c:pt>
                <c:pt idx="610" formatCode="General">
                  <c:v>0</c:v>
                </c:pt>
                <c:pt idx="611" formatCode="General">
                  <c:v>0</c:v>
                </c:pt>
                <c:pt idx="612" formatCode="General">
                  <c:v>0</c:v>
                </c:pt>
                <c:pt idx="613" formatCode="General">
                  <c:v>0</c:v>
                </c:pt>
                <c:pt idx="614" formatCode="General">
                  <c:v>0</c:v>
                </c:pt>
                <c:pt idx="615" formatCode="General">
                  <c:v>0</c:v>
                </c:pt>
                <c:pt idx="616" formatCode="General">
                  <c:v>0</c:v>
                </c:pt>
                <c:pt idx="617" formatCode="General">
                  <c:v>0</c:v>
                </c:pt>
                <c:pt idx="618" formatCode="General">
                  <c:v>0</c:v>
                </c:pt>
                <c:pt idx="619" formatCode="General">
                  <c:v>0</c:v>
                </c:pt>
                <c:pt idx="620" formatCode="General">
                  <c:v>0</c:v>
                </c:pt>
                <c:pt idx="621" formatCode="General">
                  <c:v>0</c:v>
                </c:pt>
                <c:pt idx="622" formatCode="General">
                  <c:v>0</c:v>
                </c:pt>
                <c:pt idx="623" formatCode="General">
                  <c:v>0</c:v>
                </c:pt>
                <c:pt idx="624" formatCode="General">
                  <c:v>0</c:v>
                </c:pt>
                <c:pt idx="625" formatCode="General">
                  <c:v>0</c:v>
                </c:pt>
                <c:pt idx="626" formatCode="General">
                  <c:v>0</c:v>
                </c:pt>
                <c:pt idx="627" formatCode="General">
                  <c:v>0</c:v>
                </c:pt>
                <c:pt idx="628" formatCode="General">
                  <c:v>0</c:v>
                </c:pt>
                <c:pt idx="629" formatCode="General">
                  <c:v>0</c:v>
                </c:pt>
                <c:pt idx="630" formatCode="General">
                  <c:v>0</c:v>
                </c:pt>
                <c:pt idx="631" formatCode="General">
                  <c:v>0</c:v>
                </c:pt>
                <c:pt idx="632" formatCode="General">
                  <c:v>0</c:v>
                </c:pt>
                <c:pt idx="633" formatCode="General">
                  <c:v>0</c:v>
                </c:pt>
                <c:pt idx="634" formatCode="General">
                  <c:v>0</c:v>
                </c:pt>
                <c:pt idx="635" formatCode="General">
                  <c:v>0</c:v>
                </c:pt>
                <c:pt idx="636" formatCode="General">
                  <c:v>0</c:v>
                </c:pt>
                <c:pt idx="637" formatCode="General">
                  <c:v>0</c:v>
                </c:pt>
                <c:pt idx="638" formatCode="General">
                  <c:v>0</c:v>
                </c:pt>
                <c:pt idx="639" formatCode="General">
                  <c:v>0</c:v>
                </c:pt>
                <c:pt idx="640" formatCode="General">
                  <c:v>0</c:v>
                </c:pt>
                <c:pt idx="641" formatCode="General">
                  <c:v>0</c:v>
                </c:pt>
                <c:pt idx="642" formatCode="General">
                  <c:v>0</c:v>
                </c:pt>
                <c:pt idx="643" formatCode="General">
                  <c:v>0</c:v>
                </c:pt>
                <c:pt idx="644" formatCode="General">
                  <c:v>0</c:v>
                </c:pt>
                <c:pt idx="645" formatCode="General">
                  <c:v>0</c:v>
                </c:pt>
                <c:pt idx="646" formatCode="General">
                  <c:v>0</c:v>
                </c:pt>
                <c:pt idx="647" formatCode="General">
                  <c:v>0</c:v>
                </c:pt>
                <c:pt idx="648" formatCode="General">
                  <c:v>0</c:v>
                </c:pt>
                <c:pt idx="649" formatCode="General">
                  <c:v>0</c:v>
                </c:pt>
                <c:pt idx="650" formatCode="General">
                  <c:v>0</c:v>
                </c:pt>
                <c:pt idx="651" formatCode="General">
                  <c:v>0</c:v>
                </c:pt>
                <c:pt idx="652" formatCode="General">
                  <c:v>0</c:v>
                </c:pt>
                <c:pt idx="653" formatCode="General">
                  <c:v>0</c:v>
                </c:pt>
                <c:pt idx="654" formatCode="General">
                  <c:v>0</c:v>
                </c:pt>
                <c:pt idx="655" formatCode="General">
                  <c:v>0</c:v>
                </c:pt>
                <c:pt idx="656" formatCode="General">
                  <c:v>0</c:v>
                </c:pt>
                <c:pt idx="657" formatCode="General">
                  <c:v>0</c:v>
                </c:pt>
                <c:pt idx="658" formatCode="General">
                  <c:v>0</c:v>
                </c:pt>
                <c:pt idx="659" formatCode="General">
                  <c:v>0</c:v>
                </c:pt>
                <c:pt idx="660" formatCode="General">
                  <c:v>0</c:v>
                </c:pt>
                <c:pt idx="661" formatCode="General">
                  <c:v>0</c:v>
                </c:pt>
                <c:pt idx="662" formatCode="General">
                  <c:v>0</c:v>
                </c:pt>
                <c:pt idx="663" formatCode="General">
                  <c:v>0</c:v>
                </c:pt>
                <c:pt idx="664" formatCode="General">
                  <c:v>0</c:v>
                </c:pt>
                <c:pt idx="665" formatCode="General">
                  <c:v>0</c:v>
                </c:pt>
                <c:pt idx="666" formatCode="General">
                  <c:v>0</c:v>
                </c:pt>
                <c:pt idx="667" formatCode="General">
                  <c:v>0</c:v>
                </c:pt>
                <c:pt idx="668" formatCode="General">
                  <c:v>0</c:v>
                </c:pt>
                <c:pt idx="669" formatCode="General">
                  <c:v>0</c:v>
                </c:pt>
                <c:pt idx="670" formatCode="General">
                  <c:v>0</c:v>
                </c:pt>
                <c:pt idx="671" formatCode="General">
                  <c:v>0</c:v>
                </c:pt>
                <c:pt idx="672" formatCode="General">
                  <c:v>0</c:v>
                </c:pt>
                <c:pt idx="673" formatCode="General">
                  <c:v>0</c:v>
                </c:pt>
                <c:pt idx="674" formatCode="General">
                  <c:v>0</c:v>
                </c:pt>
                <c:pt idx="675" formatCode="General">
                  <c:v>0</c:v>
                </c:pt>
                <c:pt idx="676" formatCode="General">
                  <c:v>0</c:v>
                </c:pt>
                <c:pt idx="677" formatCode="General">
                  <c:v>0</c:v>
                </c:pt>
                <c:pt idx="678" formatCode="General">
                  <c:v>0</c:v>
                </c:pt>
                <c:pt idx="679" formatCode="General">
                  <c:v>0</c:v>
                </c:pt>
                <c:pt idx="680" formatCode="General">
                  <c:v>0</c:v>
                </c:pt>
                <c:pt idx="681" formatCode="General">
                  <c:v>0</c:v>
                </c:pt>
                <c:pt idx="682" formatCode="General">
                  <c:v>0</c:v>
                </c:pt>
                <c:pt idx="683" formatCode="General">
                  <c:v>0</c:v>
                </c:pt>
                <c:pt idx="684" formatCode="General">
                  <c:v>0</c:v>
                </c:pt>
                <c:pt idx="685" formatCode="General">
                  <c:v>0</c:v>
                </c:pt>
                <c:pt idx="686" formatCode="General">
                  <c:v>0</c:v>
                </c:pt>
                <c:pt idx="687" formatCode="General">
                  <c:v>0</c:v>
                </c:pt>
                <c:pt idx="688" formatCode="General">
                  <c:v>0</c:v>
                </c:pt>
                <c:pt idx="689" formatCode="General">
                  <c:v>0</c:v>
                </c:pt>
                <c:pt idx="690" formatCode="General">
                  <c:v>0</c:v>
                </c:pt>
                <c:pt idx="691" formatCode="General">
                  <c:v>0</c:v>
                </c:pt>
                <c:pt idx="692" formatCode="General">
                  <c:v>0</c:v>
                </c:pt>
                <c:pt idx="693" formatCode="General">
                  <c:v>0</c:v>
                </c:pt>
                <c:pt idx="694" formatCode="General">
                  <c:v>0</c:v>
                </c:pt>
                <c:pt idx="695" formatCode="General">
                  <c:v>0</c:v>
                </c:pt>
                <c:pt idx="696" formatCode="General">
                  <c:v>0</c:v>
                </c:pt>
                <c:pt idx="697" formatCode="General">
                  <c:v>0</c:v>
                </c:pt>
                <c:pt idx="698" formatCode="General">
                  <c:v>0</c:v>
                </c:pt>
                <c:pt idx="699" formatCode="General">
                  <c:v>0</c:v>
                </c:pt>
                <c:pt idx="700" formatCode="General">
                  <c:v>0</c:v>
                </c:pt>
                <c:pt idx="701" formatCode="General">
                  <c:v>0</c:v>
                </c:pt>
                <c:pt idx="702" formatCode="General">
                  <c:v>0</c:v>
                </c:pt>
                <c:pt idx="703" formatCode="General">
                  <c:v>0</c:v>
                </c:pt>
                <c:pt idx="704" formatCode="General">
                  <c:v>0</c:v>
                </c:pt>
                <c:pt idx="705" formatCode="General">
                  <c:v>0</c:v>
                </c:pt>
                <c:pt idx="706" formatCode="General">
                  <c:v>0</c:v>
                </c:pt>
                <c:pt idx="707" formatCode="General">
                  <c:v>0</c:v>
                </c:pt>
                <c:pt idx="708" formatCode="General">
                  <c:v>0</c:v>
                </c:pt>
                <c:pt idx="709" formatCode="General">
                  <c:v>0</c:v>
                </c:pt>
                <c:pt idx="710" formatCode="General">
                  <c:v>0</c:v>
                </c:pt>
                <c:pt idx="711" formatCode="General">
                  <c:v>0</c:v>
                </c:pt>
                <c:pt idx="712" formatCode="General">
                  <c:v>0</c:v>
                </c:pt>
                <c:pt idx="713" formatCode="General">
                  <c:v>0</c:v>
                </c:pt>
                <c:pt idx="714" formatCode="General">
                  <c:v>0</c:v>
                </c:pt>
                <c:pt idx="715" formatCode="General">
                  <c:v>0</c:v>
                </c:pt>
                <c:pt idx="716" formatCode="General">
                  <c:v>0</c:v>
                </c:pt>
                <c:pt idx="717" formatCode="General">
                  <c:v>0</c:v>
                </c:pt>
                <c:pt idx="718" formatCode="General">
                  <c:v>0</c:v>
                </c:pt>
                <c:pt idx="719" formatCode="General">
                  <c:v>0</c:v>
                </c:pt>
                <c:pt idx="720" formatCode="General">
                  <c:v>0</c:v>
                </c:pt>
                <c:pt idx="721" formatCode="General">
                  <c:v>0</c:v>
                </c:pt>
                <c:pt idx="722" formatCode="General">
                  <c:v>0</c:v>
                </c:pt>
                <c:pt idx="723" formatCode="General">
                  <c:v>0</c:v>
                </c:pt>
                <c:pt idx="724" formatCode="General">
                  <c:v>0</c:v>
                </c:pt>
                <c:pt idx="725" formatCode="General">
                  <c:v>0</c:v>
                </c:pt>
                <c:pt idx="726" formatCode="General">
                  <c:v>0</c:v>
                </c:pt>
                <c:pt idx="727" formatCode="General">
                  <c:v>0</c:v>
                </c:pt>
                <c:pt idx="728" formatCode="General">
                  <c:v>0</c:v>
                </c:pt>
                <c:pt idx="729" formatCode="General">
                  <c:v>0</c:v>
                </c:pt>
                <c:pt idx="730" formatCode="General">
                  <c:v>0</c:v>
                </c:pt>
                <c:pt idx="731" formatCode="General">
                  <c:v>0</c:v>
                </c:pt>
                <c:pt idx="732" formatCode="General">
                  <c:v>0</c:v>
                </c:pt>
                <c:pt idx="733" formatCode="General">
                  <c:v>0</c:v>
                </c:pt>
                <c:pt idx="734" formatCode="General">
                  <c:v>0</c:v>
                </c:pt>
                <c:pt idx="735" formatCode="General">
                  <c:v>0</c:v>
                </c:pt>
                <c:pt idx="736" formatCode="General">
                  <c:v>0</c:v>
                </c:pt>
                <c:pt idx="737" formatCode="General">
                  <c:v>0</c:v>
                </c:pt>
                <c:pt idx="738" formatCode="General">
                  <c:v>0</c:v>
                </c:pt>
                <c:pt idx="739" formatCode="General">
                  <c:v>0</c:v>
                </c:pt>
                <c:pt idx="740" formatCode="General">
                  <c:v>0</c:v>
                </c:pt>
                <c:pt idx="741" formatCode="General">
                  <c:v>0</c:v>
                </c:pt>
                <c:pt idx="742" formatCode="General">
                  <c:v>0</c:v>
                </c:pt>
                <c:pt idx="743" formatCode="General">
                  <c:v>0</c:v>
                </c:pt>
                <c:pt idx="744" formatCode="General">
                  <c:v>0</c:v>
                </c:pt>
                <c:pt idx="745" formatCode="General">
                  <c:v>0</c:v>
                </c:pt>
                <c:pt idx="746" formatCode="General">
                  <c:v>0</c:v>
                </c:pt>
                <c:pt idx="747" formatCode="General">
                  <c:v>0</c:v>
                </c:pt>
                <c:pt idx="748" formatCode="General">
                  <c:v>0</c:v>
                </c:pt>
                <c:pt idx="749" formatCode="General">
                  <c:v>0</c:v>
                </c:pt>
                <c:pt idx="750" formatCode="General">
                  <c:v>0</c:v>
                </c:pt>
                <c:pt idx="751" formatCode="General">
                  <c:v>0</c:v>
                </c:pt>
                <c:pt idx="752" formatCode="General">
                  <c:v>0</c:v>
                </c:pt>
                <c:pt idx="753" formatCode="General">
                  <c:v>0</c:v>
                </c:pt>
                <c:pt idx="754" formatCode="General">
                  <c:v>0</c:v>
                </c:pt>
                <c:pt idx="755" formatCode="General">
                  <c:v>0</c:v>
                </c:pt>
                <c:pt idx="756" formatCode="General">
                  <c:v>0</c:v>
                </c:pt>
                <c:pt idx="757" formatCode="General">
                  <c:v>0</c:v>
                </c:pt>
                <c:pt idx="758" formatCode="General">
                  <c:v>0</c:v>
                </c:pt>
                <c:pt idx="759" formatCode="General">
                  <c:v>0</c:v>
                </c:pt>
                <c:pt idx="760" formatCode="General">
                  <c:v>0</c:v>
                </c:pt>
                <c:pt idx="761" formatCode="General">
                  <c:v>0</c:v>
                </c:pt>
                <c:pt idx="762" formatCode="General">
                  <c:v>0</c:v>
                </c:pt>
                <c:pt idx="763" formatCode="General">
                  <c:v>0</c:v>
                </c:pt>
                <c:pt idx="764" formatCode="General">
                  <c:v>0</c:v>
                </c:pt>
                <c:pt idx="765" formatCode="General">
                  <c:v>0</c:v>
                </c:pt>
                <c:pt idx="766" formatCode="General">
                  <c:v>0</c:v>
                </c:pt>
                <c:pt idx="767" formatCode="General">
                  <c:v>0</c:v>
                </c:pt>
                <c:pt idx="768" formatCode="General">
                  <c:v>0</c:v>
                </c:pt>
                <c:pt idx="769" formatCode="General">
                  <c:v>0</c:v>
                </c:pt>
                <c:pt idx="770" formatCode="General">
                  <c:v>0</c:v>
                </c:pt>
                <c:pt idx="771" formatCode="General">
                  <c:v>0</c:v>
                </c:pt>
                <c:pt idx="772" formatCode="General">
                  <c:v>0</c:v>
                </c:pt>
                <c:pt idx="773" formatCode="General">
                  <c:v>0</c:v>
                </c:pt>
                <c:pt idx="774" formatCode="General">
                  <c:v>0</c:v>
                </c:pt>
                <c:pt idx="775" formatCode="General">
                  <c:v>0</c:v>
                </c:pt>
                <c:pt idx="776" formatCode="General">
                  <c:v>0</c:v>
                </c:pt>
                <c:pt idx="777" formatCode="General">
                  <c:v>0</c:v>
                </c:pt>
                <c:pt idx="778" formatCode="General">
                  <c:v>0</c:v>
                </c:pt>
                <c:pt idx="779" formatCode="General">
                  <c:v>0</c:v>
                </c:pt>
                <c:pt idx="780" formatCode="General">
                  <c:v>0</c:v>
                </c:pt>
                <c:pt idx="781" formatCode="General">
                  <c:v>0</c:v>
                </c:pt>
                <c:pt idx="782" formatCode="General">
                  <c:v>0</c:v>
                </c:pt>
                <c:pt idx="783" formatCode="General">
                  <c:v>0</c:v>
                </c:pt>
                <c:pt idx="784" formatCode="General">
                  <c:v>0</c:v>
                </c:pt>
                <c:pt idx="785" formatCode="General">
                  <c:v>0</c:v>
                </c:pt>
                <c:pt idx="786" formatCode="General">
                  <c:v>0</c:v>
                </c:pt>
                <c:pt idx="787" formatCode="General">
                  <c:v>0</c:v>
                </c:pt>
                <c:pt idx="788" formatCode="General">
                  <c:v>0</c:v>
                </c:pt>
                <c:pt idx="789" formatCode="General">
                  <c:v>0</c:v>
                </c:pt>
                <c:pt idx="790" formatCode="General">
                  <c:v>0</c:v>
                </c:pt>
                <c:pt idx="791" formatCode="General">
                  <c:v>0</c:v>
                </c:pt>
                <c:pt idx="792" formatCode="General">
                  <c:v>0</c:v>
                </c:pt>
                <c:pt idx="793" formatCode="General">
                  <c:v>0</c:v>
                </c:pt>
                <c:pt idx="794" formatCode="General">
                  <c:v>0</c:v>
                </c:pt>
                <c:pt idx="795" formatCode="General">
                  <c:v>0</c:v>
                </c:pt>
                <c:pt idx="796" formatCode="General">
                  <c:v>0</c:v>
                </c:pt>
                <c:pt idx="797" formatCode="General">
                  <c:v>0</c:v>
                </c:pt>
                <c:pt idx="798" formatCode="General">
                  <c:v>0</c:v>
                </c:pt>
                <c:pt idx="799" formatCode="General">
                  <c:v>0</c:v>
                </c:pt>
                <c:pt idx="800" formatCode="General">
                  <c:v>0</c:v>
                </c:pt>
                <c:pt idx="801" formatCode="General">
                  <c:v>0</c:v>
                </c:pt>
                <c:pt idx="802" formatCode="General">
                  <c:v>0</c:v>
                </c:pt>
                <c:pt idx="803" formatCode="General">
                  <c:v>0</c:v>
                </c:pt>
                <c:pt idx="804" formatCode="General">
                  <c:v>0</c:v>
                </c:pt>
                <c:pt idx="805" formatCode="General">
                  <c:v>0</c:v>
                </c:pt>
                <c:pt idx="806" formatCode="General">
                  <c:v>0</c:v>
                </c:pt>
                <c:pt idx="807" formatCode="General">
                  <c:v>0</c:v>
                </c:pt>
                <c:pt idx="808" formatCode="General">
                  <c:v>0</c:v>
                </c:pt>
                <c:pt idx="809" formatCode="General">
                  <c:v>0</c:v>
                </c:pt>
                <c:pt idx="810" formatCode="General">
                  <c:v>0</c:v>
                </c:pt>
                <c:pt idx="811" formatCode="General">
                  <c:v>0</c:v>
                </c:pt>
                <c:pt idx="812" formatCode="General">
                  <c:v>0</c:v>
                </c:pt>
                <c:pt idx="813" formatCode="General">
                  <c:v>0</c:v>
                </c:pt>
                <c:pt idx="814" formatCode="General">
                  <c:v>0</c:v>
                </c:pt>
                <c:pt idx="815" formatCode="General">
                  <c:v>0</c:v>
                </c:pt>
                <c:pt idx="816" formatCode="General">
                  <c:v>0</c:v>
                </c:pt>
                <c:pt idx="817" formatCode="General">
                  <c:v>0</c:v>
                </c:pt>
                <c:pt idx="818" formatCode="General">
                  <c:v>0</c:v>
                </c:pt>
                <c:pt idx="819" formatCode="General">
                  <c:v>0</c:v>
                </c:pt>
                <c:pt idx="820" formatCode="General">
                  <c:v>0</c:v>
                </c:pt>
                <c:pt idx="821" formatCode="General">
                  <c:v>0</c:v>
                </c:pt>
                <c:pt idx="822" formatCode="General">
                  <c:v>0</c:v>
                </c:pt>
                <c:pt idx="823" formatCode="General">
                  <c:v>0</c:v>
                </c:pt>
                <c:pt idx="824" formatCode="General">
                  <c:v>0</c:v>
                </c:pt>
                <c:pt idx="825" formatCode="General">
                  <c:v>0</c:v>
                </c:pt>
                <c:pt idx="826" formatCode="General">
                  <c:v>0</c:v>
                </c:pt>
                <c:pt idx="827" formatCode="General">
                  <c:v>0</c:v>
                </c:pt>
                <c:pt idx="828" formatCode="General">
                  <c:v>0</c:v>
                </c:pt>
                <c:pt idx="829" formatCode="General">
                  <c:v>0</c:v>
                </c:pt>
                <c:pt idx="830" formatCode="General">
                  <c:v>0</c:v>
                </c:pt>
                <c:pt idx="831" formatCode="General">
                  <c:v>0</c:v>
                </c:pt>
                <c:pt idx="832" formatCode="General">
                  <c:v>0</c:v>
                </c:pt>
                <c:pt idx="833" formatCode="General">
                  <c:v>0</c:v>
                </c:pt>
                <c:pt idx="834" formatCode="General">
                  <c:v>0</c:v>
                </c:pt>
                <c:pt idx="835" formatCode="General">
                  <c:v>0</c:v>
                </c:pt>
                <c:pt idx="836" formatCode="General">
                  <c:v>0</c:v>
                </c:pt>
                <c:pt idx="837" formatCode="General">
                  <c:v>0</c:v>
                </c:pt>
                <c:pt idx="838" formatCode="General">
                  <c:v>0</c:v>
                </c:pt>
                <c:pt idx="839" formatCode="General">
                  <c:v>0</c:v>
                </c:pt>
                <c:pt idx="840" formatCode="General">
                  <c:v>0</c:v>
                </c:pt>
                <c:pt idx="841" formatCode="General">
                  <c:v>0</c:v>
                </c:pt>
                <c:pt idx="842" formatCode="General">
                  <c:v>0</c:v>
                </c:pt>
                <c:pt idx="843" formatCode="General">
                  <c:v>0</c:v>
                </c:pt>
                <c:pt idx="844" formatCode="General">
                  <c:v>0</c:v>
                </c:pt>
                <c:pt idx="845" formatCode="General">
                  <c:v>0</c:v>
                </c:pt>
                <c:pt idx="846" formatCode="General">
                  <c:v>0</c:v>
                </c:pt>
                <c:pt idx="847" formatCode="General">
                  <c:v>0</c:v>
                </c:pt>
                <c:pt idx="848" formatCode="General">
                  <c:v>0</c:v>
                </c:pt>
                <c:pt idx="849" formatCode="General">
                  <c:v>0</c:v>
                </c:pt>
                <c:pt idx="850" formatCode="General">
                  <c:v>0</c:v>
                </c:pt>
                <c:pt idx="851" formatCode="General">
                  <c:v>0</c:v>
                </c:pt>
                <c:pt idx="852" formatCode="General">
                  <c:v>0</c:v>
                </c:pt>
                <c:pt idx="853" formatCode="General">
                  <c:v>0</c:v>
                </c:pt>
                <c:pt idx="854" formatCode="General">
                  <c:v>0</c:v>
                </c:pt>
                <c:pt idx="855" formatCode="General">
                  <c:v>0</c:v>
                </c:pt>
                <c:pt idx="856" formatCode="General">
                  <c:v>0</c:v>
                </c:pt>
                <c:pt idx="857" formatCode="General">
                  <c:v>0</c:v>
                </c:pt>
                <c:pt idx="858" formatCode="General">
                  <c:v>0</c:v>
                </c:pt>
                <c:pt idx="859" formatCode="General">
                  <c:v>0</c:v>
                </c:pt>
                <c:pt idx="860" formatCode="General">
                  <c:v>0</c:v>
                </c:pt>
                <c:pt idx="861" formatCode="General">
                  <c:v>0</c:v>
                </c:pt>
                <c:pt idx="862" formatCode="General">
                  <c:v>0</c:v>
                </c:pt>
                <c:pt idx="863" formatCode="General">
                  <c:v>0</c:v>
                </c:pt>
                <c:pt idx="864" formatCode="General">
                  <c:v>0</c:v>
                </c:pt>
                <c:pt idx="865" formatCode="General">
                  <c:v>0</c:v>
                </c:pt>
                <c:pt idx="866" formatCode="General">
                  <c:v>0</c:v>
                </c:pt>
                <c:pt idx="867" formatCode="General">
                  <c:v>0</c:v>
                </c:pt>
                <c:pt idx="868" formatCode="General">
                  <c:v>0</c:v>
                </c:pt>
                <c:pt idx="869" formatCode="General">
                  <c:v>0</c:v>
                </c:pt>
                <c:pt idx="870" formatCode="General">
                  <c:v>0</c:v>
                </c:pt>
                <c:pt idx="871" formatCode="General">
                  <c:v>0</c:v>
                </c:pt>
                <c:pt idx="872" formatCode="General">
                  <c:v>0</c:v>
                </c:pt>
                <c:pt idx="873" formatCode="General">
                  <c:v>0</c:v>
                </c:pt>
                <c:pt idx="874" formatCode="General">
                  <c:v>0</c:v>
                </c:pt>
                <c:pt idx="875" formatCode="General">
                  <c:v>0</c:v>
                </c:pt>
                <c:pt idx="876" formatCode="General">
                  <c:v>0</c:v>
                </c:pt>
                <c:pt idx="877" formatCode="General">
                  <c:v>0</c:v>
                </c:pt>
                <c:pt idx="878" formatCode="General">
                  <c:v>0</c:v>
                </c:pt>
                <c:pt idx="879" formatCode="General">
                  <c:v>0</c:v>
                </c:pt>
                <c:pt idx="880" formatCode="General">
                  <c:v>0</c:v>
                </c:pt>
                <c:pt idx="881" formatCode="General">
                  <c:v>0</c:v>
                </c:pt>
                <c:pt idx="882" formatCode="General">
                  <c:v>0</c:v>
                </c:pt>
                <c:pt idx="883" formatCode="General">
                  <c:v>0</c:v>
                </c:pt>
                <c:pt idx="884" formatCode="General">
                  <c:v>0</c:v>
                </c:pt>
                <c:pt idx="885" formatCode="General">
                  <c:v>0</c:v>
                </c:pt>
                <c:pt idx="886" formatCode="General">
                  <c:v>0</c:v>
                </c:pt>
                <c:pt idx="887" formatCode="General">
                  <c:v>0</c:v>
                </c:pt>
                <c:pt idx="888" formatCode="General">
                  <c:v>0</c:v>
                </c:pt>
                <c:pt idx="889" formatCode="General">
                  <c:v>0</c:v>
                </c:pt>
                <c:pt idx="890" formatCode="General">
                  <c:v>0</c:v>
                </c:pt>
                <c:pt idx="891" formatCode="General">
                  <c:v>0</c:v>
                </c:pt>
                <c:pt idx="892" formatCode="General">
                  <c:v>0</c:v>
                </c:pt>
                <c:pt idx="893" formatCode="General">
                  <c:v>0</c:v>
                </c:pt>
                <c:pt idx="894" formatCode="General">
                  <c:v>0</c:v>
                </c:pt>
                <c:pt idx="895" formatCode="General">
                  <c:v>0</c:v>
                </c:pt>
                <c:pt idx="896" formatCode="General">
                  <c:v>0</c:v>
                </c:pt>
                <c:pt idx="897" formatCode="General">
                  <c:v>0</c:v>
                </c:pt>
                <c:pt idx="898" formatCode="General">
                  <c:v>0</c:v>
                </c:pt>
                <c:pt idx="899" formatCode="General">
                  <c:v>0</c:v>
                </c:pt>
                <c:pt idx="900" formatCode="General">
                  <c:v>0</c:v>
                </c:pt>
                <c:pt idx="901" formatCode="General">
                  <c:v>0</c:v>
                </c:pt>
                <c:pt idx="902" formatCode="General">
                  <c:v>0</c:v>
                </c:pt>
                <c:pt idx="903" formatCode="General">
                  <c:v>0</c:v>
                </c:pt>
                <c:pt idx="904" formatCode="General">
                  <c:v>0</c:v>
                </c:pt>
                <c:pt idx="905" formatCode="General">
                  <c:v>0</c:v>
                </c:pt>
                <c:pt idx="906" formatCode="General">
                  <c:v>0</c:v>
                </c:pt>
                <c:pt idx="907" formatCode="General">
                  <c:v>0</c:v>
                </c:pt>
                <c:pt idx="908" formatCode="General">
                  <c:v>0</c:v>
                </c:pt>
                <c:pt idx="909" formatCode="General">
                  <c:v>0</c:v>
                </c:pt>
                <c:pt idx="910" formatCode="General">
                  <c:v>0</c:v>
                </c:pt>
                <c:pt idx="911" formatCode="General">
                  <c:v>0</c:v>
                </c:pt>
                <c:pt idx="912" formatCode="General">
                  <c:v>0</c:v>
                </c:pt>
                <c:pt idx="913" formatCode="General">
                  <c:v>0</c:v>
                </c:pt>
                <c:pt idx="914" formatCode="General">
                  <c:v>0</c:v>
                </c:pt>
                <c:pt idx="915" formatCode="General">
                  <c:v>0</c:v>
                </c:pt>
                <c:pt idx="916" formatCode="General">
                  <c:v>0</c:v>
                </c:pt>
                <c:pt idx="917" formatCode="General">
                  <c:v>0</c:v>
                </c:pt>
                <c:pt idx="918" formatCode="General">
                  <c:v>0</c:v>
                </c:pt>
                <c:pt idx="919" formatCode="General">
                  <c:v>0</c:v>
                </c:pt>
                <c:pt idx="920" formatCode="General">
                  <c:v>0</c:v>
                </c:pt>
                <c:pt idx="921" formatCode="General">
                  <c:v>0</c:v>
                </c:pt>
                <c:pt idx="922" formatCode="General">
                  <c:v>0</c:v>
                </c:pt>
                <c:pt idx="923" formatCode="General">
                  <c:v>0</c:v>
                </c:pt>
                <c:pt idx="924" formatCode="General">
                  <c:v>0</c:v>
                </c:pt>
                <c:pt idx="925" formatCode="General">
                  <c:v>0</c:v>
                </c:pt>
                <c:pt idx="926" formatCode="General">
                  <c:v>0</c:v>
                </c:pt>
                <c:pt idx="927" formatCode="General">
                  <c:v>0</c:v>
                </c:pt>
                <c:pt idx="928" formatCode="General">
                  <c:v>0</c:v>
                </c:pt>
                <c:pt idx="929" formatCode="General">
                  <c:v>0</c:v>
                </c:pt>
                <c:pt idx="930" formatCode="General">
                  <c:v>0</c:v>
                </c:pt>
                <c:pt idx="931" formatCode="General">
                  <c:v>0</c:v>
                </c:pt>
                <c:pt idx="932" formatCode="General">
                  <c:v>0</c:v>
                </c:pt>
                <c:pt idx="933" formatCode="General">
                  <c:v>0</c:v>
                </c:pt>
                <c:pt idx="934" formatCode="General">
                  <c:v>0</c:v>
                </c:pt>
                <c:pt idx="935" formatCode="General">
                  <c:v>0</c:v>
                </c:pt>
                <c:pt idx="936" formatCode="General">
                  <c:v>0</c:v>
                </c:pt>
                <c:pt idx="937" formatCode="General">
                  <c:v>0</c:v>
                </c:pt>
                <c:pt idx="938" formatCode="General">
                  <c:v>0</c:v>
                </c:pt>
                <c:pt idx="939" formatCode="General">
                  <c:v>0</c:v>
                </c:pt>
                <c:pt idx="940" formatCode="General">
                  <c:v>0</c:v>
                </c:pt>
                <c:pt idx="941" formatCode="General">
                  <c:v>0</c:v>
                </c:pt>
                <c:pt idx="942" formatCode="General">
                  <c:v>0</c:v>
                </c:pt>
                <c:pt idx="943" formatCode="General">
                  <c:v>0</c:v>
                </c:pt>
                <c:pt idx="944" formatCode="General">
                  <c:v>0</c:v>
                </c:pt>
                <c:pt idx="945" formatCode="General">
                  <c:v>0</c:v>
                </c:pt>
                <c:pt idx="946" formatCode="General">
                  <c:v>0</c:v>
                </c:pt>
                <c:pt idx="947" formatCode="General">
                  <c:v>0</c:v>
                </c:pt>
                <c:pt idx="948" formatCode="General">
                  <c:v>0</c:v>
                </c:pt>
                <c:pt idx="949" formatCode="General">
                  <c:v>0</c:v>
                </c:pt>
                <c:pt idx="950" formatCode="General">
                  <c:v>0</c:v>
                </c:pt>
                <c:pt idx="951" formatCode="General">
                  <c:v>0</c:v>
                </c:pt>
                <c:pt idx="952" formatCode="General">
                  <c:v>0</c:v>
                </c:pt>
                <c:pt idx="953" formatCode="General">
                  <c:v>0</c:v>
                </c:pt>
                <c:pt idx="954" formatCode="General">
                  <c:v>0</c:v>
                </c:pt>
                <c:pt idx="955" formatCode="General">
                  <c:v>0</c:v>
                </c:pt>
                <c:pt idx="956" formatCode="General">
                  <c:v>0</c:v>
                </c:pt>
                <c:pt idx="957" formatCode="General">
                  <c:v>0</c:v>
                </c:pt>
                <c:pt idx="958" formatCode="General">
                  <c:v>0</c:v>
                </c:pt>
                <c:pt idx="959" formatCode="General">
                  <c:v>0</c:v>
                </c:pt>
                <c:pt idx="960" formatCode="General">
                  <c:v>0</c:v>
                </c:pt>
                <c:pt idx="961" formatCode="General">
                  <c:v>0</c:v>
                </c:pt>
                <c:pt idx="962" formatCode="General">
                  <c:v>0</c:v>
                </c:pt>
                <c:pt idx="963" formatCode="General">
                  <c:v>0</c:v>
                </c:pt>
                <c:pt idx="964" formatCode="General">
                  <c:v>0</c:v>
                </c:pt>
                <c:pt idx="965" formatCode="General">
                  <c:v>0</c:v>
                </c:pt>
                <c:pt idx="966" formatCode="General">
                  <c:v>0</c:v>
                </c:pt>
                <c:pt idx="967" formatCode="General">
                  <c:v>0</c:v>
                </c:pt>
                <c:pt idx="968" formatCode="General">
                  <c:v>0</c:v>
                </c:pt>
                <c:pt idx="969" formatCode="General">
                  <c:v>0</c:v>
                </c:pt>
                <c:pt idx="970" formatCode="General">
                  <c:v>0</c:v>
                </c:pt>
                <c:pt idx="971" formatCode="General">
                  <c:v>0</c:v>
                </c:pt>
                <c:pt idx="972" formatCode="General">
                  <c:v>0</c:v>
                </c:pt>
                <c:pt idx="973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B2-4134-914C-DDC23B44A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1654785"/>
        <c:axId val="1608958973"/>
      </c:lineChart>
      <c:catAx>
        <c:axId val="8316547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Trade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08958973"/>
        <c:crosses val="autoZero"/>
        <c:auto val="1"/>
        <c:lblAlgn val="ctr"/>
        <c:lblOffset val="100"/>
        <c:noMultiLvlLbl val="1"/>
      </c:catAx>
      <c:valAx>
        <c:axId val="16089589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MFE</a:t>
                </a:r>
              </a:p>
            </c:rich>
          </c:tx>
          <c:overlay val="0"/>
        </c:title>
        <c:numFmt formatCode="&quot;$&quot;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3165478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3</xdr:row>
      <xdr:rowOff>28575</xdr:rowOff>
    </xdr:from>
    <xdr:ext cx="2419350" cy="241935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</xdr:colOff>
      <xdr:row>22</xdr:row>
      <xdr:rowOff>57150</xdr:rowOff>
    </xdr:from>
    <xdr:ext cx="2419350" cy="54292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1257300</xdr:colOff>
      <xdr:row>4</xdr:row>
      <xdr:rowOff>76200</xdr:rowOff>
    </xdr:from>
    <xdr:ext cx="3771900" cy="218122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161925</xdr:colOff>
      <xdr:row>4</xdr:row>
      <xdr:rowOff>76200</xdr:rowOff>
    </xdr:from>
    <xdr:ext cx="3771900" cy="218122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5</xdr:col>
      <xdr:colOff>1257300</xdr:colOff>
      <xdr:row>15</xdr:row>
      <xdr:rowOff>180975</xdr:rowOff>
    </xdr:from>
    <xdr:ext cx="3771900" cy="2343150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3</xdr:col>
      <xdr:colOff>161925</xdr:colOff>
      <xdr:row>15</xdr:row>
      <xdr:rowOff>180975</xdr:rowOff>
    </xdr:from>
    <xdr:ext cx="3771900" cy="2343150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R1000" headerRowCount="0">
  <tableColumns count="18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</tableColumns>
  <tableStyleInfo name="Journal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4:C25" headerRowCount="0">
  <tableColumns count="2">
    <tableColumn id="1" xr3:uid="{00000000-0010-0000-0100-000001000000}" name="Column1"/>
    <tableColumn id="2" xr3:uid="{00000000-0010-0000-0100-000002000000}" name="Column2"/>
  </tableColumns>
  <tableStyleInfo name="Statistics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B30:E34" headerRowCount="0">
  <tableColumns count="4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</tableColumns>
  <tableStyleInfo name="Statistics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B38:E43" headerRowCount="0">
  <tableColumns count="4">
    <tableColumn id="1" xr3:uid="{00000000-0010-0000-0300-000001000000}" name="Column1"/>
    <tableColumn id="2" xr3:uid="{00000000-0010-0000-0300-000002000000}" name="Column2"/>
    <tableColumn id="3" xr3:uid="{00000000-0010-0000-0300-000003000000}" name="Column3"/>
    <tableColumn id="4" xr3:uid="{00000000-0010-0000-0300-000004000000}" name="Column4"/>
  </tableColumns>
  <tableStyleInfo name="Statistics-style 3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jumpstarttrading.com/" TargetMode="External"/><Relationship Id="rId1" Type="http://schemas.openxmlformats.org/officeDocument/2006/relationships/hyperlink" Target="https://www.youtube.com/watch?v=RLO1d-yjlV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showGridLines="0" workbookViewId="0"/>
  </sheetViews>
  <sheetFormatPr defaultColWidth="12.6640625" defaultRowHeight="15" customHeight="1" x14ac:dyDescent="0.25"/>
  <cols>
    <col min="1" max="1" width="9.88671875" customWidth="1"/>
    <col min="2" max="2" width="24.88671875" customWidth="1"/>
    <col min="3" max="3" width="12.6640625" customWidth="1"/>
    <col min="5" max="7" width="12.6640625" customWidth="1"/>
    <col min="8" max="8" width="15.109375" customWidth="1"/>
    <col min="10" max="10" width="14.88671875" customWidth="1"/>
    <col min="11" max="11" width="13.44140625" customWidth="1"/>
  </cols>
  <sheetData>
    <row r="1" spans="1:27" ht="13.2" x14ac:dyDescent="0.25">
      <c r="A1" s="1"/>
      <c r="B1" s="1"/>
      <c r="C1" s="2"/>
      <c r="D1" s="3"/>
      <c r="E1" s="2"/>
      <c r="F1" s="2"/>
      <c r="G1" s="2"/>
      <c r="H1" s="2"/>
      <c r="I1" s="4"/>
      <c r="J1" s="4"/>
      <c r="K1" s="4"/>
      <c r="L1" s="5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7.399999999999999" x14ac:dyDescent="0.3">
      <c r="A2" s="1"/>
      <c r="B2" s="6" t="s">
        <v>0</v>
      </c>
      <c r="C2" s="3"/>
      <c r="D2" s="3"/>
      <c r="E2" s="3"/>
      <c r="F2" s="3"/>
      <c r="G2" s="2"/>
      <c r="H2" s="7"/>
      <c r="I2" s="8" t="s">
        <v>1</v>
      </c>
      <c r="J2" s="9"/>
      <c r="K2" s="9"/>
      <c r="L2" s="10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7.399999999999999" x14ac:dyDescent="0.3">
      <c r="A3" s="3"/>
      <c r="B3" s="11" t="s">
        <v>2</v>
      </c>
      <c r="C3" s="3"/>
      <c r="D3" s="3"/>
      <c r="E3" s="3"/>
      <c r="F3" s="3"/>
      <c r="G3" s="12"/>
      <c r="H3" s="13"/>
      <c r="I3" s="14"/>
      <c r="J3" s="14"/>
      <c r="K3" s="14"/>
      <c r="L3" s="10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3">
      <c r="A4" s="1"/>
      <c r="B4" s="1"/>
      <c r="C4" s="2"/>
      <c r="D4" s="3"/>
      <c r="E4" s="3"/>
      <c r="F4" s="3"/>
      <c r="G4" s="3"/>
      <c r="H4" s="13"/>
      <c r="I4" s="15" t="s">
        <v>3</v>
      </c>
      <c r="J4" s="14"/>
      <c r="K4" s="14"/>
      <c r="L4" s="10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3">
      <c r="A5" s="2"/>
      <c r="B5" s="3"/>
      <c r="C5" s="2"/>
      <c r="D5" s="3"/>
      <c r="E5" s="3"/>
      <c r="F5" s="3"/>
      <c r="G5" s="3"/>
      <c r="H5" s="13"/>
      <c r="I5" s="16" t="s">
        <v>4</v>
      </c>
      <c r="J5" s="14"/>
      <c r="K5" s="14"/>
      <c r="L5" s="10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3">
      <c r="A6" s="17"/>
      <c r="B6" s="3"/>
      <c r="C6" s="2"/>
      <c r="D6" s="3"/>
      <c r="E6" s="3"/>
      <c r="F6" s="3"/>
      <c r="G6" s="3"/>
      <c r="H6" s="13"/>
      <c r="I6" s="18" t="s">
        <v>5</v>
      </c>
      <c r="J6" s="14"/>
      <c r="K6" s="14"/>
      <c r="L6" s="10"/>
      <c r="M6" s="2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6.8" x14ac:dyDescent="0.3">
      <c r="A7" s="17"/>
      <c r="B7" s="1"/>
      <c r="C7" s="3"/>
      <c r="D7" s="3"/>
      <c r="E7" s="3"/>
      <c r="F7" s="3"/>
      <c r="G7" s="3"/>
      <c r="H7" s="13"/>
      <c r="I7" s="16" t="s">
        <v>6</v>
      </c>
      <c r="J7" s="14"/>
      <c r="K7" s="14"/>
      <c r="L7" s="10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6.8" x14ac:dyDescent="0.3">
      <c r="A8" s="17"/>
      <c r="B8" s="3"/>
      <c r="C8" s="3"/>
      <c r="D8" s="3"/>
      <c r="E8" s="3"/>
      <c r="F8" s="3"/>
      <c r="G8" s="3"/>
      <c r="H8" s="13"/>
      <c r="I8" s="16" t="s">
        <v>7</v>
      </c>
      <c r="J8" s="14"/>
      <c r="K8" s="14"/>
      <c r="L8" s="10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6.8" x14ac:dyDescent="0.3">
      <c r="A9" s="17"/>
      <c r="B9" s="3"/>
      <c r="C9" s="3"/>
      <c r="D9" s="3"/>
      <c r="E9" s="3"/>
      <c r="F9" s="3"/>
      <c r="G9" s="3"/>
      <c r="H9" s="13"/>
      <c r="I9" s="16" t="s">
        <v>8</v>
      </c>
      <c r="J9" s="14"/>
      <c r="K9" s="14"/>
      <c r="L9" s="10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6.8" x14ac:dyDescent="0.3">
      <c r="A10" s="17"/>
      <c r="B10" s="3"/>
      <c r="C10" s="3"/>
      <c r="D10" s="3"/>
      <c r="E10" s="3"/>
      <c r="F10" s="3"/>
      <c r="G10" s="3"/>
      <c r="H10" s="13"/>
      <c r="I10" s="16" t="s">
        <v>9</v>
      </c>
      <c r="J10" s="19"/>
      <c r="K10" s="14"/>
      <c r="L10" s="10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25">
      <c r="A11" s="17"/>
      <c r="B11" s="1"/>
      <c r="C11" s="3"/>
      <c r="D11" s="3"/>
      <c r="E11" s="3"/>
      <c r="F11" s="3"/>
      <c r="G11" s="3"/>
      <c r="H11" s="13"/>
      <c r="I11" s="14"/>
      <c r="J11" s="14"/>
      <c r="K11" s="14"/>
      <c r="L11" s="10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3">
      <c r="A12" s="3"/>
      <c r="B12" s="1"/>
      <c r="C12" s="3"/>
      <c r="D12" s="3"/>
      <c r="E12" s="3"/>
      <c r="F12" s="3"/>
      <c r="G12" s="3"/>
      <c r="H12" s="13"/>
      <c r="I12" s="20" t="s">
        <v>10</v>
      </c>
      <c r="J12" s="14"/>
      <c r="K12" s="14"/>
      <c r="L12" s="10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3">
      <c r="A13" s="1"/>
      <c r="B13" s="1"/>
      <c r="C13" s="3"/>
      <c r="D13" s="3"/>
      <c r="E13" s="3"/>
      <c r="F13" s="3"/>
      <c r="G13" s="3"/>
      <c r="H13" s="13"/>
      <c r="I13" s="16" t="s">
        <v>11</v>
      </c>
      <c r="J13" s="14"/>
      <c r="K13" s="14"/>
      <c r="L13" s="10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25">
      <c r="A14" s="3"/>
      <c r="B14" s="1"/>
      <c r="C14" s="3"/>
      <c r="D14" s="3"/>
      <c r="E14" s="3"/>
      <c r="F14" s="3"/>
      <c r="G14" s="3"/>
      <c r="H14" s="13"/>
      <c r="I14" s="14"/>
      <c r="J14" s="14"/>
      <c r="K14" s="14"/>
      <c r="L14" s="10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3">
      <c r="A15" s="3"/>
      <c r="B15" s="1"/>
      <c r="C15" s="3"/>
      <c r="D15" s="3"/>
      <c r="E15" s="3"/>
      <c r="F15" s="3"/>
      <c r="G15" s="3"/>
      <c r="H15" s="13"/>
      <c r="I15" s="20" t="s">
        <v>12</v>
      </c>
      <c r="J15" s="14"/>
      <c r="K15" s="14"/>
      <c r="L15" s="10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3">
      <c r="A16" s="3"/>
      <c r="G16" s="3"/>
      <c r="H16" s="13"/>
      <c r="I16" s="16" t="s">
        <v>13</v>
      </c>
      <c r="J16" s="14"/>
      <c r="K16" s="14"/>
      <c r="L16" s="10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3">
      <c r="A17" s="3"/>
      <c r="G17" s="3"/>
      <c r="H17" s="13"/>
      <c r="I17" s="18" t="s">
        <v>5</v>
      </c>
      <c r="J17" s="14"/>
      <c r="K17" s="14"/>
      <c r="L17" s="10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3">
      <c r="A18" s="1"/>
      <c r="B18" s="21" t="s">
        <v>14</v>
      </c>
      <c r="C18" s="2"/>
      <c r="D18" s="3"/>
      <c r="E18" s="2"/>
      <c r="F18" s="2"/>
      <c r="G18" s="3"/>
      <c r="H18" s="13"/>
      <c r="I18" s="16" t="s">
        <v>15</v>
      </c>
      <c r="J18" s="14"/>
      <c r="K18" s="14"/>
      <c r="L18" s="10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3">
      <c r="A19" s="3"/>
      <c r="B19" s="131" t="s">
        <v>16</v>
      </c>
      <c r="C19" s="132"/>
      <c r="D19" s="132"/>
      <c r="E19" s="132"/>
      <c r="F19" s="132"/>
      <c r="G19" s="3"/>
      <c r="H19" s="13"/>
      <c r="I19" s="16" t="s">
        <v>17</v>
      </c>
      <c r="J19" s="14"/>
      <c r="K19" s="14"/>
      <c r="L19" s="10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3">
      <c r="A20" s="3"/>
      <c r="B20" s="3"/>
      <c r="C20" s="3"/>
      <c r="D20" s="3"/>
      <c r="E20" s="3"/>
      <c r="F20" s="3"/>
      <c r="G20" s="3"/>
      <c r="H20" s="13"/>
      <c r="I20" s="16" t="s">
        <v>18</v>
      </c>
      <c r="J20" s="14"/>
      <c r="K20" s="14"/>
      <c r="L20" s="10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25">
      <c r="A21" s="3"/>
      <c r="B21" s="3"/>
      <c r="C21" s="3"/>
      <c r="D21" s="3"/>
      <c r="E21" s="3"/>
      <c r="F21" s="3"/>
      <c r="G21" s="3"/>
      <c r="H21" s="13"/>
      <c r="I21" s="14"/>
      <c r="J21" s="14"/>
      <c r="K21" s="14"/>
      <c r="L21" s="10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35">
      <c r="A22" s="3"/>
      <c r="B22" s="3"/>
      <c r="C22" s="3"/>
      <c r="D22" s="3"/>
      <c r="E22" s="3"/>
      <c r="F22" s="3"/>
      <c r="G22" s="3"/>
      <c r="H22" s="13"/>
      <c r="I22" s="22" t="s">
        <v>19</v>
      </c>
      <c r="J22" s="14"/>
      <c r="K22" s="14"/>
      <c r="L22" s="10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25">
      <c r="A23" s="3"/>
      <c r="F23" s="3"/>
      <c r="G23" s="3"/>
      <c r="H23" s="13"/>
      <c r="I23" s="23" t="s">
        <v>20</v>
      </c>
      <c r="J23" s="24"/>
      <c r="K23" s="24"/>
      <c r="L23" s="25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25">
      <c r="A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25">
      <c r="A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25">
      <c r="A26" s="3"/>
      <c r="B26" s="26" t="s">
        <v>21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25">
      <c r="A27" s="3"/>
      <c r="B27" s="27" t="s">
        <v>22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25">
      <c r="A28" s="3"/>
      <c r="B28" s="28" t="s">
        <v>23</v>
      </c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25">
      <c r="A29" s="3"/>
      <c r="B29" s="3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5.75" customHeight="1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mergeCells count="1">
    <mergeCell ref="B19:F19"/>
  </mergeCells>
  <hyperlinks>
    <hyperlink ref="B19" r:id="rId1" xr:uid="{00000000-0004-0000-0000-000000000000}"/>
    <hyperlink ref="B28" r:id="rId2" xr:uid="{00000000-0004-0000-0000-000001000000}"/>
  </hyperlinks>
  <pageMargins left="0.7" right="0.7" top="0.75" bottom="0.75" header="0" footer="0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K1001"/>
  <sheetViews>
    <sheetView tabSelected="1" workbookViewId="0">
      <pane ySplit="1" topLeftCell="A2" activePane="bottomLeft" state="frozen"/>
      <selection pane="bottomLeft" activeCell="F10" sqref="F10"/>
    </sheetView>
  </sheetViews>
  <sheetFormatPr defaultColWidth="12.6640625" defaultRowHeight="15" customHeight="1" x14ac:dyDescent="0.25"/>
  <cols>
    <col min="1" max="1" width="12" customWidth="1"/>
    <col min="2" max="3" width="12.109375" customWidth="1"/>
    <col min="4" max="4" width="11.77734375" customWidth="1"/>
    <col min="5" max="5" width="16.33203125" customWidth="1"/>
    <col min="6" max="6" width="12.88671875" customWidth="1"/>
    <col min="7" max="7" width="11.109375" customWidth="1"/>
    <col min="8" max="8" width="12.33203125" customWidth="1"/>
    <col min="9" max="9" width="11.77734375" customWidth="1"/>
    <col min="10" max="10" width="10.77734375" customWidth="1"/>
    <col min="11" max="11" width="11.33203125" customWidth="1"/>
    <col min="12" max="12" width="10.109375" customWidth="1"/>
    <col min="13" max="13" width="13.77734375" customWidth="1"/>
    <col min="14" max="14" width="13.33203125" customWidth="1"/>
    <col min="15" max="15" width="14" customWidth="1"/>
    <col min="16" max="16" width="13.33203125" customWidth="1"/>
    <col min="17" max="17" width="7" customWidth="1"/>
    <col min="18" max="18" width="56.88671875" customWidth="1"/>
    <col min="19" max="19" width="15.33203125" hidden="1" customWidth="1"/>
    <col min="20" max="20" width="10.33203125" hidden="1" customWidth="1"/>
    <col min="21" max="23" width="7.88671875" hidden="1" customWidth="1"/>
    <col min="24" max="24" width="13.77734375" hidden="1" customWidth="1"/>
    <col min="25" max="25" width="12.77734375" hidden="1" customWidth="1"/>
    <col min="26" max="26" width="9.21875" hidden="1" customWidth="1"/>
    <col min="27" max="27" width="11.109375" hidden="1" customWidth="1"/>
    <col min="28" max="28" width="9.21875" hidden="1" customWidth="1"/>
    <col min="29" max="29" width="12.6640625" hidden="1" customWidth="1"/>
    <col min="30" max="37" width="13.77734375" hidden="1" customWidth="1"/>
  </cols>
  <sheetData>
    <row r="1" spans="1:37" ht="15.75" customHeight="1" x14ac:dyDescent="0.25">
      <c r="A1" s="29" t="s">
        <v>24</v>
      </c>
      <c r="B1" s="30" t="s">
        <v>25</v>
      </c>
      <c r="C1" s="29" t="s">
        <v>26</v>
      </c>
      <c r="D1" s="29" t="s">
        <v>27</v>
      </c>
      <c r="E1" s="29" t="s">
        <v>28</v>
      </c>
      <c r="F1" s="31" t="s">
        <v>29</v>
      </c>
      <c r="G1" s="32" t="s">
        <v>30</v>
      </c>
      <c r="H1" s="33" t="s">
        <v>31</v>
      </c>
      <c r="I1" s="33" t="s">
        <v>32</v>
      </c>
      <c r="J1" s="34" t="s">
        <v>33</v>
      </c>
      <c r="K1" s="31" t="s">
        <v>34</v>
      </c>
      <c r="L1" s="29" t="s">
        <v>35</v>
      </c>
      <c r="M1" s="35" t="s">
        <v>36</v>
      </c>
      <c r="N1" s="35" t="s">
        <v>37</v>
      </c>
      <c r="O1" s="36" t="s">
        <v>38</v>
      </c>
      <c r="P1" s="37" t="s">
        <v>39</v>
      </c>
      <c r="Q1" s="29" t="s">
        <v>40</v>
      </c>
      <c r="R1" s="29" t="s">
        <v>41</v>
      </c>
      <c r="S1" s="38" t="s">
        <v>42</v>
      </c>
      <c r="T1" s="29" t="s">
        <v>43</v>
      </c>
      <c r="U1" s="29" t="s">
        <v>44</v>
      </c>
      <c r="V1" s="29" t="s">
        <v>45</v>
      </c>
      <c r="W1" s="29" t="s">
        <v>46</v>
      </c>
      <c r="X1" s="29" t="s">
        <v>47</v>
      </c>
      <c r="Y1" s="38" t="s">
        <v>48</v>
      </c>
      <c r="Z1" s="39" t="s">
        <v>49</v>
      </c>
      <c r="AA1" s="39" t="s">
        <v>50</v>
      </c>
      <c r="AB1" s="37" t="s">
        <v>51</v>
      </c>
      <c r="AC1" s="38" t="s">
        <v>52</v>
      </c>
      <c r="AD1" s="29" t="s">
        <v>53</v>
      </c>
      <c r="AE1" s="37" t="s">
        <v>54</v>
      </c>
      <c r="AF1" s="37" t="str">
        <f>P1</f>
        <v>Net P&amp;L</v>
      </c>
      <c r="AG1" s="37" t="str">
        <f>L1</f>
        <v>Exit Date</v>
      </c>
      <c r="AH1" s="37" t="s">
        <v>55</v>
      </c>
      <c r="AI1" s="37" t="s">
        <v>56</v>
      </c>
      <c r="AJ1" s="37" t="s">
        <v>57</v>
      </c>
      <c r="AK1" s="37" t="s">
        <v>58</v>
      </c>
    </row>
    <row r="2" spans="1:37" ht="15.75" customHeight="1" x14ac:dyDescent="0.25">
      <c r="A2" s="40" t="s">
        <v>65</v>
      </c>
      <c r="B2" s="41">
        <v>100000</v>
      </c>
      <c r="C2" s="42" t="s">
        <v>62</v>
      </c>
      <c r="D2" s="43" t="s">
        <v>105</v>
      </c>
      <c r="E2" s="42" t="s">
        <v>60</v>
      </c>
      <c r="F2" s="44">
        <v>0.66666666666666663</v>
      </c>
      <c r="G2" s="45">
        <v>4</v>
      </c>
      <c r="H2" s="46">
        <v>3374.05</v>
      </c>
      <c r="I2" s="46">
        <v>3367.21</v>
      </c>
      <c r="J2" s="47">
        <v>3367.21</v>
      </c>
      <c r="K2" s="44">
        <v>0.4294560185185185</v>
      </c>
      <c r="L2" s="43">
        <v>45875</v>
      </c>
      <c r="M2" s="46">
        <v>3389</v>
      </c>
      <c r="N2" s="46">
        <v>3349.45</v>
      </c>
      <c r="O2" s="47">
        <v>0</v>
      </c>
      <c r="P2" s="48">
        <v>-67.25</v>
      </c>
      <c r="Q2" s="49">
        <v>1</v>
      </c>
      <c r="R2" s="50" t="s">
        <v>106</v>
      </c>
      <c r="S2" s="51" t="s">
        <v>61</v>
      </c>
      <c r="T2" s="52">
        <f t="shared" ref="T2:T256" si="0">IF(J2&gt;0,1,0)</f>
        <v>1</v>
      </c>
      <c r="U2" s="52" t="e">
        <f t="shared" ref="U2:U256" ca="1" si="1">IF(T2=0,0,_xludf.IFS(AE2="","",AE2=0,"BE",AE2&gt;0,1,AE2&lt;0,0))</f>
        <v>#NAME?</v>
      </c>
      <c r="V2" s="52" t="e">
        <f t="shared" ref="V2:V256" ca="1" si="2">IF(T2=0,0,_xludf.IFS(AE2="","",AE2=0,"BE",AE2&lt;0,1,AE2&gt;0,0))</f>
        <v>#NAME?</v>
      </c>
      <c r="W2" s="52" t="e">
        <f t="shared" ref="W2:W256" ca="1" si="3">IF(U2="BE",IF(V2="BE",1,0),0)</f>
        <v>#NAME?</v>
      </c>
      <c r="X2" s="52">
        <f>IF(T2&gt;0,1,"")</f>
        <v>1</v>
      </c>
      <c r="Y2" s="53">
        <f>P2</f>
        <v>-67.25</v>
      </c>
      <c r="Z2" s="53">
        <f>MAX(Y2,Z1)</f>
        <v>-67.25</v>
      </c>
      <c r="AA2" s="53" t="str">
        <f t="shared" ref="AA2:AA256" si="4">IF(P2&lt;N(Z2),Y2-Z1,"")</f>
        <v/>
      </c>
      <c r="AB2" s="54" t="e">
        <f t="shared" ref="AB2:AB256" si="5">IF(T2&gt;0,IF(L2-D2=0,K2-F2,(L2-D2)+(K2-F2)),"")</f>
        <v>#VALUE!</v>
      </c>
      <c r="AC2" s="55" t="s">
        <v>61</v>
      </c>
      <c r="AD2" s="52" t="str">
        <f t="shared" ref="AD2:AD256" si="6">IF(D2&gt;0,TEXT(D2,"ddd"),"")</f>
        <v>8/6/2025.</v>
      </c>
      <c r="AE2" s="53">
        <f t="shared" ref="AE2:AE11" si="7">IFERROR(IF(C2="Long",((J2-H2)*B2*G2),IF(C2="Short",((H2-J2)*B2*G2),"")),"Symbol not found")</f>
        <v>-2736000.0000000582</v>
      </c>
      <c r="AF2" s="56">
        <f t="shared" ref="AF2:AF256" si="8">IF(T2&gt;0,P2,"")</f>
        <v>-67.25</v>
      </c>
      <c r="AG2" s="57">
        <f t="shared" ref="AG2:AG256" si="9">IF(L2="","",L2)</f>
        <v>45875</v>
      </c>
      <c r="AH2" s="58">
        <f t="shared" ref="AH2:AH256" si="10">IF(C2="Long",(N2-H2)*(B2*G2),(H2-M2)*(B2*G2))</f>
        <v>-9840000.0000001453</v>
      </c>
      <c r="AI2" s="58">
        <f t="shared" ref="AI2:AI256" si="11">IF(C2="Long",(M2-H2)*(B2*G2),(H2-N2)*(B2*G2))</f>
        <v>5979999.9999999274</v>
      </c>
      <c r="AJ2" s="58">
        <f t="shared" ref="AJ2:AK2" si="12">AH2</f>
        <v>-9840000.0000001453</v>
      </c>
      <c r="AK2" s="58">
        <f t="shared" si="12"/>
        <v>5979999.9999999274</v>
      </c>
    </row>
    <row r="3" spans="1:37" ht="15.75" customHeight="1" x14ac:dyDescent="0.25">
      <c r="A3" s="40"/>
      <c r="B3" s="63"/>
      <c r="C3" s="50" t="s">
        <v>61</v>
      </c>
      <c r="D3" s="64"/>
      <c r="E3" s="50" t="s">
        <v>61</v>
      </c>
      <c r="F3" s="44"/>
      <c r="G3" s="45"/>
      <c r="H3" s="46"/>
      <c r="I3" s="46"/>
      <c r="J3" s="47"/>
      <c r="K3" s="44"/>
      <c r="L3" s="43"/>
      <c r="M3" s="46"/>
      <c r="N3" s="46"/>
      <c r="O3" s="76">
        <v>0</v>
      </c>
      <c r="P3" s="48" t="str">
        <f t="shared" ref="P2:P256" si="13">IFERROR(IF(C3="Long",((J3-H3)*B3*G3)-O3,IF(C3="Short",((H3-J3)*B3*G3)-O3,"")),"Symbol not found")</f>
        <v/>
      </c>
      <c r="Q3" s="50">
        <f t="shared" ref="Q3:Q257" si="14">Q2+1</f>
        <v>2</v>
      </c>
      <c r="R3" s="50"/>
      <c r="S3" s="59" t="s">
        <v>60</v>
      </c>
      <c r="T3" s="52">
        <f t="shared" si="0"/>
        <v>0</v>
      </c>
      <c r="U3" s="52">
        <f t="shared" si="1"/>
        <v>0</v>
      </c>
      <c r="V3" s="52">
        <f t="shared" si="2"/>
        <v>0</v>
      </c>
      <c r="W3" s="52">
        <f t="shared" si="3"/>
        <v>0</v>
      </c>
      <c r="X3" s="52" t="str">
        <f t="shared" ref="X3:X257" si="15">IF(T3&gt;0,X2+1,"")</f>
        <v/>
      </c>
      <c r="Y3" s="53" t="str">
        <f t="shared" ref="Y3:Y257" si="16">IF(T3&gt;0,Y2+P3,"")</f>
        <v/>
      </c>
      <c r="Z3" s="53" t="str">
        <f t="shared" ref="Z3:Z257" si="17">IF(T3&gt;0,MAX(Y3,Z2),"")</f>
        <v/>
      </c>
      <c r="AA3" s="53" t="str">
        <f t="shared" si="4"/>
        <v/>
      </c>
      <c r="AB3" s="54" t="str">
        <f t="shared" si="5"/>
        <v/>
      </c>
      <c r="AC3" s="55" t="s">
        <v>62</v>
      </c>
      <c r="AD3" s="52" t="str">
        <f t="shared" si="6"/>
        <v/>
      </c>
      <c r="AE3" s="53" t="str">
        <f t="shared" si="7"/>
        <v/>
      </c>
      <c r="AF3" s="56" t="str">
        <f t="shared" si="8"/>
        <v/>
      </c>
      <c r="AG3" s="57" t="str">
        <f t="shared" si="9"/>
        <v/>
      </c>
      <c r="AH3" s="58">
        <f t="shared" si="10"/>
        <v>0</v>
      </c>
      <c r="AI3" s="58">
        <f t="shared" si="11"/>
        <v>0</v>
      </c>
      <c r="AJ3" s="58" t="str">
        <f t="shared" ref="AJ3:AJ257" si="18">IF(T3&gt;0,AVERAGE($AH$2:$AH3),"")</f>
        <v/>
      </c>
      <c r="AK3" s="58" t="str">
        <f t="shared" ref="AK3:AK257" si="19">IF(T3&gt;0,AVERAGE($AI$2:$AI3),"")</f>
        <v/>
      </c>
    </row>
    <row r="4" spans="1:37" ht="15.75" customHeight="1" x14ac:dyDescent="0.25">
      <c r="A4" s="40"/>
      <c r="B4" s="63"/>
      <c r="C4" s="50" t="s">
        <v>61</v>
      </c>
      <c r="D4" s="64"/>
      <c r="E4" s="50" t="s">
        <v>61</v>
      </c>
      <c r="F4" s="44"/>
      <c r="G4" s="45"/>
      <c r="H4" s="46"/>
      <c r="I4" s="46"/>
      <c r="J4" s="47"/>
      <c r="K4" s="44"/>
      <c r="L4" s="43"/>
      <c r="M4" s="46"/>
      <c r="N4" s="46"/>
      <c r="O4" s="76">
        <v>0</v>
      </c>
      <c r="P4" s="48" t="str">
        <f t="shared" si="13"/>
        <v/>
      </c>
      <c r="Q4" s="50">
        <f t="shared" si="14"/>
        <v>3</v>
      </c>
      <c r="R4" s="50"/>
      <c r="S4" s="60" t="s">
        <v>63</v>
      </c>
      <c r="T4" s="52">
        <f t="shared" si="0"/>
        <v>0</v>
      </c>
      <c r="U4" s="52">
        <f t="shared" si="1"/>
        <v>0</v>
      </c>
      <c r="V4" s="52">
        <f t="shared" si="2"/>
        <v>0</v>
      </c>
      <c r="W4" s="52">
        <f t="shared" si="3"/>
        <v>0</v>
      </c>
      <c r="X4" s="52" t="str">
        <f t="shared" si="15"/>
        <v/>
      </c>
      <c r="Y4" s="53" t="str">
        <f t="shared" si="16"/>
        <v/>
      </c>
      <c r="Z4" s="53" t="str">
        <f t="shared" si="17"/>
        <v/>
      </c>
      <c r="AA4" s="53" t="str">
        <f t="shared" si="4"/>
        <v/>
      </c>
      <c r="AB4" s="54" t="str">
        <f t="shared" si="5"/>
        <v/>
      </c>
      <c r="AC4" s="55" t="s">
        <v>59</v>
      </c>
      <c r="AD4" s="52" t="str">
        <f t="shared" si="6"/>
        <v/>
      </c>
      <c r="AE4" s="53" t="str">
        <f t="shared" si="7"/>
        <v/>
      </c>
      <c r="AF4" s="56" t="str">
        <f t="shared" si="8"/>
        <v/>
      </c>
      <c r="AG4" s="57" t="str">
        <f t="shared" si="9"/>
        <v/>
      </c>
      <c r="AH4" s="58">
        <f t="shared" si="10"/>
        <v>0</v>
      </c>
      <c r="AI4" s="58">
        <f t="shared" si="11"/>
        <v>0</v>
      </c>
      <c r="AJ4" s="58" t="str">
        <f t="shared" si="18"/>
        <v/>
      </c>
      <c r="AK4" s="58" t="str">
        <f t="shared" si="19"/>
        <v/>
      </c>
    </row>
    <row r="5" spans="1:37" ht="15.75" customHeight="1" x14ac:dyDescent="0.25">
      <c r="A5" s="40"/>
      <c r="B5" s="63"/>
      <c r="C5" s="50" t="s">
        <v>61</v>
      </c>
      <c r="D5" s="64"/>
      <c r="E5" s="50" t="s">
        <v>61</v>
      </c>
      <c r="F5" s="44"/>
      <c r="G5" s="45"/>
      <c r="H5" s="46"/>
      <c r="I5" s="46"/>
      <c r="J5" s="47"/>
      <c r="K5" s="44"/>
      <c r="L5" s="43"/>
      <c r="M5" s="46"/>
      <c r="N5" s="46"/>
      <c r="O5" s="76">
        <v>0</v>
      </c>
      <c r="P5" s="48" t="str">
        <f t="shared" si="13"/>
        <v/>
      </c>
      <c r="Q5" s="50">
        <f t="shared" si="14"/>
        <v>4</v>
      </c>
      <c r="R5" s="50"/>
      <c r="S5" s="60" t="s">
        <v>64</v>
      </c>
      <c r="T5" s="52">
        <f t="shared" si="0"/>
        <v>0</v>
      </c>
      <c r="U5" s="52">
        <f t="shared" si="1"/>
        <v>0</v>
      </c>
      <c r="V5" s="52">
        <f t="shared" si="2"/>
        <v>0</v>
      </c>
      <c r="W5" s="52">
        <f t="shared" si="3"/>
        <v>0</v>
      </c>
      <c r="X5" s="52" t="str">
        <f t="shared" si="15"/>
        <v/>
      </c>
      <c r="Y5" s="53" t="str">
        <f t="shared" si="16"/>
        <v/>
      </c>
      <c r="Z5" s="53" t="str">
        <f t="shared" si="17"/>
        <v/>
      </c>
      <c r="AA5" s="53" t="str">
        <f t="shared" si="4"/>
        <v/>
      </c>
      <c r="AB5" s="54" t="str">
        <f t="shared" si="5"/>
        <v/>
      </c>
      <c r="AC5" s="61"/>
      <c r="AD5" s="52" t="str">
        <f t="shared" si="6"/>
        <v/>
      </c>
      <c r="AE5" s="53" t="str">
        <f t="shared" si="7"/>
        <v/>
      </c>
      <c r="AF5" s="56" t="str">
        <f t="shared" si="8"/>
        <v/>
      </c>
      <c r="AG5" s="57" t="str">
        <f t="shared" si="9"/>
        <v/>
      </c>
      <c r="AH5" s="58">
        <f t="shared" si="10"/>
        <v>0</v>
      </c>
      <c r="AI5" s="58">
        <f t="shared" si="11"/>
        <v>0</v>
      </c>
      <c r="AJ5" s="58" t="str">
        <f t="shared" si="18"/>
        <v/>
      </c>
      <c r="AK5" s="58" t="str">
        <f t="shared" si="19"/>
        <v/>
      </c>
    </row>
    <row r="6" spans="1:37" ht="15.75" customHeight="1" x14ac:dyDescent="0.25">
      <c r="A6" s="40"/>
      <c r="B6" s="63"/>
      <c r="C6" s="50" t="s">
        <v>61</v>
      </c>
      <c r="D6" s="64"/>
      <c r="E6" s="50" t="s">
        <v>61</v>
      </c>
      <c r="F6" s="44"/>
      <c r="G6" s="45"/>
      <c r="H6" s="46"/>
      <c r="I6" s="46"/>
      <c r="J6" s="62"/>
      <c r="K6" s="44"/>
      <c r="L6" s="43"/>
      <c r="M6" s="46"/>
      <c r="N6" s="46"/>
      <c r="O6" s="76">
        <v>0</v>
      </c>
      <c r="P6" s="48" t="str">
        <f t="shared" si="13"/>
        <v/>
      </c>
      <c r="Q6" s="50">
        <f t="shared" si="14"/>
        <v>5</v>
      </c>
      <c r="R6" s="50"/>
      <c r="S6" s="60" t="s">
        <v>66</v>
      </c>
      <c r="T6" s="52">
        <f t="shared" si="0"/>
        <v>0</v>
      </c>
      <c r="U6" s="52">
        <f t="shared" si="1"/>
        <v>0</v>
      </c>
      <c r="V6" s="52">
        <f t="shared" si="2"/>
        <v>0</v>
      </c>
      <c r="W6" s="52">
        <f t="shared" si="3"/>
        <v>0</v>
      </c>
      <c r="X6" s="52" t="str">
        <f t="shared" si="15"/>
        <v/>
      </c>
      <c r="Y6" s="53" t="str">
        <f t="shared" si="16"/>
        <v/>
      </c>
      <c r="Z6" s="53" t="str">
        <f t="shared" si="17"/>
        <v/>
      </c>
      <c r="AA6" s="53" t="str">
        <f t="shared" si="4"/>
        <v/>
      </c>
      <c r="AB6" s="54" t="str">
        <f t="shared" si="5"/>
        <v/>
      </c>
      <c r="AC6" s="61"/>
      <c r="AD6" s="52" t="str">
        <f t="shared" si="6"/>
        <v/>
      </c>
      <c r="AE6" s="53" t="str">
        <f t="shared" si="7"/>
        <v/>
      </c>
      <c r="AF6" s="56" t="str">
        <f t="shared" si="8"/>
        <v/>
      </c>
      <c r="AG6" s="52" t="str">
        <f t="shared" si="9"/>
        <v/>
      </c>
      <c r="AH6" s="58">
        <f t="shared" si="10"/>
        <v>0</v>
      </c>
      <c r="AI6" s="58">
        <f t="shared" si="11"/>
        <v>0</v>
      </c>
      <c r="AJ6" s="58" t="str">
        <f t="shared" si="18"/>
        <v/>
      </c>
      <c r="AK6" s="58" t="str">
        <f t="shared" si="19"/>
        <v/>
      </c>
    </row>
    <row r="7" spans="1:37" ht="15.75" customHeight="1" x14ac:dyDescent="0.25">
      <c r="A7" s="40"/>
      <c r="B7" s="41"/>
      <c r="C7" s="42" t="s">
        <v>61</v>
      </c>
      <c r="D7" s="43"/>
      <c r="E7" s="42" t="s">
        <v>61</v>
      </c>
      <c r="F7" s="44"/>
      <c r="G7" s="45"/>
      <c r="H7" s="46"/>
      <c r="I7" s="46"/>
      <c r="J7" s="47"/>
      <c r="K7" s="44"/>
      <c r="L7" s="43"/>
      <c r="M7" s="46"/>
      <c r="N7" s="46"/>
      <c r="O7" s="47"/>
      <c r="P7" s="48" t="str">
        <f t="shared" si="13"/>
        <v/>
      </c>
      <c r="Q7" s="50">
        <f t="shared" si="14"/>
        <v>6</v>
      </c>
      <c r="R7" s="50"/>
      <c r="S7" s="60" t="s">
        <v>67</v>
      </c>
      <c r="T7" s="52">
        <f t="shared" si="0"/>
        <v>0</v>
      </c>
      <c r="U7" s="52">
        <f t="shared" si="1"/>
        <v>0</v>
      </c>
      <c r="V7" s="52">
        <f t="shared" si="2"/>
        <v>0</v>
      </c>
      <c r="W7" s="52">
        <f t="shared" si="3"/>
        <v>0</v>
      </c>
      <c r="X7" s="52" t="str">
        <f t="shared" si="15"/>
        <v/>
      </c>
      <c r="Y7" s="53" t="str">
        <f t="shared" si="16"/>
        <v/>
      </c>
      <c r="Z7" s="53" t="str">
        <f t="shared" si="17"/>
        <v/>
      </c>
      <c r="AA7" s="53" t="str">
        <f t="shared" si="4"/>
        <v/>
      </c>
      <c r="AB7" s="54" t="str">
        <f t="shared" si="5"/>
        <v/>
      </c>
      <c r="AC7" s="61"/>
      <c r="AD7" s="52" t="str">
        <f t="shared" si="6"/>
        <v/>
      </c>
      <c r="AE7" s="53" t="str">
        <f t="shared" si="7"/>
        <v/>
      </c>
      <c r="AF7" s="52" t="str">
        <f t="shared" si="8"/>
        <v/>
      </c>
      <c r="AG7" s="52" t="str">
        <f t="shared" si="9"/>
        <v/>
      </c>
      <c r="AH7" s="58">
        <f t="shared" si="10"/>
        <v>0</v>
      </c>
      <c r="AI7" s="58">
        <f t="shared" si="11"/>
        <v>0</v>
      </c>
      <c r="AJ7" s="52" t="str">
        <f t="shared" si="18"/>
        <v/>
      </c>
      <c r="AK7" s="52" t="str">
        <f t="shared" si="19"/>
        <v/>
      </c>
    </row>
    <row r="8" spans="1:37" ht="15.75" customHeight="1" x14ac:dyDescent="0.25">
      <c r="A8" s="40"/>
      <c r="B8" s="41"/>
      <c r="C8" s="42" t="s">
        <v>61</v>
      </c>
      <c r="D8" s="43"/>
      <c r="E8" s="42" t="s">
        <v>61</v>
      </c>
      <c r="F8" s="44"/>
      <c r="G8" s="45"/>
      <c r="H8" s="46"/>
      <c r="I8" s="46"/>
      <c r="J8" s="47"/>
      <c r="K8" s="44"/>
      <c r="L8" s="43"/>
      <c r="M8" s="46"/>
      <c r="N8" s="46"/>
      <c r="O8" s="47"/>
      <c r="P8" s="48" t="str">
        <f t="shared" si="13"/>
        <v/>
      </c>
      <c r="Q8" s="50">
        <f t="shared" si="14"/>
        <v>7</v>
      </c>
      <c r="R8" s="50"/>
      <c r="S8" s="60" t="s">
        <v>68</v>
      </c>
      <c r="T8" s="52">
        <f t="shared" si="0"/>
        <v>0</v>
      </c>
      <c r="U8" s="52">
        <f t="shared" si="1"/>
        <v>0</v>
      </c>
      <c r="V8" s="52">
        <f t="shared" si="2"/>
        <v>0</v>
      </c>
      <c r="W8" s="52">
        <f t="shared" si="3"/>
        <v>0</v>
      </c>
      <c r="X8" s="52" t="str">
        <f t="shared" si="15"/>
        <v/>
      </c>
      <c r="Y8" s="53" t="str">
        <f t="shared" si="16"/>
        <v/>
      </c>
      <c r="Z8" s="53" t="str">
        <f t="shared" si="17"/>
        <v/>
      </c>
      <c r="AA8" s="53" t="str">
        <f t="shared" si="4"/>
        <v/>
      </c>
      <c r="AB8" s="54" t="str">
        <f t="shared" si="5"/>
        <v/>
      </c>
      <c r="AC8" s="61"/>
      <c r="AD8" s="52" t="str">
        <f t="shared" si="6"/>
        <v/>
      </c>
      <c r="AE8" s="53" t="str">
        <f t="shared" si="7"/>
        <v/>
      </c>
      <c r="AF8" s="52" t="str">
        <f t="shared" si="8"/>
        <v/>
      </c>
      <c r="AG8" s="52" t="str">
        <f t="shared" si="9"/>
        <v/>
      </c>
      <c r="AH8" s="58">
        <f t="shared" si="10"/>
        <v>0</v>
      </c>
      <c r="AI8" s="58">
        <f t="shared" si="11"/>
        <v>0</v>
      </c>
      <c r="AJ8" s="52" t="str">
        <f t="shared" si="18"/>
        <v/>
      </c>
      <c r="AK8" s="52" t="str">
        <f t="shared" si="19"/>
        <v/>
      </c>
    </row>
    <row r="9" spans="1:37" ht="15.75" customHeight="1" x14ac:dyDescent="0.25">
      <c r="A9" s="40"/>
      <c r="B9" s="41"/>
      <c r="C9" s="42" t="s">
        <v>61</v>
      </c>
      <c r="D9" s="43"/>
      <c r="E9" s="42" t="s">
        <v>61</v>
      </c>
      <c r="F9" s="44"/>
      <c r="G9" s="45"/>
      <c r="H9" s="46"/>
      <c r="I9" s="46"/>
      <c r="J9" s="47"/>
      <c r="K9" s="44"/>
      <c r="L9" s="43"/>
      <c r="M9" s="46"/>
      <c r="N9" s="46"/>
      <c r="O9" s="47"/>
      <c r="P9" s="48" t="str">
        <f t="shared" si="13"/>
        <v/>
      </c>
      <c r="Q9" s="50">
        <f t="shared" si="14"/>
        <v>8</v>
      </c>
      <c r="R9" s="50"/>
      <c r="S9" s="52"/>
      <c r="T9" s="52">
        <f t="shared" si="0"/>
        <v>0</v>
      </c>
      <c r="U9" s="52">
        <f t="shared" si="1"/>
        <v>0</v>
      </c>
      <c r="V9" s="52">
        <f t="shared" si="2"/>
        <v>0</v>
      </c>
      <c r="W9" s="52">
        <f t="shared" si="3"/>
        <v>0</v>
      </c>
      <c r="X9" s="52" t="str">
        <f t="shared" si="15"/>
        <v/>
      </c>
      <c r="Y9" s="53" t="str">
        <f t="shared" si="16"/>
        <v/>
      </c>
      <c r="Z9" s="53" t="str">
        <f t="shared" si="17"/>
        <v/>
      </c>
      <c r="AA9" s="53" t="str">
        <f t="shared" si="4"/>
        <v/>
      </c>
      <c r="AB9" s="54" t="str">
        <f t="shared" si="5"/>
        <v/>
      </c>
      <c r="AC9" s="61"/>
      <c r="AD9" s="52" t="str">
        <f t="shared" si="6"/>
        <v/>
      </c>
      <c r="AE9" s="53" t="str">
        <f t="shared" si="7"/>
        <v/>
      </c>
      <c r="AF9" s="52" t="str">
        <f t="shared" si="8"/>
        <v/>
      </c>
      <c r="AG9" s="52" t="str">
        <f t="shared" si="9"/>
        <v/>
      </c>
      <c r="AH9" s="58">
        <f t="shared" si="10"/>
        <v>0</v>
      </c>
      <c r="AI9" s="58">
        <f t="shared" si="11"/>
        <v>0</v>
      </c>
      <c r="AJ9" s="52" t="str">
        <f t="shared" si="18"/>
        <v/>
      </c>
      <c r="AK9" s="52" t="str">
        <f t="shared" si="19"/>
        <v/>
      </c>
    </row>
    <row r="10" spans="1:37" ht="15.75" customHeight="1" x14ac:dyDescent="0.25">
      <c r="A10" s="40"/>
      <c r="B10" s="41"/>
      <c r="C10" s="42" t="s">
        <v>61</v>
      </c>
      <c r="D10" s="43"/>
      <c r="E10" s="42" t="s">
        <v>61</v>
      </c>
      <c r="F10" s="44"/>
      <c r="G10" s="45"/>
      <c r="H10" s="46"/>
      <c r="I10" s="46"/>
      <c r="J10" s="47"/>
      <c r="K10" s="44"/>
      <c r="L10" s="43"/>
      <c r="M10" s="46"/>
      <c r="N10" s="46"/>
      <c r="O10" s="47"/>
      <c r="P10" s="48" t="str">
        <f t="shared" si="13"/>
        <v/>
      </c>
      <c r="Q10" s="50">
        <f t="shared" si="14"/>
        <v>9</v>
      </c>
      <c r="R10" s="50"/>
      <c r="S10" s="52"/>
      <c r="T10" s="52">
        <f t="shared" si="0"/>
        <v>0</v>
      </c>
      <c r="U10" s="52">
        <f t="shared" si="1"/>
        <v>0</v>
      </c>
      <c r="V10" s="52">
        <f t="shared" si="2"/>
        <v>0</v>
      </c>
      <c r="W10" s="52">
        <f t="shared" si="3"/>
        <v>0</v>
      </c>
      <c r="X10" s="52" t="str">
        <f t="shared" si="15"/>
        <v/>
      </c>
      <c r="Y10" s="53" t="str">
        <f t="shared" si="16"/>
        <v/>
      </c>
      <c r="Z10" s="53" t="str">
        <f t="shared" si="17"/>
        <v/>
      </c>
      <c r="AA10" s="53" t="str">
        <f t="shared" si="4"/>
        <v/>
      </c>
      <c r="AB10" s="54" t="str">
        <f t="shared" si="5"/>
        <v/>
      </c>
      <c r="AC10" s="61"/>
      <c r="AD10" s="52" t="str">
        <f t="shared" si="6"/>
        <v/>
      </c>
      <c r="AE10" s="53" t="str">
        <f t="shared" si="7"/>
        <v/>
      </c>
      <c r="AF10" s="52" t="str">
        <f t="shared" si="8"/>
        <v/>
      </c>
      <c r="AG10" s="52" t="str">
        <f t="shared" si="9"/>
        <v/>
      </c>
      <c r="AH10" s="58">
        <f t="shared" si="10"/>
        <v>0</v>
      </c>
      <c r="AI10" s="58">
        <f t="shared" si="11"/>
        <v>0</v>
      </c>
      <c r="AJ10" s="52" t="str">
        <f t="shared" si="18"/>
        <v/>
      </c>
      <c r="AK10" s="52" t="str">
        <f t="shared" si="19"/>
        <v/>
      </c>
    </row>
    <row r="11" spans="1:37" ht="15.75" customHeight="1" x14ac:dyDescent="0.25">
      <c r="A11" s="40"/>
      <c r="B11" s="41"/>
      <c r="C11" s="42" t="s">
        <v>61</v>
      </c>
      <c r="D11" s="43"/>
      <c r="E11" s="42" t="s">
        <v>61</v>
      </c>
      <c r="F11" s="44"/>
      <c r="G11" s="45"/>
      <c r="H11" s="46"/>
      <c r="I11" s="46"/>
      <c r="J11" s="47"/>
      <c r="K11" s="44"/>
      <c r="L11" s="43"/>
      <c r="M11" s="46"/>
      <c r="N11" s="46"/>
      <c r="O11" s="47"/>
      <c r="P11" s="48" t="str">
        <f t="shared" si="13"/>
        <v/>
      </c>
      <c r="Q11" s="50">
        <f t="shared" si="14"/>
        <v>10</v>
      </c>
      <c r="R11" s="50"/>
      <c r="S11" s="52"/>
      <c r="T11" s="52">
        <f t="shared" si="0"/>
        <v>0</v>
      </c>
      <c r="U11" s="52">
        <f t="shared" si="1"/>
        <v>0</v>
      </c>
      <c r="V11" s="52">
        <f t="shared" si="2"/>
        <v>0</v>
      </c>
      <c r="W11" s="52">
        <f t="shared" si="3"/>
        <v>0</v>
      </c>
      <c r="X11" s="52" t="str">
        <f t="shared" si="15"/>
        <v/>
      </c>
      <c r="Y11" s="53" t="str">
        <f t="shared" si="16"/>
        <v/>
      </c>
      <c r="Z11" s="53" t="str">
        <f t="shared" si="17"/>
        <v/>
      </c>
      <c r="AA11" s="53" t="str">
        <f t="shared" si="4"/>
        <v/>
      </c>
      <c r="AB11" s="54" t="str">
        <f t="shared" si="5"/>
        <v/>
      </c>
      <c r="AC11" s="61"/>
      <c r="AD11" s="52" t="str">
        <f t="shared" si="6"/>
        <v/>
      </c>
      <c r="AE11" s="53" t="str">
        <f t="shared" si="7"/>
        <v/>
      </c>
      <c r="AF11" s="52" t="str">
        <f t="shared" si="8"/>
        <v/>
      </c>
      <c r="AG11" s="52" t="str">
        <f t="shared" si="9"/>
        <v/>
      </c>
      <c r="AH11" s="58">
        <f t="shared" si="10"/>
        <v>0</v>
      </c>
      <c r="AI11" s="58">
        <f t="shared" si="11"/>
        <v>0</v>
      </c>
      <c r="AJ11" s="52" t="str">
        <f t="shared" si="18"/>
        <v/>
      </c>
      <c r="AK11" s="52" t="str">
        <f t="shared" si="19"/>
        <v/>
      </c>
    </row>
    <row r="12" spans="1:37" ht="15.75" customHeight="1" x14ac:dyDescent="0.25">
      <c r="A12" s="40"/>
      <c r="B12" s="41"/>
      <c r="C12" s="42" t="s">
        <v>61</v>
      </c>
      <c r="D12" s="43"/>
      <c r="E12" s="42" t="s">
        <v>61</v>
      </c>
      <c r="F12" s="44"/>
      <c r="G12" s="45"/>
      <c r="H12" s="46"/>
      <c r="I12" s="46"/>
      <c r="J12" s="47"/>
      <c r="K12" s="44"/>
      <c r="L12" s="43"/>
      <c r="M12" s="46"/>
      <c r="N12" s="46"/>
      <c r="O12" s="47"/>
      <c r="P12" s="48" t="str">
        <f t="shared" si="13"/>
        <v/>
      </c>
      <c r="Q12" s="50">
        <f t="shared" si="14"/>
        <v>11</v>
      </c>
      <c r="R12" s="50"/>
      <c r="S12" s="52"/>
      <c r="T12" s="52">
        <f t="shared" si="0"/>
        <v>0</v>
      </c>
      <c r="U12" s="52">
        <f t="shared" si="1"/>
        <v>0</v>
      </c>
      <c r="V12" s="52">
        <f t="shared" si="2"/>
        <v>0</v>
      </c>
      <c r="W12" s="52">
        <f t="shared" si="3"/>
        <v>0</v>
      </c>
      <c r="X12" s="52" t="str">
        <f t="shared" si="15"/>
        <v/>
      </c>
      <c r="Y12" s="53" t="str">
        <f t="shared" si="16"/>
        <v/>
      </c>
      <c r="Z12" s="53" t="str">
        <f t="shared" si="17"/>
        <v/>
      </c>
      <c r="AA12" s="53" t="str">
        <f t="shared" si="4"/>
        <v/>
      </c>
      <c r="AB12" s="54" t="str">
        <f t="shared" si="5"/>
        <v/>
      </c>
      <c r="AC12" s="61"/>
      <c r="AD12" s="52" t="str">
        <f t="shared" si="6"/>
        <v/>
      </c>
      <c r="AE12" s="53" t="str">
        <f>IFERROR(IF(C12="Long",((J12-H12)*B11*G12),IF(C12="Short",((H12-J12)*B11*G12),"")),"Symbol not found")</f>
        <v/>
      </c>
      <c r="AF12" s="52" t="str">
        <f t="shared" si="8"/>
        <v/>
      </c>
      <c r="AG12" s="52" t="str">
        <f t="shared" si="9"/>
        <v/>
      </c>
      <c r="AH12" s="58">
        <f t="shared" si="10"/>
        <v>0</v>
      </c>
      <c r="AI12" s="58">
        <f t="shared" si="11"/>
        <v>0</v>
      </c>
      <c r="AJ12" s="52" t="str">
        <f t="shared" si="18"/>
        <v/>
      </c>
      <c r="AK12" s="52" t="str">
        <f t="shared" si="19"/>
        <v/>
      </c>
    </row>
    <row r="13" spans="1:37" ht="15.75" customHeight="1" x14ac:dyDescent="0.25">
      <c r="A13" s="40"/>
      <c r="B13" s="41"/>
      <c r="C13" s="42" t="s">
        <v>61</v>
      </c>
      <c r="D13" s="43"/>
      <c r="E13" s="42" t="s">
        <v>61</v>
      </c>
      <c r="F13" s="44"/>
      <c r="G13" s="45"/>
      <c r="H13" s="46"/>
      <c r="I13" s="46"/>
      <c r="J13" s="47"/>
      <c r="K13" s="44"/>
      <c r="L13" s="43"/>
      <c r="M13" s="46"/>
      <c r="N13" s="46"/>
      <c r="O13" s="47"/>
      <c r="P13" s="48" t="str">
        <f t="shared" si="13"/>
        <v/>
      </c>
      <c r="Q13" s="50">
        <f t="shared" si="14"/>
        <v>12</v>
      </c>
      <c r="R13" s="50"/>
      <c r="S13" s="52"/>
      <c r="T13" s="52">
        <f t="shared" si="0"/>
        <v>0</v>
      </c>
      <c r="U13" s="52">
        <f t="shared" si="1"/>
        <v>0</v>
      </c>
      <c r="V13" s="52">
        <f t="shared" si="2"/>
        <v>0</v>
      </c>
      <c r="W13" s="52">
        <f t="shared" si="3"/>
        <v>0</v>
      </c>
      <c r="X13" s="52" t="str">
        <f t="shared" si="15"/>
        <v/>
      </c>
      <c r="Y13" s="53" t="str">
        <f t="shared" si="16"/>
        <v/>
      </c>
      <c r="Z13" s="53" t="str">
        <f t="shared" si="17"/>
        <v/>
      </c>
      <c r="AA13" s="53" t="str">
        <f t="shared" si="4"/>
        <v/>
      </c>
      <c r="AB13" s="54" t="str">
        <f t="shared" si="5"/>
        <v/>
      </c>
      <c r="AC13" s="61"/>
      <c r="AD13" s="52" t="str">
        <f t="shared" si="6"/>
        <v/>
      </c>
      <c r="AE13" s="53" t="str">
        <f t="shared" ref="AE13:AE267" si="20">IFERROR(IF(C13="Long",((J13-H13)*B13*G13),IF(C13="Short",((H13-J13)*B13*G13),"")),"Symbol not found")</f>
        <v/>
      </c>
      <c r="AF13" s="52" t="str">
        <f t="shared" si="8"/>
        <v/>
      </c>
      <c r="AG13" s="52" t="str">
        <f t="shared" si="9"/>
        <v/>
      </c>
      <c r="AH13" s="58">
        <f t="shared" si="10"/>
        <v>0</v>
      </c>
      <c r="AI13" s="58">
        <f t="shared" si="11"/>
        <v>0</v>
      </c>
      <c r="AJ13" s="52" t="str">
        <f t="shared" si="18"/>
        <v/>
      </c>
      <c r="AK13" s="52" t="str">
        <f t="shared" si="19"/>
        <v/>
      </c>
    </row>
    <row r="14" spans="1:37" ht="15.75" customHeight="1" x14ac:dyDescent="0.25">
      <c r="A14" s="40"/>
      <c r="B14" s="41"/>
      <c r="C14" s="42" t="s">
        <v>61</v>
      </c>
      <c r="D14" s="43"/>
      <c r="E14" s="42" t="s">
        <v>61</v>
      </c>
      <c r="F14" s="44"/>
      <c r="G14" s="45"/>
      <c r="H14" s="46"/>
      <c r="I14" s="46"/>
      <c r="J14" s="47"/>
      <c r="K14" s="44"/>
      <c r="L14" s="43"/>
      <c r="M14" s="46"/>
      <c r="N14" s="46"/>
      <c r="O14" s="47"/>
      <c r="P14" s="48" t="str">
        <f t="shared" si="13"/>
        <v/>
      </c>
      <c r="Q14" s="50">
        <f t="shared" si="14"/>
        <v>13</v>
      </c>
      <c r="R14" s="50"/>
      <c r="S14" s="52"/>
      <c r="T14" s="52">
        <f t="shared" si="0"/>
        <v>0</v>
      </c>
      <c r="U14" s="52">
        <f t="shared" si="1"/>
        <v>0</v>
      </c>
      <c r="V14" s="52">
        <f t="shared" si="2"/>
        <v>0</v>
      </c>
      <c r="W14" s="52">
        <f t="shared" si="3"/>
        <v>0</v>
      </c>
      <c r="X14" s="52" t="str">
        <f t="shared" si="15"/>
        <v/>
      </c>
      <c r="Y14" s="53" t="str">
        <f t="shared" si="16"/>
        <v/>
      </c>
      <c r="Z14" s="53" t="str">
        <f t="shared" si="17"/>
        <v/>
      </c>
      <c r="AA14" s="53" t="str">
        <f t="shared" si="4"/>
        <v/>
      </c>
      <c r="AB14" s="54" t="str">
        <f t="shared" si="5"/>
        <v/>
      </c>
      <c r="AC14" s="61"/>
      <c r="AD14" s="52" t="str">
        <f t="shared" si="6"/>
        <v/>
      </c>
      <c r="AE14" s="53" t="str">
        <f t="shared" si="20"/>
        <v/>
      </c>
      <c r="AF14" s="52" t="str">
        <f t="shared" si="8"/>
        <v/>
      </c>
      <c r="AG14" s="52" t="str">
        <f t="shared" si="9"/>
        <v/>
      </c>
      <c r="AH14" s="58">
        <f t="shared" si="10"/>
        <v>0</v>
      </c>
      <c r="AI14" s="58">
        <f t="shared" si="11"/>
        <v>0</v>
      </c>
      <c r="AJ14" s="52" t="str">
        <f t="shared" si="18"/>
        <v/>
      </c>
      <c r="AK14" s="52" t="str">
        <f t="shared" si="19"/>
        <v/>
      </c>
    </row>
    <row r="15" spans="1:37" ht="15.75" customHeight="1" x14ac:dyDescent="0.25">
      <c r="A15" s="40"/>
      <c r="B15" s="41"/>
      <c r="C15" s="42" t="s">
        <v>61</v>
      </c>
      <c r="D15" s="43"/>
      <c r="E15" s="42" t="s">
        <v>61</v>
      </c>
      <c r="F15" s="44"/>
      <c r="G15" s="45"/>
      <c r="H15" s="46"/>
      <c r="I15" s="46"/>
      <c r="J15" s="47"/>
      <c r="K15" s="44"/>
      <c r="L15" s="43"/>
      <c r="M15" s="46"/>
      <c r="N15" s="46"/>
      <c r="O15" s="47"/>
      <c r="P15" s="48" t="str">
        <f t="shared" si="13"/>
        <v/>
      </c>
      <c r="Q15" s="50">
        <f t="shared" si="14"/>
        <v>14</v>
      </c>
      <c r="R15" s="50"/>
      <c r="S15" s="52"/>
      <c r="T15" s="52">
        <f t="shared" si="0"/>
        <v>0</v>
      </c>
      <c r="U15" s="52">
        <f t="shared" si="1"/>
        <v>0</v>
      </c>
      <c r="V15" s="52">
        <f t="shared" si="2"/>
        <v>0</v>
      </c>
      <c r="W15" s="52">
        <f t="shared" si="3"/>
        <v>0</v>
      </c>
      <c r="X15" s="52" t="str">
        <f t="shared" si="15"/>
        <v/>
      </c>
      <c r="Y15" s="53" t="str">
        <f t="shared" si="16"/>
        <v/>
      </c>
      <c r="Z15" s="53" t="str">
        <f t="shared" si="17"/>
        <v/>
      </c>
      <c r="AA15" s="53" t="str">
        <f t="shared" si="4"/>
        <v/>
      </c>
      <c r="AB15" s="54" t="str">
        <f t="shared" si="5"/>
        <v/>
      </c>
      <c r="AC15" s="61"/>
      <c r="AD15" s="52" t="str">
        <f t="shared" si="6"/>
        <v/>
      </c>
      <c r="AE15" s="53" t="str">
        <f t="shared" si="20"/>
        <v/>
      </c>
      <c r="AF15" s="52" t="str">
        <f t="shared" si="8"/>
        <v/>
      </c>
      <c r="AG15" s="52" t="str">
        <f t="shared" si="9"/>
        <v/>
      </c>
      <c r="AH15" s="58">
        <f t="shared" si="10"/>
        <v>0</v>
      </c>
      <c r="AI15" s="58">
        <f t="shared" si="11"/>
        <v>0</v>
      </c>
      <c r="AJ15" s="52" t="str">
        <f t="shared" si="18"/>
        <v/>
      </c>
      <c r="AK15" s="52" t="str">
        <f t="shared" si="19"/>
        <v/>
      </c>
    </row>
    <row r="16" spans="1:37" ht="15.75" customHeight="1" x14ac:dyDescent="0.25">
      <c r="A16" s="40"/>
      <c r="B16" s="41"/>
      <c r="C16" s="42" t="s">
        <v>61</v>
      </c>
      <c r="D16" s="43"/>
      <c r="E16" s="42" t="s">
        <v>61</v>
      </c>
      <c r="F16" s="44"/>
      <c r="G16" s="45"/>
      <c r="H16" s="46"/>
      <c r="I16" s="46"/>
      <c r="J16" s="47"/>
      <c r="K16" s="44"/>
      <c r="L16" s="43"/>
      <c r="M16" s="46"/>
      <c r="N16" s="46"/>
      <c r="O16" s="47"/>
      <c r="P16" s="48" t="str">
        <f t="shared" si="13"/>
        <v/>
      </c>
      <c r="Q16" s="50">
        <f t="shared" si="14"/>
        <v>15</v>
      </c>
      <c r="R16" s="50"/>
      <c r="S16" s="52"/>
      <c r="T16" s="52">
        <f t="shared" si="0"/>
        <v>0</v>
      </c>
      <c r="U16" s="52">
        <f t="shared" si="1"/>
        <v>0</v>
      </c>
      <c r="V16" s="52">
        <f t="shared" si="2"/>
        <v>0</v>
      </c>
      <c r="W16" s="52">
        <f t="shared" si="3"/>
        <v>0</v>
      </c>
      <c r="X16" s="52" t="str">
        <f t="shared" si="15"/>
        <v/>
      </c>
      <c r="Y16" s="53" t="str">
        <f t="shared" si="16"/>
        <v/>
      </c>
      <c r="Z16" s="53" t="str">
        <f t="shared" si="17"/>
        <v/>
      </c>
      <c r="AA16" s="53" t="str">
        <f t="shared" si="4"/>
        <v/>
      </c>
      <c r="AB16" s="54" t="str">
        <f t="shared" si="5"/>
        <v/>
      </c>
      <c r="AC16" s="61"/>
      <c r="AD16" s="52" t="str">
        <f t="shared" si="6"/>
        <v/>
      </c>
      <c r="AE16" s="53" t="str">
        <f t="shared" si="20"/>
        <v/>
      </c>
      <c r="AF16" s="52" t="str">
        <f t="shared" si="8"/>
        <v/>
      </c>
      <c r="AG16" s="52" t="str">
        <f t="shared" si="9"/>
        <v/>
      </c>
      <c r="AH16" s="58">
        <f t="shared" si="10"/>
        <v>0</v>
      </c>
      <c r="AI16" s="58">
        <f t="shared" si="11"/>
        <v>0</v>
      </c>
      <c r="AJ16" s="52" t="str">
        <f t="shared" si="18"/>
        <v/>
      </c>
      <c r="AK16" s="52" t="str">
        <f t="shared" si="19"/>
        <v/>
      </c>
    </row>
    <row r="17" spans="1:37" ht="15.75" customHeight="1" x14ac:dyDescent="0.25">
      <c r="A17" s="40"/>
      <c r="B17" s="41"/>
      <c r="C17" s="42" t="s">
        <v>61</v>
      </c>
      <c r="D17" s="43"/>
      <c r="E17" s="42" t="s">
        <v>61</v>
      </c>
      <c r="F17" s="44"/>
      <c r="G17" s="45"/>
      <c r="H17" s="46"/>
      <c r="I17" s="46"/>
      <c r="J17" s="47"/>
      <c r="K17" s="44"/>
      <c r="L17" s="43"/>
      <c r="M17" s="46"/>
      <c r="N17" s="46"/>
      <c r="O17" s="47"/>
      <c r="P17" s="48" t="str">
        <f t="shared" si="13"/>
        <v/>
      </c>
      <c r="Q17" s="50">
        <f t="shared" si="14"/>
        <v>16</v>
      </c>
      <c r="R17" s="50"/>
      <c r="S17" s="52"/>
      <c r="T17" s="52">
        <f t="shared" si="0"/>
        <v>0</v>
      </c>
      <c r="U17" s="52">
        <f t="shared" si="1"/>
        <v>0</v>
      </c>
      <c r="V17" s="52">
        <f t="shared" si="2"/>
        <v>0</v>
      </c>
      <c r="W17" s="52">
        <f t="shared" si="3"/>
        <v>0</v>
      </c>
      <c r="X17" s="52" t="str">
        <f t="shared" si="15"/>
        <v/>
      </c>
      <c r="Y17" s="53" t="str">
        <f t="shared" si="16"/>
        <v/>
      </c>
      <c r="Z17" s="53" t="str">
        <f t="shared" si="17"/>
        <v/>
      </c>
      <c r="AA17" s="53" t="str">
        <f t="shared" si="4"/>
        <v/>
      </c>
      <c r="AB17" s="54" t="str">
        <f t="shared" si="5"/>
        <v/>
      </c>
      <c r="AC17" s="61"/>
      <c r="AD17" s="52" t="str">
        <f t="shared" si="6"/>
        <v/>
      </c>
      <c r="AE17" s="53" t="str">
        <f t="shared" si="20"/>
        <v/>
      </c>
      <c r="AF17" s="52" t="str">
        <f t="shared" si="8"/>
        <v/>
      </c>
      <c r="AG17" s="52" t="str">
        <f t="shared" si="9"/>
        <v/>
      </c>
      <c r="AH17" s="58">
        <f t="shared" si="10"/>
        <v>0</v>
      </c>
      <c r="AI17" s="58">
        <f t="shared" si="11"/>
        <v>0</v>
      </c>
      <c r="AJ17" s="52" t="str">
        <f t="shared" si="18"/>
        <v/>
      </c>
      <c r="AK17" s="52" t="str">
        <f t="shared" si="19"/>
        <v/>
      </c>
    </row>
    <row r="18" spans="1:37" ht="15.75" customHeight="1" x14ac:dyDescent="0.25">
      <c r="A18" s="40"/>
      <c r="B18" s="41"/>
      <c r="C18" s="42" t="s">
        <v>61</v>
      </c>
      <c r="D18" s="43"/>
      <c r="E18" s="42" t="s">
        <v>61</v>
      </c>
      <c r="F18" s="44"/>
      <c r="G18" s="45"/>
      <c r="H18" s="46"/>
      <c r="I18" s="46"/>
      <c r="J18" s="47"/>
      <c r="K18" s="44"/>
      <c r="L18" s="43"/>
      <c r="M18" s="46"/>
      <c r="N18" s="46"/>
      <c r="O18" s="47"/>
      <c r="P18" s="48" t="str">
        <f t="shared" si="13"/>
        <v/>
      </c>
      <c r="Q18" s="50">
        <f t="shared" si="14"/>
        <v>17</v>
      </c>
      <c r="R18" s="50"/>
      <c r="S18" s="52"/>
      <c r="T18" s="52">
        <f t="shared" si="0"/>
        <v>0</v>
      </c>
      <c r="U18" s="52">
        <f t="shared" si="1"/>
        <v>0</v>
      </c>
      <c r="V18" s="52">
        <f t="shared" si="2"/>
        <v>0</v>
      </c>
      <c r="W18" s="52">
        <f t="shared" si="3"/>
        <v>0</v>
      </c>
      <c r="X18" s="52" t="str">
        <f t="shared" si="15"/>
        <v/>
      </c>
      <c r="Y18" s="53" t="str">
        <f t="shared" si="16"/>
        <v/>
      </c>
      <c r="Z18" s="53" t="str">
        <f t="shared" si="17"/>
        <v/>
      </c>
      <c r="AA18" s="53" t="str">
        <f t="shared" si="4"/>
        <v/>
      </c>
      <c r="AB18" s="54" t="str">
        <f t="shared" si="5"/>
        <v/>
      </c>
      <c r="AC18" s="61"/>
      <c r="AD18" s="52" t="str">
        <f t="shared" si="6"/>
        <v/>
      </c>
      <c r="AE18" s="53" t="str">
        <f t="shared" si="20"/>
        <v/>
      </c>
      <c r="AF18" s="52" t="str">
        <f t="shared" si="8"/>
        <v/>
      </c>
      <c r="AG18" s="52" t="str">
        <f t="shared" si="9"/>
        <v/>
      </c>
      <c r="AH18" s="58">
        <f t="shared" si="10"/>
        <v>0</v>
      </c>
      <c r="AI18" s="58">
        <f t="shared" si="11"/>
        <v>0</v>
      </c>
      <c r="AJ18" s="52" t="str">
        <f t="shared" si="18"/>
        <v/>
      </c>
      <c r="AK18" s="52" t="str">
        <f t="shared" si="19"/>
        <v/>
      </c>
    </row>
    <row r="19" spans="1:37" ht="15.75" customHeight="1" x14ac:dyDescent="0.25">
      <c r="A19" s="40"/>
      <c r="B19" s="41"/>
      <c r="C19" s="42" t="s">
        <v>61</v>
      </c>
      <c r="D19" s="43"/>
      <c r="E19" s="42" t="s">
        <v>61</v>
      </c>
      <c r="F19" s="44"/>
      <c r="G19" s="45"/>
      <c r="H19" s="46"/>
      <c r="I19" s="46"/>
      <c r="J19" s="47"/>
      <c r="K19" s="44"/>
      <c r="L19" s="43"/>
      <c r="M19" s="46"/>
      <c r="N19" s="46"/>
      <c r="O19" s="47"/>
      <c r="P19" s="48" t="str">
        <f t="shared" si="13"/>
        <v/>
      </c>
      <c r="Q19" s="50">
        <f t="shared" si="14"/>
        <v>18</v>
      </c>
      <c r="R19" s="50"/>
      <c r="S19" s="52"/>
      <c r="T19" s="52">
        <f t="shared" si="0"/>
        <v>0</v>
      </c>
      <c r="U19" s="52">
        <f t="shared" si="1"/>
        <v>0</v>
      </c>
      <c r="V19" s="52">
        <f t="shared" si="2"/>
        <v>0</v>
      </c>
      <c r="W19" s="52">
        <f t="shared" si="3"/>
        <v>0</v>
      </c>
      <c r="X19" s="52" t="str">
        <f t="shared" si="15"/>
        <v/>
      </c>
      <c r="Y19" s="53" t="str">
        <f t="shared" si="16"/>
        <v/>
      </c>
      <c r="Z19" s="53" t="str">
        <f t="shared" si="17"/>
        <v/>
      </c>
      <c r="AA19" s="53" t="str">
        <f t="shared" si="4"/>
        <v/>
      </c>
      <c r="AB19" s="54" t="str">
        <f t="shared" si="5"/>
        <v/>
      </c>
      <c r="AC19" s="61"/>
      <c r="AD19" s="52" t="str">
        <f t="shared" si="6"/>
        <v/>
      </c>
      <c r="AE19" s="53" t="str">
        <f t="shared" si="20"/>
        <v/>
      </c>
      <c r="AF19" s="52" t="str">
        <f t="shared" si="8"/>
        <v/>
      </c>
      <c r="AG19" s="52" t="str">
        <f t="shared" si="9"/>
        <v/>
      </c>
      <c r="AH19" s="58">
        <f t="shared" si="10"/>
        <v>0</v>
      </c>
      <c r="AI19" s="58">
        <f t="shared" si="11"/>
        <v>0</v>
      </c>
      <c r="AJ19" s="52" t="str">
        <f t="shared" si="18"/>
        <v/>
      </c>
      <c r="AK19" s="52" t="str">
        <f t="shared" si="19"/>
        <v/>
      </c>
    </row>
    <row r="20" spans="1:37" ht="15.75" customHeight="1" x14ac:dyDescent="0.25">
      <c r="A20" s="40"/>
      <c r="B20" s="41"/>
      <c r="C20" s="42" t="s">
        <v>61</v>
      </c>
      <c r="D20" s="43"/>
      <c r="E20" s="42" t="s">
        <v>61</v>
      </c>
      <c r="F20" s="44"/>
      <c r="G20" s="45"/>
      <c r="H20" s="46"/>
      <c r="I20" s="46"/>
      <c r="J20" s="47"/>
      <c r="K20" s="44"/>
      <c r="L20" s="43"/>
      <c r="M20" s="46"/>
      <c r="N20" s="46"/>
      <c r="O20" s="47"/>
      <c r="P20" s="48" t="str">
        <f t="shared" si="13"/>
        <v/>
      </c>
      <c r="Q20" s="50">
        <f t="shared" si="14"/>
        <v>19</v>
      </c>
      <c r="R20" s="50"/>
      <c r="S20" s="52"/>
      <c r="T20" s="52">
        <f t="shared" si="0"/>
        <v>0</v>
      </c>
      <c r="U20" s="52">
        <f t="shared" si="1"/>
        <v>0</v>
      </c>
      <c r="V20" s="52">
        <f t="shared" si="2"/>
        <v>0</v>
      </c>
      <c r="W20" s="52">
        <f t="shared" si="3"/>
        <v>0</v>
      </c>
      <c r="X20" s="52" t="str">
        <f t="shared" si="15"/>
        <v/>
      </c>
      <c r="Y20" s="53" t="str">
        <f t="shared" si="16"/>
        <v/>
      </c>
      <c r="Z20" s="53" t="str">
        <f t="shared" si="17"/>
        <v/>
      </c>
      <c r="AA20" s="53" t="str">
        <f t="shared" si="4"/>
        <v/>
      </c>
      <c r="AB20" s="54" t="str">
        <f t="shared" si="5"/>
        <v/>
      </c>
      <c r="AC20" s="61"/>
      <c r="AD20" s="52" t="str">
        <f t="shared" si="6"/>
        <v/>
      </c>
      <c r="AE20" s="53" t="str">
        <f t="shared" si="20"/>
        <v/>
      </c>
      <c r="AF20" s="52" t="str">
        <f t="shared" si="8"/>
        <v/>
      </c>
      <c r="AG20" s="52" t="str">
        <f t="shared" si="9"/>
        <v/>
      </c>
      <c r="AH20" s="58">
        <f t="shared" si="10"/>
        <v>0</v>
      </c>
      <c r="AI20" s="58">
        <f t="shared" si="11"/>
        <v>0</v>
      </c>
      <c r="AJ20" s="52" t="str">
        <f t="shared" si="18"/>
        <v/>
      </c>
      <c r="AK20" s="52" t="str">
        <f t="shared" si="19"/>
        <v/>
      </c>
    </row>
    <row r="21" spans="1:37" ht="15.75" customHeight="1" x14ac:dyDescent="0.25">
      <c r="A21" s="40"/>
      <c r="B21" s="41"/>
      <c r="C21" s="42" t="s">
        <v>61</v>
      </c>
      <c r="D21" s="43"/>
      <c r="E21" s="42" t="s">
        <v>61</v>
      </c>
      <c r="F21" s="44"/>
      <c r="G21" s="45"/>
      <c r="H21" s="46"/>
      <c r="I21" s="46"/>
      <c r="J21" s="47"/>
      <c r="K21" s="44"/>
      <c r="L21" s="43"/>
      <c r="M21" s="46"/>
      <c r="N21" s="46"/>
      <c r="O21" s="47"/>
      <c r="P21" s="48" t="str">
        <f t="shared" si="13"/>
        <v/>
      </c>
      <c r="Q21" s="50">
        <f t="shared" si="14"/>
        <v>20</v>
      </c>
      <c r="R21" s="50"/>
      <c r="S21" s="52"/>
      <c r="T21" s="52">
        <f t="shared" si="0"/>
        <v>0</v>
      </c>
      <c r="U21" s="52">
        <f t="shared" si="1"/>
        <v>0</v>
      </c>
      <c r="V21" s="52">
        <f t="shared" si="2"/>
        <v>0</v>
      </c>
      <c r="W21" s="52">
        <f t="shared" si="3"/>
        <v>0</v>
      </c>
      <c r="X21" s="52" t="str">
        <f t="shared" si="15"/>
        <v/>
      </c>
      <c r="Y21" s="53" t="str">
        <f t="shared" si="16"/>
        <v/>
      </c>
      <c r="Z21" s="53" t="str">
        <f t="shared" si="17"/>
        <v/>
      </c>
      <c r="AA21" s="53" t="str">
        <f t="shared" si="4"/>
        <v/>
      </c>
      <c r="AB21" s="54" t="str">
        <f t="shared" si="5"/>
        <v/>
      </c>
      <c r="AC21" s="61"/>
      <c r="AD21" s="52" t="str">
        <f t="shared" si="6"/>
        <v/>
      </c>
      <c r="AE21" s="53" t="str">
        <f t="shared" si="20"/>
        <v/>
      </c>
      <c r="AF21" s="52" t="str">
        <f t="shared" si="8"/>
        <v/>
      </c>
      <c r="AG21" s="52" t="str">
        <f t="shared" si="9"/>
        <v/>
      </c>
      <c r="AH21" s="58">
        <f t="shared" si="10"/>
        <v>0</v>
      </c>
      <c r="AI21" s="58">
        <f t="shared" si="11"/>
        <v>0</v>
      </c>
      <c r="AJ21" s="52" t="str">
        <f t="shared" si="18"/>
        <v/>
      </c>
      <c r="AK21" s="52" t="str">
        <f t="shared" si="19"/>
        <v/>
      </c>
    </row>
    <row r="22" spans="1:37" ht="15.75" customHeight="1" x14ac:dyDescent="0.25">
      <c r="A22" s="40"/>
      <c r="B22" s="41"/>
      <c r="C22" s="42" t="s">
        <v>61</v>
      </c>
      <c r="D22" s="43"/>
      <c r="E22" s="42" t="s">
        <v>61</v>
      </c>
      <c r="F22" s="44"/>
      <c r="G22" s="45"/>
      <c r="H22" s="46"/>
      <c r="I22" s="46"/>
      <c r="J22" s="47"/>
      <c r="K22" s="44"/>
      <c r="L22" s="43"/>
      <c r="M22" s="46"/>
      <c r="N22" s="46"/>
      <c r="O22" s="47"/>
      <c r="P22" s="48" t="str">
        <f t="shared" si="13"/>
        <v/>
      </c>
      <c r="Q22" s="50">
        <f t="shared" si="14"/>
        <v>21</v>
      </c>
      <c r="R22" s="50"/>
      <c r="S22" s="52"/>
      <c r="T22" s="52">
        <f t="shared" si="0"/>
        <v>0</v>
      </c>
      <c r="U22" s="52">
        <f t="shared" si="1"/>
        <v>0</v>
      </c>
      <c r="V22" s="52">
        <f t="shared" si="2"/>
        <v>0</v>
      </c>
      <c r="W22" s="52">
        <f t="shared" si="3"/>
        <v>0</v>
      </c>
      <c r="X22" s="52" t="str">
        <f t="shared" si="15"/>
        <v/>
      </c>
      <c r="Y22" s="53" t="str">
        <f t="shared" si="16"/>
        <v/>
      </c>
      <c r="Z22" s="53" t="str">
        <f t="shared" si="17"/>
        <v/>
      </c>
      <c r="AA22" s="53" t="str">
        <f t="shared" si="4"/>
        <v/>
      </c>
      <c r="AB22" s="54" t="str">
        <f t="shared" si="5"/>
        <v/>
      </c>
      <c r="AC22" s="61"/>
      <c r="AD22" s="52" t="str">
        <f t="shared" si="6"/>
        <v/>
      </c>
      <c r="AE22" s="53" t="str">
        <f t="shared" si="20"/>
        <v/>
      </c>
      <c r="AF22" s="52" t="str">
        <f t="shared" si="8"/>
        <v/>
      </c>
      <c r="AG22" s="52" t="str">
        <f t="shared" si="9"/>
        <v/>
      </c>
      <c r="AH22" s="58">
        <f t="shared" si="10"/>
        <v>0</v>
      </c>
      <c r="AI22" s="58">
        <f t="shared" si="11"/>
        <v>0</v>
      </c>
      <c r="AJ22" s="52" t="str">
        <f t="shared" si="18"/>
        <v/>
      </c>
      <c r="AK22" s="52" t="str">
        <f t="shared" si="19"/>
        <v/>
      </c>
    </row>
    <row r="23" spans="1:37" ht="15.75" customHeight="1" x14ac:dyDescent="0.25">
      <c r="A23" s="40"/>
      <c r="B23" s="41"/>
      <c r="C23" s="42" t="s">
        <v>61</v>
      </c>
      <c r="D23" s="43"/>
      <c r="E23" s="42" t="s">
        <v>61</v>
      </c>
      <c r="F23" s="44"/>
      <c r="G23" s="45"/>
      <c r="H23" s="46"/>
      <c r="I23" s="46"/>
      <c r="J23" s="47"/>
      <c r="K23" s="44"/>
      <c r="L23" s="43"/>
      <c r="M23" s="46"/>
      <c r="N23" s="46"/>
      <c r="O23" s="47"/>
      <c r="P23" s="48" t="str">
        <f t="shared" si="13"/>
        <v/>
      </c>
      <c r="Q23" s="50">
        <f t="shared" si="14"/>
        <v>22</v>
      </c>
      <c r="R23" s="50"/>
      <c r="S23" s="52"/>
      <c r="T23" s="52">
        <f t="shared" si="0"/>
        <v>0</v>
      </c>
      <c r="U23" s="52">
        <f t="shared" si="1"/>
        <v>0</v>
      </c>
      <c r="V23" s="52">
        <f t="shared" si="2"/>
        <v>0</v>
      </c>
      <c r="W23" s="52">
        <f t="shared" si="3"/>
        <v>0</v>
      </c>
      <c r="X23" s="52" t="str">
        <f t="shared" si="15"/>
        <v/>
      </c>
      <c r="Y23" s="53" t="str">
        <f t="shared" si="16"/>
        <v/>
      </c>
      <c r="Z23" s="53" t="str">
        <f t="shared" si="17"/>
        <v/>
      </c>
      <c r="AA23" s="53" t="str">
        <f t="shared" si="4"/>
        <v/>
      </c>
      <c r="AB23" s="54" t="str">
        <f t="shared" si="5"/>
        <v/>
      </c>
      <c r="AC23" s="61"/>
      <c r="AD23" s="52" t="str">
        <f t="shared" si="6"/>
        <v/>
      </c>
      <c r="AE23" s="53" t="str">
        <f t="shared" si="20"/>
        <v/>
      </c>
      <c r="AF23" s="52" t="str">
        <f t="shared" si="8"/>
        <v/>
      </c>
      <c r="AG23" s="52" t="str">
        <f t="shared" si="9"/>
        <v/>
      </c>
      <c r="AH23" s="58">
        <f t="shared" si="10"/>
        <v>0</v>
      </c>
      <c r="AI23" s="58">
        <f t="shared" si="11"/>
        <v>0</v>
      </c>
      <c r="AJ23" s="52" t="str">
        <f t="shared" si="18"/>
        <v/>
      </c>
      <c r="AK23" s="52" t="str">
        <f t="shared" si="19"/>
        <v/>
      </c>
    </row>
    <row r="24" spans="1:37" ht="15.75" customHeight="1" x14ac:dyDescent="0.25">
      <c r="A24" s="40"/>
      <c r="B24" s="41"/>
      <c r="C24" s="42" t="s">
        <v>61</v>
      </c>
      <c r="D24" s="43"/>
      <c r="E24" s="42" t="s">
        <v>61</v>
      </c>
      <c r="F24" s="44"/>
      <c r="G24" s="45"/>
      <c r="H24" s="46"/>
      <c r="I24" s="46"/>
      <c r="J24" s="47"/>
      <c r="K24" s="44"/>
      <c r="L24" s="43"/>
      <c r="M24" s="46"/>
      <c r="N24" s="46"/>
      <c r="O24" s="47"/>
      <c r="P24" s="48" t="str">
        <f t="shared" si="13"/>
        <v/>
      </c>
      <c r="Q24" s="50">
        <f t="shared" si="14"/>
        <v>23</v>
      </c>
      <c r="R24" s="50"/>
      <c r="S24" s="52"/>
      <c r="T24" s="52">
        <f t="shared" si="0"/>
        <v>0</v>
      </c>
      <c r="U24" s="52">
        <f t="shared" si="1"/>
        <v>0</v>
      </c>
      <c r="V24" s="52">
        <f t="shared" si="2"/>
        <v>0</v>
      </c>
      <c r="W24" s="52">
        <f t="shared" si="3"/>
        <v>0</v>
      </c>
      <c r="X24" s="52" t="str">
        <f t="shared" si="15"/>
        <v/>
      </c>
      <c r="Y24" s="53" t="str">
        <f t="shared" si="16"/>
        <v/>
      </c>
      <c r="Z24" s="53" t="str">
        <f t="shared" si="17"/>
        <v/>
      </c>
      <c r="AA24" s="53" t="str">
        <f t="shared" si="4"/>
        <v/>
      </c>
      <c r="AB24" s="54" t="str">
        <f t="shared" si="5"/>
        <v/>
      </c>
      <c r="AC24" s="61"/>
      <c r="AD24" s="52" t="str">
        <f t="shared" si="6"/>
        <v/>
      </c>
      <c r="AE24" s="53" t="str">
        <f t="shared" si="20"/>
        <v/>
      </c>
      <c r="AF24" s="52" t="str">
        <f t="shared" si="8"/>
        <v/>
      </c>
      <c r="AG24" s="52" t="str">
        <f t="shared" si="9"/>
        <v/>
      </c>
      <c r="AH24" s="58">
        <f t="shared" si="10"/>
        <v>0</v>
      </c>
      <c r="AI24" s="58">
        <f t="shared" si="11"/>
        <v>0</v>
      </c>
      <c r="AJ24" s="52" t="str">
        <f t="shared" si="18"/>
        <v/>
      </c>
      <c r="AK24" s="52" t="str">
        <f t="shared" si="19"/>
        <v/>
      </c>
    </row>
    <row r="25" spans="1:37" ht="15.75" customHeight="1" x14ac:dyDescent="0.25">
      <c r="A25" s="40"/>
      <c r="B25" s="41"/>
      <c r="C25" s="42" t="s">
        <v>61</v>
      </c>
      <c r="D25" s="43"/>
      <c r="E25" s="42" t="s">
        <v>61</v>
      </c>
      <c r="F25" s="44"/>
      <c r="G25" s="45"/>
      <c r="H25" s="46"/>
      <c r="I25" s="46"/>
      <c r="J25" s="47"/>
      <c r="K25" s="44"/>
      <c r="L25" s="43"/>
      <c r="M25" s="46"/>
      <c r="N25" s="46"/>
      <c r="O25" s="47"/>
      <c r="P25" s="48" t="str">
        <f t="shared" si="13"/>
        <v/>
      </c>
      <c r="Q25" s="50">
        <f t="shared" si="14"/>
        <v>24</v>
      </c>
      <c r="R25" s="50"/>
      <c r="S25" s="52"/>
      <c r="T25" s="52">
        <f t="shared" si="0"/>
        <v>0</v>
      </c>
      <c r="U25" s="52">
        <f t="shared" si="1"/>
        <v>0</v>
      </c>
      <c r="V25" s="52">
        <f t="shared" si="2"/>
        <v>0</v>
      </c>
      <c r="W25" s="52">
        <f t="shared" si="3"/>
        <v>0</v>
      </c>
      <c r="X25" s="52" t="str">
        <f t="shared" si="15"/>
        <v/>
      </c>
      <c r="Y25" s="53" t="str">
        <f t="shared" si="16"/>
        <v/>
      </c>
      <c r="Z25" s="53" t="str">
        <f t="shared" si="17"/>
        <v/>
      </c>
      <c r="AA25" s="53" t="str">
        <f t="shared" si="4"/>
        <v/>
      </c>
      <c r="AB25" s="54" t="str">
        <f t="shared" si="5"/>
        <v/>
      </c>
      <c r="AC25" s="61"/>
      <c r="AD25" s="52" t="str">
        <f t="shared" si="6"/>
        <v/>
      </c>
      <c r="AE25" s="53" t="str">
        <f t="shared" si="20"/>
        <v/>
      </c>
      <c r="AF25" s="52" t="str">
        <f t="shared" si="8"/>
        <v/>
      </c>
      <c r="AG25" s="52" t="str">
        <f t="shared" si="9"/>
        <v/>
      </c>
      <c r="AH25" s="58">
        <f t="shared" si="10"/>
        <v>0</v>
      </c>
      <c r="AI25" s="58">
        <f t="shared" si="11"/>
        <v>0</v>
      </c>
      <c r="AJ25" s="52" t="str">
        <f t="shared" si="18"/>
        <v/>
      </c>
      <c r="AK25" s="52" t="str">
        <f t="shared" si="19"/>
        <v/>
      </c>
    </row>
    <row r="26" spans="1:37" ht="15.75" customHeight="1" x14ac:dyDescent="0.25">
      <c r="A26" s="40"/>
      <c r="B26" s="41"/>
      <c r="C26" s="42" t="s">
        <v>61</v>
      </c>
      <c r="D26" s="43"/>
      <c r="E26" s="42" t="s">
        <v>61</v>
      </c>
      <c r="F26" s="44"/>
      <c r="G26" s="45"/>
      <c r="H26" s="46"/>
      <c r="I26" s="46"/>
      <c r="J26" s="47"/>
      <c r="K26" s="44"/>
      <c r="L26" s="43"/>
      <c r="M26" s="46"/>
      <c r="N26" s="46"/>
      <c r="O26" s="47"/>
      <c r="P26" s="48" t="str">
        <f t="shared" si="13"/>
        <v/>
      </c>
      <c r="Q26" s="50">
        <f t="shared" si="14"/>
        <v>25</v>
      </c>
      <c r="R26" s="50"/>
      <c r="S26" s="52"/>
      <c r="T26" s="52">
        <f t="shared" si="0"/>
        <v>0</v>
      </c>
      <c r="U26" s="52">
        <f t="shared" si="1"/>
        <v>0</v>
      </c>
      <c r="V26" s="52">
        <f t="shared" si="2"/>
        <v>0</v>
      </c>
      <c r="W26" s="52">
        <f t="shared" si="3"/>
        <v>0</v>
      </c>
      <c r="X26" s="52" t="str">
        <f t="shared" si="15"/>
        <v/>
      </c>
      <c r="Y26" s="53" t="str">
        <f t="shared" si="16"/>
        <v/>
      </c>
      <c r="Z26" s="53" t="str">
        <f t="shared" si="17"/>
        <v/>
      </c>
      <c r="AA26" s="53" t="str">
        <f t="shared" si="4"/>
        <v/>
      </c>
      <c r="AB26" s="54" t="str">
        <f t="shared" si="5"/>
        <v/>
      </c>
      <c r="AC26" s="61"/>
      <c r="AD26" s="52" t="str">
        <f t="shared" si="6"/>
        <v/>
      </c>
      <c r="AE26" s="53" t="str">
        <f t="shared" si="20"/>
        <v/>
      </c>
      <c r="AF26" s="52" t="str">
        <f t="shared" si="8"/>
        <v/>
      </c>
      <c r="AG26" s="52" t="str">
        <f t="shared" si="9"/>
        <v/>
      </c>
      <c r="AH26" s="58">
        <f t="shared" si="10"/>
        <v>0</v>
      </c>
      <c r="AI26" s="58">
        <f t="shared" si="11"/>
        <v>0</v>
      </c>
      <c r="AJ26" s="52" t="str">
        <f t="shared" si="18"/>
        <v/>
      </c>
      <c r="AK26" s="52" t="str">
        <f t="shared" si="19"/>
        <v/>
      </c>
    </row>
    <row r="27" spans="1:37" ht="15.75" customHeight="1" x14ac:dyDescent="0.25">
      <c r="A27" s="40"/>
      <c r="B27" s="41"/>
      <c r="C27" s="42" t="s">
        <v>61</v>
      </c>
      <c r="D27" s="43"/>
      <c r="E27" s="42" t="s">
        <v>61</v>
      </c>
      <c r="F27" s="44"/>
      <c r="G27" s="45"/>
      <c r="H27" s="46"/>
      <c r="I27" s="46"/>
      <c r="J27" s="47"/>
      <c r="K27" s="44"/>
      <c r="L27" s="43"/>
      <c r="M27" s="46"/>
      <c r="N27" s="46"/>
      <c r="O27" s="47"/>
      <c r="P27" s="48" t="str">
        <f t="shared" si="13"/>
        <v/>
      </c>
      <c r="Q27" s="50">
        <f t="shared" si="14"/>
        <v>26</v>
      </c>
      <c r="R27" s="50"/>
      <c r="S27" s="52"/>
      <c r="T27" s="52">
        <f t="shared" si="0"/>
        <v>0</v>
      </c>
      <c r="U27" s="52">
        <f t="shared" si="1"/>
        <v>0</v>
      </c>
      <c r="V27" s="52">
        <f t="shared" si="2"/>
        <v>0</v>
      </c>
      <c r="W27" s="52">
        <f t="shared" si="3"/>
        <v>0</v>
      </c>
      <c r="X27" s="52" t="str">
        <f t="shared" si="15"/>
        <v/>
      </c>
      <c r="Y27" s="53" t="str">
        <f t="shared" si="16"/>
        <v/>
      </c>
      <c r="Z27" s="53" t="str">
        <f t="shared" si="17"/>
        <v/>
      </c>
      <c r="AA27" s="53" t="str">
        <f t="shared" si="4"/>
        <v/>
      </c>
      <c r="AB27" s="54" t="str">
        <f t="shared" si="5"/>
        <v/>
      </c>
      <c r="AC27" s="61"/>
      <c r="AD27" s="52" t="str">
        <f t="shared" si="6"/>
        <v/>
      </c>
      <c r="AE27" s="53" t="str">
        <f t="shared" si="20"/>
        <v/>
      </c>
      <c r="AF27" s="52" t="str">
        <f t="shared" si="8"/>
        <v/>
      </c>
      <c r="AG27" s="52" t="str">
        <f t="shared" si="9"/>
        <v/>
      </c>
      <c r="AH27" s="58">
        <f t="shared" si="10"/>
        <v>0</v>
      </c>
      <c r="AI27" s="58">
        <f t="shared" si="11"/>
        <v>0</v>
      </c>
      <c r="AJ27" s="52" t="str">
        <f t="shared" si="18"/>
        <v/>
      </c>
      <c r="AK27" s="52" t="str">
        <f t="shared" si="19"/>
        <v/>
      </c>
    </row>
    <row r="28" spans="1:37" ht="15.75" customHeight="1" x14ac:dyDescent="0.25">
      <c r="A28" s="40"/>
      <c r="B28" s="41"/>
      <c r="C28" s="42" t="s">
        <v>61</v>
      </c>
      <c r="D28" s="43"/>
      <c r="E28" s="42" t="s">
        <v>61</v>
      </c>
      <c r="F28" s="44"/>
      <c r="G28" s="45"/>
      <c r="H28" s="46"/>
      <c r="I28" s="46"/>
      <c r="J28" s="47"/>
      <c r="K28" s="44"/>
      <c r="L28" s="43"/>
      <c r="M28" s="46"/>
      <c r="N28" s="46"/>
      <c r="O28" s="47"/>
      <c r="P28" s="48" t="str">
        <f t="shared" si="13"/>
        <v/>
      </c>
      <c r="Q28" s="50">
        <f t="shared" si="14"/>
        <v>27</v>
      </c>
      <c r="R28" s="50"/>
      <c r="S28" s="52"/>
      <c r="T28" s="52">
        <f t="shared" si="0"/>
        <v>0</v>
      </c>
      <c r="U28" s="52">
        <f t="shared" si="1"/>
        <v>0</v>
      </c>
      <c r="V28" s="52">
        <f t="shared" si="2"/>
        <v>0</v>
      </c>
      <c r="W28" s="52">
        <f t="shared" si="3"/>
        <v>0</v>
      </c>
      <c r="X28" s="52" t="str">
        <f t="shared" si="15"/>
        <v/>
      </c>
      <c r="Y28" s="53" t="str">
        <f t="shared" si="16"/>
        <v/>
      </c>
      <c r="Z28" s="53" t="str">
        <f t="shared" si="17"/>
        <v/>
      </c>
      <c r="AA28" s="53" t="str">
        <f t="shared" si="4"/>
        <v/>
      </c>
      <c r="AB28" s="54" t="str">
        <f t="shared" si="5"/>
        <v/>
      </c>
      <c r="AC28" s="61"/>
      <c r="AD28" s="52" t="str">
        <f t="shared" si="6"/>
        <v/>
      </c>
      <c r="AE28" s="53" t="str">
        <f t="shared" si="20"/>
        <v/>
      </c>
      <c r="AF28" s="52" t="str">
        <f t="shared" si="8"/>
        <v/>
      </c>
      <c r="AG28" s="52" t="str">
        <f t="shared" si="9"/>
        <v/>
      </c>
      <c r="AH28" s="58">
        <f t="shared" si="10"/>
        <v>0</v>
      </c>
      <c r="AI28" s="58">
        <f t="shared" si="11"/>
        <v>0</v>
      </c>
      <c r="AJ28" s="52" t="str">
        <f t="shared" si="18"/>
        <v/>
      </c>
      <c r="AK28" s="52" t="str">
        <f t="shared" si="19"/>
        <v/>
      </c>
    </row>
    <row r="29" spans="1:37" ht="15.75" customHeight="1" x14ac:dyDescent="0.25">
      <c r="A29" s="40"/>
      <c r="B29" s="41"/>
      <c r="C29" s="42" t="s">
        <v>61</v>
      </c>
      <c r="D29" s="43"/>
      <c r="E29" s="42" t="s">
        <v>61</v>
      </c>
      <c r="F29" s="44"/>
      <c r="G29" s="45"/>
      <c r="H29" s="46"/>
      <c r="I29" s="46"/>
      <c r="J29" s="47"/>
      <c r="K29" s="44"/>
      <c r="L29" s="43"/>
      <c r="M29" s="46"/>
      <c r="N29" s="46"/>
      <c r="O29" s="47"/>
      <c r="P29" s="48" t="str">
        <f t="shared" si="13"/>
        <v/>
      </c>
      <c r="Q29" s="50">
        <f t="shared" si="14"/>
        <v>28</v>
      </c>
      <c r="R29" s="50"/>
      <c r="S29" s="52"/>
      <c r="T29" s="52">
        <f t="shared" si="0"/>
        <v>0</v>
      </c>
      <c r="U29" s="52">
        <f t="shared" si="1"/>
        <v>0</v>
      </c>
      <c r="V29" s="52">
        <f t="shared" si="2"/>
        <v>0</v>
      </c>
      <c r="W29" s="52">
        <f t="shared" si="3"/>
        <v>0</v>
      </c>
      <c r="X29" s="52" t="str">
        <f t="shared" si="15"/>
        <v/>
      </c>
      <c r="Y29" s="53" t="str">
        <f t="shared" si="16"/>
        <v/>
      </c>
      <c r="Z29" s="53" t="str">
        <f t="shared" si="17"/>
        <v/>
      </c>
      <c r="AA29" s="53" t="str">
        <f t="shared" si="4"/>
        <v/>
      </c>
      <c r="AB29" s="54" t="str">
        <f t="shared" si="5"/>
        <v/>
      </c>
      <c r="AC29" s="61"/>
      <c r="AD29" s="52" t="str">
        <f t="shared" si="6"/>
        <v/>
      </c>
      <c r="AE29" s="53" t="str">
        <f t="shared" si="20"/>
        <v/>
      </c>
      <c r="AF29" s="52" t="str">
        <f t="shared" si="8"/>
        <v/>
      </c>
      <c r="AG29" s="52" t="str">
        <f t="shared" si="9"/>
        <v/>
      </c>
      <c r="AH29" s="58">
        <f t="shared" si="10"/>
        <v>0</v>
      </c>
      <c r="AI29" s="58">
        <f t="shared" si="11"/>
        <v>0</v>
      </c>
      <c r="AJ29" s="52" t="str">
        <f t="shared" si="18"/>
        <v/>
      </c>
      <c r="AK29" s="52" t="str">
        <f t="shared" si="19"/>
        <v/>
      </c>
    </row>
    <row r="30" spans="1:37" ht="15.75" customHeight="1" x14ac:dyDescent="0.25">
      <c r="A30" s="40"/>
      <c r="B30" s="41"/>
      <c r="C30" s="42" t="s">
        <v>61</v>
      </c>
      <c r="D30" s="43"/>
      <c r="E30" s="42" t="s">
        <v>61</v>
      </c>
      <c r="F30" s="44"/>
      <c r="G30" s="45"/>
      <c r="H30" s="46"/>
      <c r="I30" s="46"/>
      <c r="J30" s="47"/>
      <c r="K30" s="44"/>
      <c r="L30" s="43"/>
      <c r="M30" s="46"/>
      <c r="N30" s="46"/>
      <c r="O30" s="47"/>
      <c r="P30" s="48" t="str">
        <f t="shared" si="13"/>
        <v/>
      </c>
      <c r="Q30" s="50">
        <f t="shared" si="14"/>
        <v>29</v>
      </c>
      <c r="R30" s="50"/>
      <c r="S30" s="52"/>
      <c r="T30" s="52">
        <f t="shared" si="0"/>
        <v>0</v>
      </c>
      <c r="U30" s="52">
        <f t="shared" si="1"/>
        <v>0</v>
      </c>
      <c r="V30" s="52">
        <f t="shared" si="2"/>
        <v>0</v>
      </c>
      <c r="W30" s="52">
        <f t="shared" si="3"/>
        <v>0</v>
      </c>
      <c r="X30" s="52" t="str">
        <f t="shared" si="15"/>
        <v/>
      </c>
      <c r="Y30" s="53" t="str">
        <f t="shared" si="16"/>
        <v/>
      </c>
      <c r="Z30" s="53" t="str">
        <f t="shared" si="17"/>
        <v/>
      </c>
      <c r="AA30" s="53" t="str">
        <f t="shared" si="4"/>
        <v/>
      </c>
      <c r="AB30" s="54" t="str">
        <f t="shared" si="5"/>
        <v/>
      </c>
      <c r="AC30" s="61"/>
      <c r="AD30" s="52" t="str">
        <f t="shared" si="6"/>
        <v/>
      </c>
      <c r="AE30" s="53" t="str">
        <f t="shared" si="20"/>
        <v/>
      </c>
      <c r="AF30" s="52" t="str">
        <f t="shared" si="8"/>
        <v/>
      </c>
      <c r="AG30" s="52" t="str">
        <f t="shared" si="9"/>
        <v/>
      </c>
      <c r="AH30" s="58">
        <f t="shared" si="10"/>
        <v>0</v>
      </c>
      <c r="AI30" s="58">
        <f t="shared" si="11"/>
        <v>0</v>
      </c>
      <c r="AJ30" s="52" t="str">
        <f t="shared" si="18"/>
        <v/>
      </c>
      <c r="AK30" s="52" t="str">
        <f t="shared" si="19"/>
        <v/>
      </c>
    </row>
    <row r="31" spans="1:37" ht="15.75" customHeight="1" x14ac:dyDescent="0.25">
      <c r="A31" s="40"/>
      <c r="B31" s="41"/>
      <c r="C31" s="42" t="s">
        <v>61</v>
      </c>
      <c r="D31" s="43"/>
      <c r="E31" s="42" t="s">
        <v>61</v>
      </c>
      <c r="F31" s="44"/>
      <c r="G31" s="45"/>
      <c r="H31" s="46"/>
      <c r="I31" s="46"/>
      <c r="J31" s="47"/>
      <c r="K31" s="44"/>
      <c r="L31" s="43"/>
      <c r="M31" s="46"/>
      <c r="N31" s="46"/>
      <c r="O31" s="47"/>
      <c r="P31" s="48" t="str">
        <f t="shared" si="13"/>
        <v/>
      </c>
      <c r="Q31" s="50">
        <f t="shared" si="14"/>
        <v>30</v>
      </c>
      <c r="R31" s="50"/>
      <c r="S31" s="52"/>
      <c r="T31" s="52">
        <f t="shared" si="0"/>
        <v>0</v>
      </c>
      <c r="U31" s="52">
        <f t="shared" si="1"/>
        <v>0</v>
      </c>
      <c r="V31" s="52">
        <f t="shared" si="2"/>
        <v>0</v>
      </c>
      <c r="W31" s="52">
        <f t="shared" si="3"/>
        <v>0</v>
      </c>
      <c r="X31" s="52" t="str">
        <f t="shared" si="15"/>
        <v/>
      </c>
      <c r="Y31" s="53" t="str">
        <f t="shared" si="16"/>
        <v/>
      </c>
      <c r="Z31" s="53" t="str">
        <f t="shared" si="17"/>
        <v/>
      </c>
      <c r="AA31" s="53" t="str">
        <f t="shared" si="4"/>
        <v/>
      </c>
      <c r="AB31" s="54" t="str">
        <f t="shared" si="5"/>
        <v/>
      </c>
      <c r="AC31" s="61"/>
      <c r="AD31" s="52" t="str">
        <f t="shared" si="6"/>
        <v/>
      </c>
      <c r="AE31" s="53" t="str">
        <f t="shared" si="20"/>
        <v/>
      </c>
      <c r="AF31" s="52" t="str">
        <f t="shared" si="8"/>
        <v/>
      </c>
      <c r="AG31" s="52" t="str">
        <f t="shared" si="9"/>
        <v/>
      </c>
      <c r="AH31" s="58">
        <f t="shared" si="10"/>
        <v>0</v>
      </c>
      <c r="AI31" s="58">
        <f t="shared" si="11"/>
        <v>0</v>
      </c>
      <c r="AJ31" s="52" t="str">
        <f t="shared" si="18"/>
        <v/>
      </c>
      <c r="AK31" s="52" t="str">
        <f t="shared" si="19"/>
        <v/>
      </c>
    </row>
    <row r="32" spans="1:37" ht="15.75" customHeight="1" x14ac:dyDescent="0.25">
      <c r="A32" s="40"/>
      <c r="B32" s="41"/>
      <c r="C32" s="42" t="s">
        <v>61</v>
      </c>
      <c r="D32" s="43"/>
      <c r="E32" s="42" t="s">
        <v>61</v>
      </c>
      <c r="F32" s="44"/>
      <c r="G32" s="45"/>
      <c r="H32" s="46"/>
      <c r="I32" s="46"/>
      <c r="J32" s="47"/>
      <c r="K32" s="44"/>
      <c r="L32" s="43"/>
      <c r="M32" s="46"/>
      <c r="N32" s="46"/>
      <c r="O32" s="47"/>
      <c r="P32" s="48" t="str">
        <f t="shared" si="13"/>
        <v/>
      </c>
      <c r="Q32" s="50">
        <f t="shared" si="14"/>
        <v>31</v>
      </c>
      <c r="R32" s="50"/>
      <c r="S32" s="52"/>
      <c r="T32" s="52">
        <f t="shared" si="0"/>
        <v>0</v>
      </c>
      <c r="U32" s="52">
        <f t="shared" si="1"/>
        <v>0</v>
      </c>
      <c r="V32" s="52">
        <f t="shared" si="2"/>
        <v>0</v>
      </c>
      <c r="W32" s="52">
        <f t="shared" si="3"/>
        <v>0</v>
      </c>
      <c r="X32" s="52" t="str">
        <f t="shared" si="15"/>
        <v/>
      </c>
      <c r="Y32" s="53" t="str">
        <f t="shared" si="16"/>
        <v/>
      </c>
      <c r="Z32" s="53" t="str">
        <f t="shared" si="17"/>
        <v/>
      </c>
      <c r="AA32" s="53" t="str">
        <f t="shared" si="4"/>
        <v/>
      </c>
      <c r="AB32" s="54" t="str">
        <f t="shared" si="5"/>
        <v/>
      </c>
      <c r="AC32" s="61"/>
      <c r="AD32" s="52" t="str">
        <f t="shared" si="6"/>
        <v/>
      </c>
      <c r="AE32" s="53" t="str">
        <f t="shared" si="20"/>
        <v/>
      </c>
      <c r="AF32" s="52" t="str">
        <f t="shared" si="8"/>
        <v/>
      </c>
      <c r="AG32" s="52" t="str">
        <f t="shared" si="9"/>
        <v/>
      </c>
      <c r="AH32" s="58">
        <f t="shared" si="10"/>
        <v>0</v>
      </c>
      <c r="AI32" s="58">
        <f t="shared" si="11"/>
        <v>0</v>
      </c>
      <c r="AJ32" s="52" t="str">
        <f t="shared" si="18"/>
        <v/>
      </c>
      <c r="AK32" s="52" t="str">
        <f t="shared" si="19"/>
        <v/>
      </c>
    </row>
    <row r="33" spans="1:37" ht="15.75" customHeight="1" x14ac:dyDescent="0.25">
      <c r="A33" s="40"/>
      <c r="B33" s="41"/>
      <c r="C33" s="42" t="s">
        <v>61</v>
      </c>
      <c r="D33" s="43"/>
      <c r="E33" s="42" t="s">
        <v>61</v>
      </c>
      <c r="F33" s="44"/>
      <c r="G33" s="45"/>
      <c r="H33" s="46"/>
      <c r="I33" s="46"/>
      <c r="J33" s="47"/>
      <c r="K33" s="44"/>
      <c r="L33" s="43"/>
      <c r="M33" s="46"/>
      <c r="N33" s="46"/>
      <c r="O33" s="47"/>
      <c r="P33" s="48" t="str">
        <f t="shared" si="13"/>
        <v/>
      </c>
      <c r="Q33" s="50">
        <f t="shared" si="14"/>
        <v>32</v>
      </c>
      <c r="R33" s="50"/>
      <c r="S33" s="52"/>
      <c r="T33" s="52">
        <f t="shared" si="0"/>
        <v>0</v>
      </c>
      <c r="U33" s="52">
        <f t="shared" si="1"/>
        <v>0</v>
      </c>
      <c r="V33" s="52">
        <f t="shared" si="2"/>
        <v>0</v>
      </c>
      <c r="W33" s="52">
        <f t="shared" si="3"/>
        <v>0</v>
      </c>
      <c r="X33" s="52" t="str">
        <f t="shared" si="15"/>
        <v/>
      </c>
      <c r="Y33" s="53" t="str">
        <f t="shared" si="16"/>
        <v/>
      </c>
      <c r="Z33" s="53" t="str">
        <f t="shared" si="17"/>
        <v/>
      </c>
      <c r="AA33" s="53" t="str">
        <f t="shared" si="4"/>
        <v/>
      </c>
      <c r="AB33" s="54" t="str">
        <f t="shared" si="5"/>
        <v/>
      </c>
      <c r="AC33" s="61"/>
      <c r="AD33" s="52" t="str">
        <f t="shared" si="6"/>
        <v/>
      </c>
      <c r="AE33" s="53" t="str">
        <f t="shared" si="20"/>
        <v/>
      </c>
      <c r="AF33" s="52" t="str">
        <f t="shared" si="8"/>
        <v/>
      </c>
      <c r="AG33" s="52" t="str">
        <f t="shared" si="9"/>
        <v/>
      </c>
      <c r="AH33" s="58">
        <f t="shared" si="10"/>
        <v>0</v>
      </c>
      <c r="AI33" s="58">
        <f t="shared" si="11"/>
        <v>0</v>
      </c>
      <c r="AJ33" s="52" t="str">
        <f t="shared" si="18"/>
        <v/>
      </c>
      <c r="AK33" s="52" t="str">
        <f t="shared" si="19"/>
        <v/>
      </c>
    </row>
    <row r="34" spans="1:37" ht="15.75" customHeight="1" x14ac:dyDescent="0.25">
      <c r="A34" s="40"/>
      <c r="B34" s="41"/>
      <c r="C34" s="42" t="s">
        <v>61</v>
      </c>
      <c r="D34" s="43"/>
      <c r="E34" s="42" t="s">
        <v>61</v>
      </c>
      <c r="F34" s="44"/>
      <c r="G34" s="45"/>
      <c r="H34" s="46"/>
      <c r="I34" s="46"/>
      <c r="J34" s="47"/>
      <c r="K34" s="44"/>
      <c r="L34" s="43"/>
      <c r="M34" s="46"/>
      <c r="N34" s="46"/>
      <c r="O34" s="47"/>
      <c r="P34" s="48" t="str">
        <f t="shared" si="13"/>
        <v/>
      </c>
      <c r="Q34" s="50">
        <f t="shared" si="14"/>
        <v>33</v>
      </c>
      <c r="R34" s="50"/>
      <c r="S34" s="52"/>
      <c r="T34" s="52">
        <f t="shared" si="0"/>
        <v>0</v>
      </c>
      <c r="U34" s="52">
        <f t="shared" si="1"/>
        <v>0</v>
      </c>
      <c r="V34" s="52">
        <f t="shared" si="2"/>
        <v>0</v>
      </c>
      <c r="W34" s="52">
        <f t="shared" si="3"/>
        <v>0</v>
      </c>
      <c r="X34" s="52" t="str">
        <f t="shared" si="15"/>
        <v/>
      </c>
      <c r="Y34" s="53" t="str">
        <f t="shared" si="16"/>
        <v/>
      </c>
      <c r="Z34" s="53" t="str">
        <f t="shared" si="17"/>
        <v/>
      </c>
      <c r="AA34" s="53" t="str">
        <f t="shared" si="4"/>
        <v/>
      </c>
      <c r="AB34" s="54" t="str">
        <f t="shared" si="5"/>
        <v/>
      </c>
      <c r="AC34" s="61"/>
      <c r="AD34" s="52" t="str">
        <f t="shared" si="6"/>
        <v/>
      </c>
      <c r="AE34" s="53" t="str">
        <f t="shared" si="20"/>
        <v/>
      </c>
      <c r="AF34" s="52" t="str">
        <f t="shared" si="8"/>
        <v/>
      </c>
      <c r="AG34" s="52" t="str">
        <f t="shared" si="9"/>
        <v/>
      </c>
      <c r="AH34" s="58">
        <f t="shared" si="10"/>
        <v>0</v>
      </c>
      <c r="AI34" s="58">
        <f t="shared" si="11"/>
        <v>0</v>
      </c>
      <c r="AJ34" s="52" t="str">
        <f t="shared" si="18"/>
        <v/>
      </c>
      <c r="AK34" s="52" t="str">
        <f t="shared" si="19"/>
        <v/>
      </c>
    </row>
    <row r="35" spans="1:37" ht="15.75" customHeight="1" x14ac:dyDescent="0.25">
      <c r="A35" s="40"/>
      <c r="B35" s="41"/>
      <c r="C35" s="42" t="s">
        <v>61</v>
      </c>
      <c r="D35" s="43"/>
      <c r="E35" s="42" t="s">
        <v>61</v>
      </c>
      <c r="F35" s="44"/>
      <c r="G35" s="45"/>
      <c r="H35" s="46"/>
      <c r="I35" s="46"/>
      <c r="J35" s="47"/>
      <c r="K35" s="44"/>
      <c r="L35" s="43"/>
      <c r="M35" s="46"/>
      <c r="N35" s="46"/>
      <c r="O35" s="47"/>
      <c r="P35" s="48" t="str">
        <f t="shared" si="13"/>
        <v/>
      </c>
      <c r="Q35" s="50">
        <f t="shared" si="14"/>
        <v>34</v>
      </c>
      <c r="R35" s="50"/>
      <c r="S35" s="52"/>
      <c r="T35" s="52">
        <f t="shared" si="0"/>
        <v>0</v>
      </c>
      <c r="U35" s="52">
        <f t="shared" si="1"/>
        <v>0</v>
      </c>
      <c r="V35" s="52">
        <f t="shared" si="2"/>
        <v>0</v>
      </c>
      <c r="W35" s="52">
        <f t="shared" si="3"/>
        <v>0</v>
      </c>
      <c r="X35" s="52" t="str">
        <f t="shared" si="15"/>
        <v/>
      </c>
      <c r="Y35" s="53" t="str">
        <f t="shared" si="16"/>
        <v/>
      </c>
      <c r="Z35" s="53" t="str">
        <f t="shared" si="17"/>
        <v/>
      </c>
      <c r="AA35" s="53" t="str">
        <f t="shared" si="4"/>
        <v/>
      </c>
      <c r="AB35" s="54" t="str">
        <f t="shared" si="5"/>
        <v/>
      </c>
      <c r="AC35" s="61"/>
      <c r="AD35" s="52" t="str">
        <f t="shared" si="6"/>
        <v/>
      </c>
      <c r="AE35" s="53" t="str">
        <f t="shared" si="20"/>
        <v/>
      </c>
      <c r="AF35" s="52" t="str">
        <f t="shared" si="8"/>
        <v/>
      </c>
      <c r="AG35" s="52" t="str">
        <f t="shared" si="9"/>
        <v/>
      </c>
      <c r="AH35" s="58">
        <f t="shared" si="10"/>
        <v>0</v>
      </c>
      <c r="AI35" s="58">
        <f t="shared" si="11"/>
        <v>0</v>
      </c>
      <c r="AJ35" s="52" t="str">
        <f t="shared" si="18"/>
        <v/>
      </c>
      <c r="AK35" s="52" t="str">
        <f t="shared" si="19"/>
        <v/>
      </c>
    </row>
    <row r="36" spans="1:37" ht="15.75" customHeight="1" x14ac:dyDescent="0.25">
      <c r="A36" s="40"/>
      <c r="B36" s="41"/>
      <c r="C36" s="42" t="s">
        <v>61</v>
      </c>
      <c r="D36" s="43"/>
      <c r="E36" s="42" t="s">
        <v>61</v>
      </c>
      <c r="F36" s="44"/>
      <c r="G36" s="45"/>
      <c r="H36" s="46"/>
      <c r="I36" s="46"/>
      <c r="J36" s="47"/>
      <c r="K36" s="44"/>
      <c r="L36" s="43"/>
      <c r="M36" s="46"/>
      <c r="N36" s="46"/>
      <c r="O36" s="47"/>
      <c r="P36" s="48" t="str">
        <f t="shared" si="13"/>
        <v/>
      </c>
      <c r="Q36" s="50">
        <f t="shared" si="14"/>
        <v>35</v>
      </c>
      <c r="R36" s="50"/>
      <c r="S36" s="52"/>
      <c r="T36" s="52">
        <f t="shared" si="0"/>
        <v>0</v>
      </c>
      <c r="U36" s="52">
        <f t="shared" si="1"/>
        <v>0</v>
      </c>
      <c r="V36" s="52">
        <f t="shared" si="2"/>
        <v>0</v>
      </c>
      <c r="W36" s="52">
        <f t="shared" si="3"/>
        <v>0</v>
      </c>
      <c r="X36" s="52" t="str">
        <f t="shared" si="15"/>
        <v/>
      </c>
      <c r="Y36" s="53" t="str">
        <f t="shared" si="16"/>
        <v/>
      </c>
      <c r="Z36" s="53" t="str">
        <f t="shared" si="17"/>
        <v/>
      </c>
      <c r="AA36" s="53" t="str">
        <f t="shared" si="4"/>
        <v/>
      </c>
      <c r="AB36" s="54" t="str">
        <f t="shared" si="5"/>
        <v/>
      </c>
      <c r="AC36" s="61"/>
      <c r="AD36" s="52" t="str">
        <f t="shared" si="6"/>
        <v/>
      </c>
      <c r="AE36" s="53" t="str">
        <f t="shared" si="20"/>
        <v/>
      </c>
      <c r="AF36" s="52" t="str">
        <f t="shared" si="8"/>
        <v/>
      </c>
      <c r="AG36" s="52" t="str">
        <f t="shared" si="9"/>
        <v/>
      </c>
      <c r="AH36" s="58">
        <f t="shared" si="10"/>
        <v>0</v>
      </c>
      <c r="AI36" s="58">
        <f t="shared" si="11"/>
        <v>0</v>
      </c>
      <c r="AJ36" s="52" t="str">
        <f t="shared" si="18"/>
        <v/>
      </c>
      <c r="AK36" s="52" t="str">
        <f t="shared" si="19"/>
        <v/>
      </c>
    </row>
    <row r="37" spans="1:37" ht="15.75" customHeight="1" x14ac:dyDescent="0.25">
      <c r="A37" s="40"/>
      <c r="B37" s="41"/>
      <c r="C37" s="42" t="s">
        <v>61</v>
      </c>
      <c r="D37" s="43"/>
      <c r="E37" s="42" t="s">
        <v>61</v>
      </c>
      <c r="F37" s="44"/>
      <c r="G37" s="45"/>
      <c r="H37" s="46"/>
      <c r="I37" s="46"/>
      <c r="J37" s="47"/>
      <c r="K37" s="44"/>
      <c r="L37" s="43"/>
      <c r="M37" s="46"/>
      <c r="N37" s="46"/>
      <c r="O37" s="47"/>
      <c r="P37" s="48" t="str">
        <f t="shared" si="13"/>
        <v/>
      </c>
      <c r="Q37" s="50">
        <f t="shared" si="14"/>
        <v>36</v>
      </c>
      <c r="R37" s="50"/>
      <c r="S37" s="52"/>
      <c r="T37" s="52">
        <f t="shared" si="0"/>
        <v>0</v>
      </c>
      <c r="U37" s="52">
        <f t="shared" si="1"/>
        <v>0</v>
      </c>
      <c r="V37" s="52">
        <f t="shared" si="2"/>
        <v>0</v>
      </c>
      <c r="W37" s="52">
        <f t="shared" si="3"/>
        <v>0</v>
      </c>
      <c r="X37" s="52" t="str">
        <f t="shared" si="15"/>
        <v/>
      </c>
      <c r="Y37" s="53" t="str">
        <f t="shared" si="16"/>
        <v/>
      </c>
      <c r="Z37" s="53" t="str">
        <f t="shared" si="17"/>
        <v/>
      </c>
      <c r="AA37" s="53" t="str">
        <f t="shared" si="4"/>
        <v/>
      </c>
      <c r="AB37" s="54" t="str">
        <f t="shared" si="5"/>
        <v/>
      </c>
      <c r="AC37" s="61"/>
      <c r="AD37" s="52" t="str">
        <f t="shared" si="6"/>
        <v/>
      </c>
      <c r="AE37" s="53" t="str">
        <f t="shared" si="20"/>
        <v/>
      </c>
      <c r="AF37" s="52" t="str">
        <f t="shared" si="8"/>
        <v/>
      </c>
      <c r="AG37" s="52" t="str">
        <f t="shared" si="9"/>
        <v/>
      </c>
      <c r="AH37" s="58">
        <f t="shared" si="10"/>
        <v>0</v>
      </c>
      <c r="AI37" s="58">
        <f t="shared" si="11"/>
        <v>0</v>
      </c>
      <c r="AJ37" s="52" t="str">
        <f t="shared" si="18"/>
        <v/>
      </c>
      <c r="AK37" s="52" t="str">
        <f t="shared" si="19"/>
        <v/>
      </c>
    </row>
    <row r="38" spans="1:37" ht="15.75" customHeight="1" x14ac:dyDescent="0.25">
      <c r="A38" s="40"/>
      <c r="B38" s="41"/>
      <c r="C38" s="42" t="s">
        <v>61</v>
      </c>
      <c r="D38" s="43"/>
      <c r="E38" s="42" t="s">
        <v>61</v>
      </c>
      <c r="F38" s="44"/>
      <c r="G38" s="45"/>
      <c r="H38" s="46"/>
      <c r="I38" s="46"/>
      <c r="J38" s="47"/>
      <c r="K38" s="44"/>
      <c r="L38" s="43"/>
      <c r="M38" s="46"/>
      <c r="N38" s="46"/>
      <c r="O38" s="47"/>
      <c r="P38" s="48" t="str">
        <f t="shared" si="13"/>
        <v/>
      </c>
      <c r="Q38" s="50">
        <f t="shared" si="14"/>
        <v>37</v>
      </c>
      <c r="R38" s="50"/>
      <c r="S38" s="52"/>
      <c r="T38" s="52">
        <f t="shared" si="0"/>
        <v>0</v>
      </c>
      <c r="U38" s="52">
        <f t="shared" si="1"/>
        <v>0</v>
      </c>
      <c r="V38" s="52">
        <f t="shared" si="2"/>
        <v>0</v>
      </c>
      <c r="W38" s="52">
        <f t="shared" si="3"/>
        <v>0</v>
      </c>
      <c r="X38" s="52" t="str">
        <f t="shared" si="15"/>
        <v/>
      </c>
      <c r="Y38" s="53" t="str">
        <f t="shared" si="16"/>
        <v/>
      </c>
      <c r="Z38" s="53" t="str">
        <f t="shared" si="17"/>
        <v/>
      </c>
      <c r="AA38" s="53" t="str">
        <f t="shared" si="4"/>
        <v/>
      </c>
      <c r="AB38" s="54" t="str">
        <f t="shared" si="5"/>
        <v/>
      </c>
      <c r="AC38" s="61"/>
      <c r="AD38" s="52" t="str">
        <f t="shared" si="6"/>
        <v/>
      </c>
      <c r="AE38" s="53" t="str">
        <f t="shared" si="20"/>
        <v/>
      </c>
      <c r="AF38" s="52" t="str">
        <f t="shared" si="8"/>
        <v/>
      </c>
      <c r="AG38" s="52" t="str">
        <f t="shared" si="9"/>
        <v/>
      </c>
      <c r="AH38" s="58">
        <f t="shared" si="10"/>
        <v>0</v>
      </c>
      <c r="AI38" s="58">
        <f t="shared" si="11"/>
        <v>0</v>
      </c>
      <c r="AJ38" s="52" t="str">
        <f t="shared" si="18"/>
        <v/>
      </c>
      <c r="AK38" s="52" t="str">
        <f t="shared" si="19"/>
        <v/>
      </c>
    </row>
    <row r="39" spans="1:37" ht="15.75" customHeight="1" x14ac:dyDescent="0.25">
      <c r="A39" s="40"/>
      <c r="B39" s="41"/>
      <c r="C39" s="50" t="s">
        <v>61</v>
      </c>
      <c r="D39" s="43"/>
      <c r="E39" s="50" t="s">
        <v>61</v>
      </c>
      <c r="F39" s="44"/>
      <c r="G39" s="45"/>
      <c r="H39" s="46"/>
      <c r="I39" s="46"/>
      <c r="J39" s="47"/>
      <c r="K39" s="44"/>
      <c r="L39" s="43"/>
      <c r="M39" s="46"/>
      <c r="N39" s="46"/>
      <c r="O39" s="47"/>
      <c r="P39" s="48" t="str">
        <f t="shared" si="13"/>
        <v/>
      </c>
      <c r="Q39" s="50">
        <f t="shared" si="14"/>
        <v>38</v>
      </c>
      <c r="R39" s="50"/>
      <c r="S39" s="52"/>
      <c r="T39" s="52">
        <f t="shared" si="0"/>
        <v>0</v>
      </c>
      <c r="U39" s="52">
        <f t="shared" si="1"/>
        <v>0</v>
      </c>
      <c r="V39" s="52">
        <f t="shared" si="2"/>
        <v>0</v>
      </c>
      <c r="W39" s="52">
        <f t="shared" si="3"/>
        <v>0</v>
      </c>
      <c r="X39" s="52" t="str">
        <f t="shared" si="15"/>
        <v/>
      </c>
      <c r="Y39" s="53" t="str">
        <f t="shared" si="16"/>
        <v/>
      </c>
      <c r="Z39" s="53" t="str">
        <f t="shared" si="17"/>
        <v/>
      </c>
      <c r="AA39" s="53" t="str">
        <f t="shared" si="4"/>
        <v/>
      </c>
      <c r="AB39" s="54" t="str">
        <f t="shared" si="5"/>
        <v/>
      </c>
      <c r="AC39" s="61"/>
      <c r="AD39" s="52" t="str">
        <f t="shared" si="6"/>
        <v/>
      </c>
      <c r="AE39" s="53" t="str">
        <f t="shared" si="20"/>
        <v/>
      </c>
      <c r="AF39" s="52" t="str">
        <f t="shared" si="8"/>
        <v/>
      </c>
      <c r="AG39" s="52" t="str">
        <f t="shared" si="9"/>
        <v/>
      </c>
      <c r="AH39" s="58">
        <f t="shared" si="10"/>
        <v>0</v>
      </c>
      <c r="AI39" s="58">
        <f t="shared" si="11"/>
        <v>0</v>
      </c>
      <c r="AJ39" s="52" t="str">
        <f t="shared" si="18"/>
        <v/>
      </c>
      <c r="AK39" s="52" t="str">
        <f t="shared" si="19"/>
        <v/>
      </c>
    </row>
    <row r="40" spans="1:37" ht="15.75" customHeight="1" x14ac:dyDescent="0.25">
      <c r="A40" s="40"/>
      <c r="B40" s="63"/>
      <c r="C40" s="50" t="s">
        <v>61</v>
      </c>
      <c r="D40" s="64"/>
      <c r="E40" s="50" t="s">
        <v>61</v>
      </c>
      <c r="F40" s="44"/>
      <c r="G40" s="65"/>
      <c r="H40" s="66"/>
      <c r="I40" s="66"/>
      <c r="J40" s="67"/>
      <c r="K40" s="68"/>
      <c r="L40" s="64"/>
      <c r="M40" s="46"/>
      <c r="N40" s="46"/>
      <c r="O40" s="47"/>
      <c r="P40" s="48" t="str">
        <f t="shared" si="13"/>
        <v/>
      </c>
      <c r="Q40" s="50">
        <f t="shared" si="14"/>
        <v>39</v>
      </c>
      <c r="R40" s="50"/>
      <c r="S40" s="52"/>
      <c r="T40" s="52">
        <f t="shared" si="0"/>
        <v>0</v>
      </c>
      <c r="U40" s="52">
        <f t="shared" si="1"/>
        <v>0</v>
      </c>
      <c r="V40" s="52">
        <f t="shared" si="2"/>
        <v>0</v>
      </c>
      <c r="W40" s="52">
        <f t="shared" si="3"/>
        <v>0</v>
      </c>
      <c r="X40" s="52" t="str">
        <f t="shared" si="15"/>
        <v/>
      </c>
      <c r="Y40" s="53" t="str">
        <f t="shared" si="16"/>
        <v/>
      </c>
      <c r="Z40" s="53" t="str">
        <f t="shared" si="17"/>
        <v/>
      </c>
      <c r="AA40" s="53" t="str">
        <f t="shared" si="4"/>
        <v/>
      </c>
      <c r="AB40" s="54" t="str">
        <f t="shared" si="5"/>
        <v/>
      </c>
      <c r="AC40" s="61"/>
      <c r="AD40" s="52" t="str">
        <f t="shared" si="6"/>
        <v/>
      </c>
      <c r="AE40" s="53" t="str">
        <f t="shared" si="20"/>
        <v/>
      </c>
      <c r="AF40" s="52" t="str">
        <f t="shared" si="8"/>
        <v/>
      </c>
      <c r="AG40" s="52" t="str">
        <f t="shared" si="9"/>
        <v/>
      </c>
      <c r="AH40" s="58">
        <f t="shared" si="10"/>
        <v>0</v>
      </c>
      <c r="AI40" s="58">
        <f t="shared" si="11"/>
        <v>0</v>
      </c>
      <c r="AJ40" s="52" t="str">
        <f t="shared" si="18"/>
        <v/>
      </c>
      <c r="AK40" s="52" t="str">
        <f t="shared" si="19"/>
        <v/>
      </c>
    </row>
    <row r="41" spans="1:37" ht="15.75" customHeight="1" x14ac:dyDescent="0.25">
      <c r="A41" s="40"/>
      <c r="B41" s="63"/>
      <c r="C41" s="50" t="s">
        <v>61</v>
      </c>
      <c r="D41" s="64"/>
      <c r="E41" s="50" t="s">
        <v>61</v>
      </c>
      <c r="F41" s="44"/>
      <c r="G41" s="65"/>
      <c r="H41" s="66"/>
      <c r="I41" s="66"/>
      <c r="J41" s="67"/>
      <c r="K41" s="68"/>
      <c r="L41" s="64"/>
      <c r="M41" s="46"/>
      <c r="N41" s="46"/>
      <c r="O41" s="47"/>
      <c r="P41" s="48" t="str">
        <f t="shared" si="13"/>
        <v/>
      </c>
      <c r="Q41" s="50">
        <f t="shared" si="14"/>
        <v>40</v>
      </c>
      <c r="R41" s="50"/>
      <c r="S41" s="52"/>
      <c r="T41" s="52">
        <f t="shared" si="0"/>
        <v>0</v>
      </c>
      <c r="U41" s="52">
        <f t="shared" si="1"/>
        <v>0</v>
      </c>
      <c r="V41" s="52">
        <f t="shared" si="2"/>
        <v>0</v>
      </c>
      <c r="W41" s="52">
        <f t="shared" si="3"/>
        <v>0</v>
      </c>
      <c r="X41" s="52" t="str">
        <f t="shared" si="15"/>
        <v/>
      </c>
      <c r="Y41" s="53" t="str">
        <f t="shared" si="16"/>
        <v/>
      </c>
      <c r="Z41" s="53" t="str">
        <f t="shared" si="17"/>
        <v/>
      </c>
      <c r="AA41" s="53" t="str">
        <f t="shared" si="4"/>
        <v/>
      </c>
      <c r="AB41" s="54" t="str">
        <f t="shared" si="5"/>
        <v/>
      </c>
      <c r="AC41" s="61"/>
      <c r="AD41" s="52" t="str">
        <f t="shared" si="6"/>
        <v/>
      </c>
      <c r="AE41" s="53" t="str">
        <f t="shared" si="20"/>
        <v/>
      </c>
      <c r="AF41" s="52" t="str">
        <f t="shared" si="8"/>
        <v/>
      </c>
      <c r="AG41" s="52" t="str">
        <f t="shared" si="9"/>
        <v/>
      </c>
      <c r="AH41" s="58">
        <f t="shared" si="10"/>
        <v>0</v>
      </c>
      <c r="AI41" s="58">
        <f t="shared" si="11"/>
        <v>0</v>
      </c>
      <c r="AJ41" s="52" t="str">
        <f t="shared" si="18"/>
        <v/>
      </c>
      <c r="AK41" s="52" t="str">
        <f t="shared" si="19"/>
        <v/>
      </c>
    </row>
    <row r="42" spans="1:37" ht="15.75" customHeight="1" x14ac:dyDescent="0.25">
      <c r="A42" s="40"/>
      <c r="B42" s="63"/>
      <c r="C42" s="50" t="s">
        <v>61</v>
      </c>
      <c r="D42" s="64"/>
      <c r="E42" s="50" t="s">
        <v>61</v>
      </c>
      <c r="F42" s="68"/>
      <c r="G42" s="65"/>
      <c r="H42" s="66"/>
      <c r="I42" s="66"/>
      <c r="J42" s="67"/>
      <c r="K42" s="68"/>
      <c r="L42" s="64"/>
      <c r="M42" s="46"/>
      <c r="N42" s="46"/>
      <c r="O42" s="47"/>
      <c r="P42" s="48" t="str">
        <f t="shared" si="13"/>
        <v/>
      </c>
      <c r="Q42" s="50">
        <f t="shared" si="14"/>
        <v>41</v>
      </c>
      <c r="R42" s="50"/>
      <c r="S42" s="52"/>
      <c r="T42" s="52">
        <f t="shared" si="0"/>
        <v>0</v>
      </c>
      <c r="U42" s="52">
        <f t="shared" si="1"/>
        <v>0</v>
      </c>
      <c r="V42" s="52">
        <f t="shared" si="2"/>
        <v>0</v>
      </c>
      <c r="W42" s="52">
        <f t="shared" si="3"/>
        <v>0</v>
      </c>
      <c r="X42" s="52" t="str">
        <f t="shared" si="15"/>
        <v/>
      </c>
      <c r="Y42" s="53" t="str">
        <f t="shared" si="16"/>
        <v/>
      </c>
      <c r="Z42" s="53" t="str">
        <f t="shared" si="17"/>
        <v/>
      </c>
      <c r="AA42" s="53" t="str">
        <f t="shared" si="4"/>
        <v/>
      </c>
      <c r="AB42" s="54" t="str">
        <f t="shared" si="5"/>
        <v/>
      </c>
      <c r="AC42" s="61"/>
      <c r="AD42" s="52" t="str">
        <f t="shared" si="6"/>
        <v/>
      </c>
      <c r="AE42" s="53" t="str">
        <f t="shared" si="20"/>
        <v/>
      </c>
      <c r="AF42" s="52" t="str">
        <f t="shared" si="8"/>
        <v/>
      </c>
      <c r="AG42" s="52" t="str">
        <f t="shared" si="9"/>
        <v/>
      </c>
      <c r="AH42" s="58">
        <f t="shared" si="10"/>
        <v>0</v>
      </c>
      <c r="AI42" s="58">
        <f t="shared" si="11"/>
        <v>0</v>
      </c>
      <c r="AJ42" s="52" t="str">
        <f t="shared" si="18"/>
        <v/>
      </c>
      <c r="AK42" s="52" t="str">
        <f t="shared" si="19"/>
        <v/>
      </c>
    </row>
    <row r="43" spans="1:37" ht="15.75" customHeight="1" x14ac:dyDescent="0.25">
      <c r="A43" s="40"/>
      <c r="B43" s="63"/>
      <c r="C43" s="50" t="s">
        <v>61</v>
      </c>
      <c r="D43" s="64"/>
      <c r="E43" s="50" t="s">
        <v>61</v>
      </c>
      <c r="F43" s="68"/>
      <c r="G43" s="65"/>
      <c r="H43" s="66"/>
      <c r="I43" s="66"/>
      <c r="J43" s="67"/>
      <c r="K43" s="68"/>
      <c r="L43" s="64"/>
      <c r="M43" s="46"/>
      <c r="N43" s="46"/>
      <c r="O43" s="47"/>
      <c r="P43" s="48" t="str">
        <f t="shared" si="13"/>
        <v/>
      </c>
      <c r="Q43" s="50">
        <f t="shared" si="14"/>
        <v>42</v>
      </c>
      <c r="R43" s="50"/>
      <c r="S43" s="52"/>
      <c r="T43" s="52">
        <f t="shared" si="0"/>
        <v>0</v>
      </c>
      <c r="U43" s="52">
        <f t="shared" si="1"/>
        <v>0</v>
      </c>
      <c r="V43" s="52">
        <f t="shared" si="2"/>
        <v>0</v>
      </c>
      <c r="W43" s="52">
        <f t="shared" si="3"/>
        <v>0</v>
      </c>
      <c r="X43" s="52" t="str">
        <f t="shared" si="15"/>
        <v/>
      </c>
      <c r="Y43" s="53" t="str">
        <f t="shared" si="16"/>
        <v/>
      </c>
      <c r="Z43" s="53" t="str">
        <f t="shared" si="17"/>
        <v/>
      </c>
      <c r="AA43" s="53" t="str">
        <f t="shared" si="4"/>
        <v/>
      </c>
      <c r="AB43" s="54" t="str">
        <f t="shared" si="5"/>
        <v/>
      </c>
      <c r="AC43" s="61"/>
      <c r="AD43" s="52" t="str">
        <f t="shared" si="6"/>
        <v/>
      </c>
      <c r="AE43" s="53" t="str">
        <f t="shared" si="20"/>
        <v/>
      </c>
      <c r="AF43" s="52" t="str">
        <f t="shared" si="8"/>
        <v/>
      </c>
      <c r="AG43" s="52" t="str">
        <f t="shared" si="9"/>
        <v/>
      </c>
      <c r="AH43" s="58">
        <f t="shared" si="10"/>
        <v>0</v>
      </c>
      <c r="AI43" s="58">
        <f t="shared" si="11"/>
        <v>0</v>
      </c>
      <c r="AJ43" s="52" t="str">
        <f t="shared" si="18"/>
        <v/>
      </c>
      <c r="AK43" s="52" t="str">
        <f t="shared" si="19"/>
        <v/>
      </c>
    </row>
    <row r="44" spans="1:37" ht="15.75" customHeight="1" x14ac:dyDescent="0.25">
      <c r="A44" s="40"/>
      <c r="B44" s="63"/>
      <c r="C44" s="50" t="s">
        <v>61</v>
      </c>
      <c r="D44" s="64"/>
      <c r="E44" s="50" t="s">
        <v>61</v>
      </c>
      <c r="F44" s="68"/>
      <c r="G44" s="65"/>
      <c r="H44" s="66"/>
      <c r="I44" s="66"/>
      <c r="J44" s="67"/>
      <c r="K44" s="68"/>
      <c r="L44" s="64"/>
      <c r="M44" s="46"/>
      <c r="N44" s="46"/>
      <c r="O44" s="47"/>
      <c r="P44" s="48" t="str">
        <f t="shared" si="13"/>
        <v/>
      </c>
      <c r="Q44" s="50">
        <f t="shared" si="14"/>
        <v>43</v>
      </c>
      <c r="R44" s="50"/>
      <c r="S44" s="52"/>
      <c r="T44" s="52">
        <f t="shared" si="0"/>
        <v>0</v>
      </c>
      <c r="U44" s="52">
        <f t="shared" si="1"/>
        <v>0</v>
      </c>
      <c r="V44" s="52">
        <f t="shared" si="2"/>
        <v>0</v>
      </c>
      <c r="W44" s="52">
        <f t="shared" si="3"/>
        <v>0</v>
      </c>
      <c r="X44" s="52" t="str">
        <f t="shared" si="15"/>
        <v/>
      </c>
      <c r="Y44" s="53" t="str">
        <f t="shared" si="16"/>
        <v/>
      </c>
      <c r="Z44" s="53" t="str">
        <f t="shared" si="17"/>
        <v/>
      </c>
      <c r="AA44" s="53" t="str">
        <f t="shared" si="4"/>
        <v/>
      </c>
      <c r="AB44" s="54" t="str">
        <f t="shared" si="5"/>
        <v/>
      </c>
      <c r="AC44" s="61"/>
      <c r="AD44" s="52" t="str">
        <f t="shared" si="6"/>
        <v/>
      </c>
      <c r="AE44" s="53" t="str">
        <f t="shared" si="20"/>
        <v/>
      </c>
      <c r="AF44" s="52" t="str">
        <f t="shared" si="8"/>
        <v/>
      </c>
      <c r="AG44" s="52" t="str">
        <f t="shared" si="9"/>
        <v/>
      </c>
      <c r="AH44" s="58">
        <f t="shared" si="10"/>
        <v>0</v>
      </c>
      <c r="AI44" s="58">
        <f t="shared" si="11"/>
        <v>0</v>
      </c>
      <c r="AJ44" s="52" t="str">
        <f t="shared" si="18"/>
        <v/>
      </c>
      <c r="AK44" s="52" t="str">
        <f t="shared" si="19"/>
        <v/>
      </c>
    </row>
    <row r="45" spans="1:37" ht="15.75" customHeight="1" x14ac:dyDescent="0.25">
      <c r="A45" s="69"/>
      <c r="B45" s="63"/>
      <c r="C45" s="50" t="s">
        <v>61</v>
      </c>
      <c r="D45" s="64"/>
      <c r="E45" s="50" t="s">
        <v>61</v>
      </c>
      <c r="F45" s="68"/>
      <c r="G45" s="65"/>
      <c r="H45" s="66"/>
      <c r="I45" s="66"/>
      <c r="J45" s="67"/>
      <c r="K45" s="68"/>
      <c r="L45" s="64"/>
      <c r="M45" s="46"/>
      <c r="N45" s="46"/>
      <c r="O45" s="47"/>
      <c r="P45" s="48" t="str">
        <f t="shared" si="13"/>
        <v/>
      </c>
      <c r="Q45" s="50">
        <f t="shared" si="14"/>
        <v>44</v>
      </c>
      <c r="R45" s="50"/>
      <c r="S45" s="52"/>
      <c r="T45" s="52">
        <f t="shared" si="0"/>
        <v>0</v>
      </c>
      <c r="U45" s="52">
        <f t="shared" si="1"/>
        <v>0</v>
      </c>
      <c r="V45" s="52">
        <f t="shared" si="2"/>
        <v>0</v>
      </c>
      <c r="W45" s="52">
        <f t="shared" si="3"/>
        <v>0</v>
      </c>
      <c r="X45" s="52" t="str">
        <f t="shared" si="15"/>
        <v/>
      </c>
      <c r="Y45" s="53" t="str">
        <f t="shared" si="16"/>
        <v/>
      </c>
      <c r="Z45" s="53" t="str">
        <f t="shared" si="17"/>
        <v/>
      </c>
      <c r="AA45" s="53" t="str">
        <f t="shared" si="4"/>
        <v/>
      </c>
      <c r="AB45" s="54" t="str">
        <f t="shared" si="5"/>
        <v/>
      </c>
      <c r="AC45" s="61"/>
      <c r="AD45" s="52" t="str">
        <f t="shared" si="6"/>
        <v/>
      </c>
      <c r="AE45" s="53" t="str">
        <f t="shared" si="20"/>
        <v/>
      </c>
      <c r="AF45" s="52" t="str">
        <f t="shared" si="8"/>
        <v/>
      </c>
      <c r="AG45" s="52" t="str">
        <f t="shared" si="9"/>
        <v/>
      </c>
      <c r="AH45" s="58">
        <f t="shared" si="10"/>
        <v>0</v>
      </c>
      <c r="AI45" s="58">
        <f t="shared" si="11"/>
        <v>0</v>
      </c>
      <c r="AJ45" s="52" t="str">
        <f t="shared" si="18"/>
        <v/>
      </c>
      <c r="AK45" s="52" t="str">
        <f t="shared" si="19"/>
        <v/>
      </c>
    </row>
    <row r="46" spans="1:37" ht="15.75" customHeight="1" x14ac:dyDescent="0.25">
      <c r="A46" s="69"/>
      <c r="B46" s="63"/>
      <c r="C46" s="50" t="s">
        <v>61</v>
      </c>
      <c r="D46" s="64"/>
      <c r="E46" s="50" t="s">
        <v>61</v>
      </c>
      <c r="F46" s="68"/>
      <c r="G46" s="65"/>
      <c r="H46" s="66"/>
      <c r="I46" s="66"/>
      <c r="J46" s="67"/>
      <c r="K46" s="68"/>
      <c r="L46" s="64"/>
      <c r="M46" s="46"/>
      <c r="N46" s="46"/>
      <c r="O46" s="47"/>
      <c r="P46" s="48" t="str">
        <f t="shared" si="13"/>
        <v/>
      </c>
      <c r="Q46" s="50">
        <f t="shared" si="14"/>
        <v>45</v>
      </c>
      <c r="R46" s="50"/>
      <c r="S46" s="52"/>
      <c r="T46" s="52">
        <f t="shared" si="0"/>
        <v>0</v>
      </c>
      <c r="U46" s="52">
        <f t="shared" si="1"/>
        <v>0</v>
      </c>
      <c r="V46" s="52">
        <f t="shared" si="2"/>
        <v>0</v>
      </c>
      <c r="W46" s="52">
        <f t="shared" si="3"/>
        <v>0</v>
      </c>
      <c r="X46" s="52" t="str">
        <f t="shared" si="15"/>
        <v/>
      </c>
      <c r="Y46" s="53" t="str">
        <f t="shared" si="16"/>
        <v/>
      </c>
      <c r="Z46" s="53" t="str">
        <f t="shared" si="17"/>
        <v/>
      </c>
      <c r="AA46" s="53" t="str">
        <f t="shared" si="4"/>
        <v/>
      </c>
      <c r="AB46" s="54" t="str">
        <f t="shared" si="5"/>
        <v/>
      </c>
      <c r="AC46" s="61"/>
      <c r="AD46" s="52" t="str">
        <f t="shared" si="6"/>
        <v/>
      </c>
      <c r="AE46" s="53" t="str">
        <f t="shared" si="20"/>
        <v/>
      </c>
      <c r="AF46" s="52" t="str">
        <f t="shared" si="8"/>
        <v/>
      </c>
      <c r="AG46" s="52" t="str">
        <f t="shared" si="9"/>
        <v/>
      </c>
      <c r="AH46" s="58">
        <f t="shared" si="10"/>
        <v>0</v>
      </c>
      <c r="AI46" s="58">
        <f t="shared" si="11"/>
        <v>0</v>
      </c>
      <c r="AJ46" s="52" t="str">
        <f t="shared" si="18"/>
        <v/>
      </c>
      <c r="AK46" s="52" t="str">
        <f t="shared" si="19"/>
        <v/>
      </c>
    </row>
    <row r="47" spans="1:37" ht="15.75" customHeight="1" x14ac:dyDescent="0.25">
      <c r="A47" s="69"/>
      <c r="B47" s="63"/>
      <c r="C47" s="50" t="s">
        <v>61</v>
      </c>
      <c r="D47" s="64"/>
      <c r="E47" s="50" t="s">
        <v>61</v>
      </c>
      <c r="F47" s="68"/>
      <c r="G47" s="65"/>
      <c r="H47" s="66"/>
      <c r="I47" s="66"/>
      <c r="J47" s="67"/>
      <c r="K47" s="68"/>
      <c r="L47" s="64"/>
      <c r="M47" s="46"/>
      <c r="N47" s="46"/>
      <c r="O47" s="47"/>
      <c r="P47" s="48" t="str">
        <f t="shared" si="13"/>
        <v/>
      </c>
      <c r="Q47" s="50">
        <f t="shared" si="14"/>
        <v>46</v>
      </c>
      <c r="R47" s="50"/>
      <c r="S47" s="52"/>
      <c r="T47" s="52">
        <f t="shared" si="0"/>
        <v>0</v>
      </c>
      <c r="U47" s="52">
        <f t="shared" si="1"/>
        <v>0</v>
      </c>
      <c r="V47" s="52">
        <f t="shared" si="2"/>
        <v>0</v>
      </c>
      <c r="W47" s="52">
        <f t="shared" si="3"/>
        <v>0</v>
      </c>
      <c r="X47" s="52" t="str">
        <f t="shared" si="15"/>
        <v/>
      </c>
      <c r="Y47" s="53" t="str">
        <f t="shared" si="16"/>
        <v/>
      </c>
      <c r="Z47" s="53" t="str">
        <f t="shared" si="17"/>
        <v/>
      </c>
      <c r="AA47" s="53" t="str">
        <f t="shared" si="4"/>
        <v/>
      </c>
      <c r="AB47" s="54" t="str">
        <f t="shared" si="5"/>
        <v/>
      </c>
      <c r="AC47" s="61"/>
      <c r="AD47" s="52" t="str">
        <f t="shared" si="6"/>
        <v/>
      </c>
      <c r="AE47" s="53" t="str">
        <f t="shared" si="20"/>
        <v/>
      </c>
      <c r="AF47" s="52" t="str">
        <f t="shared" si="8"/>
        <v/>
      </c>
      <c r="AG47" s="52" t="str">
        <f t="shared" si="9"/>
        <v/>
      </c>
      <c r="AH47" s="58">
        <f t="shared" si="10"/>
        <v>0</v>
      </c>
      <c r="AI47" s="58">
        <f t="shared" si="11"/>
        <v>0</v>
      </c>
      <c r="AJ47" s="52" t="str">
        <f t="shared" si="18"/>
        <v/>
      </c>
      <c r="AK47" s="52" t="str">
        <f t="shared" si="19"/>
        <v/>
      </c>
    </row>
    <row r="48" spans="1:37" ht="15.75" customHeight="1" x14ac:dyDescent="0.25">
      <c r="A48" s="69"/>
      <c r="B48" s="63"/>
      <c r="C48" s="50" t="s">
        <v>61</v>
      </c>
      <c r="D48" s="64"/>
      <c r="E48" s="50" t="s">
        <v>61</v>
      </c>
      <c r="F48" s="68"/>
      <c r="G48" s="65"/>
      <c r="H48" s="66"/>
      <c r="I48" s="66"/>
      <c r="J48" s="67"/>
      <c r="K48" s="68"/>
      <c r="L48" s="64"/>
      <c r="M48" s="46"/>
      <c r="N48" s="46"/>
      <c r="O48" s="47"/>
      <c r="P48" s="48" t="str">
        <f t="shared" si="13"/>
        <v/>
      </c>
      <c r="Q48" s="50">
        <f t="shared" si="14"/>
        <v>47</v>
      </c>
      <c r="R48" s="50"/>
      <c r="S48" s="52"/>
      <c r="T48" s="52">
        <f t="shared" si="0"/>
        <v>0</v>
      </c>
      <c r="U48" s="52">
        <f t="shared" si="1"/>
        <v>0</v>
      </c>
      <c r="V48" s="52">
        <f t="shared" si="2"/>
        <v>0</v>
      </c>
      <c r="W48" s="52">
        <f t="shared" si="3"/>
        <v>0</v>
      </c>
      <c r="X48" s="52" t="str">
        <f t="shared" si="15"/>
        <v/>
      </c>
      <c r="Y48" s="53" t="str">
        <f t="shared" si="16"/>
        <v/>
      </c>
      <c r="Z48" s="53" t="str">
        <f t="shared" si="17"/>
        <v/>
      </c>
      <c r="AA48" s="53" t="str">
        <f t="shared" si="4"/>
        <v/>
      </c>
      <c r="AB48" s="54" t="str">
        <f t="shared" si="5"/>
        <v/>
      </c>
      <c r="AC48" s="61"/>
      <c r="AD48" s="52" t="str">
        <f t="shared" si="6"/>
        <v/>
      </c>
      <c r="AE48" s="53" t="str">
        <f t="shared" si="20"/>
        <v/>
      </c>
      <c r="AF48" s="52" t="str">
        <f t="shared" si="8"/>
        <v/>
      </c>
      <c r="AG48" s="52" t="str">
        <f t="shared" si="9"/>
        <v/>
      </c>
      <c r="AH48" s="58">
        <f t="shared" si="10"/>
        <v>0</v>
      </c>
      <c r="AI48" s="58">
        <f t="shared" si="11"/>
        <v>0</v>
      </c>
      <c r="AJ48" s="52" t="str">
        <f t="shared" si="18"/>
        <v/>
      </c>
      <c r="AK48" s="52" t="str">
        <f t="shared" si="19"/>
        <v/>
      </c>
    </row>
    <row r="49" spans="1:37" ht="15.75" customHeight="1" x14ac:dyDescent="0.25">
      <c r="A49" s="69"/>
      <c r="B49" s="63"/>
      <c r="C49" s="50" t="s">
        <v>61</v>
      </c>
      <c r="D49" s="64"/>
      <c r="E49" s="50" t="s">
        <v>61</v>
      </c>
      <c r="F49" s="68"/>
      <c r="G49" s="65"/>
      <c r="H49" s="66"/>
      <c r="I49" s="66"/>
      <c r="J49" s="67"/>
      <c r="K49" s="68"/>
      <c r="L49" s="64"/>
      <c r="M49" s="66"/>
      <c r="N49" s="66"/>
      <c r="O49" s="67"/>
      <c r="P49" s="48" t="str">
        <f t="shared" si="13"/>
        <v/>
      </c>
      <c r="Q49" s="50">
        <f t="shared" si="14"/>
        <v>48</v>
      </c>
      <c r="R49" s="50"/>
      <c r="S49" s="52"/>
      <c r="T49" s="52">
        <f t="shared" si="0"/>
        <v>0</v>
      </c>
      <c r="U49" s="52">
        <f t="shared" si="1"/>
        <v>0</v>
      </c>
      <c r="V49" s="52">
        <f t="shared" si="2"/>
        <v>0</v>
      </c>
      <c r="W49" s="52">
        <f t="shared" si="3"/>
        <v>0</v>
      </c>
      <c r="X49" s="52" t="str">
        <f t="shared" si="15"/>
        <v/>
      </c>
      <c r="Y49" s="53" t="str">
        <f t="shared" si="16"/>
        <v/>
      </c>
      <c r="Z49" s="53" t="str">
        <f t="shared" si="17"/>
        <v/>
      </c>
      <c r="AA49" s="53" t="str">
        <f t="shared" si="4"/>
        <v/>
      </c>
      <c r="AB49" s="54" t="str">
        <f t="shared" si="5"/>
        <v/>
      </c>
      <c r="AC49" s="61"/>
      <c r="AD49" s="52" t="str">
        <f t="shared" si="6"/>
        <v/>
      </c>
      <c r="AE49" s="53" t="str">
        <f t="shared" si="20"/>
        <v/>
      </c>
      <c r="AF49" s="52" t="str">
        <f t="shared" si="8"/>
        <v/>
      </c>
      <c r="AG49" s="52" t="str">
        <f t="shared" si="9"/>
        <v/>
      </c>
      <c r="AH49" s="58">
        <f t="shared" si="10"/>
        <v>0</v>
      </c>
      <c r="AI49" s="58">
        <f t="shared" si="11"/>
        <v>0</v>
      </c>
      <c r="AJ49" s="52" t="str">
        <f t="shared" si="18"/>
        <v/>
      </c>
      <c r="AK49" s="52" t="str">
        <f t="shared" si="19"/>
        <v/>
      </c>
    </row>
    <row r="50" spans="1:37" ht="15.75" customHeight="1" x14ac:dyDescent="0.25">
      <c r="A50" s="69"/>
      <c r="B50" s="63"/>
      <c r="C50" s="50" t="s">
        <v>61</v>
      </c>
      <c r="D50" s="64"/>
      <c r="E50" s="50" t="s">
        <v>61</v>
      </c>
      <c r="F50" s="68"/>
      <c r="G50" s="65"/>
      <c r="H50" s="66"/>
      <c r="I50" s="66"/>
      <c r="J50" s="67"/>
      <c r="K50" s="68"/>
      <c r="L50" s="64"/>
      <c r="M50" s="66"/>
      <c r="N50" s="66"/>
      <c r="O50" s="67"/>
      <c r="P50" s="48" t="str">
        <f t="shared" si="13"/>
        <v/>
      </c>
      <c r="Q50" s="50">
        <f t="shared" si="14"/>
        <v>49</v>
      </c>
      <c r="R50" s="50"/>
      <c r="S50" s="52"/>
      <c r="T50" s="52">
        <f t="shared" si="0"/>
        <v>0</v>
      </c>
      <c r="U50" s="52">
        <f t="shared" si="1"/>
        <v>0</v>
      </c>
      <c r="V50" s="52">
        <f t="shared" si="2"/>
        <v>0</v>
      </c>
      <c r="W50" s="52">
        <f t="shared" si="3"/>
        <v>0</v>
      </c>
      <c r="X50" s="52" t="str">
        <f t="shared" si="15"/>
        <v/>
      </c>
      <c r="Y50" s="53" t="str">
        <f t="shared" si="16"/>
        <v/>
      </c>
      <c r="Z50" s="53" t="str">
        <f t="shared" si="17"/>
        <v/>
      </c>
      <c r="AA50" s="53" t="str">
        <f t="shared" si="4"/>
        <v/>
      </c>
      <c r="AB50" s="54" t="str">
        <f t="shared" si="5"/>
        <v/>
      </c>
      <c r="AC50" s="61"/>
      <c r="AD50" s="52" t="str">
        <f t="shared" si="6"/>
        <v/>
      </c>
      <c r="AE50" s="53" t="str">
        <f t="shared" si="20"/>
        <v/>
      </c>
      <c r="AF50" s="52" t="str">
        <f t="shared" si="8"/>
        <v/>
      </c>
      <c r="AG50" s="52" t="str">
        <f t="shared" si="9"/>
        <v/>
      </c>
      <c r="AH50" s="58">
        <f t="shared" si="10"/>
        <v>0</v>
      </c>
      <c r="AI50" s="58">
        <f t="shared" si="11"/>
        <v>0</v>
      </c>
      <c r="AJ50" s="52" t="str">
        <f t="shared" si="18"/>
        <v/>
      </c>
      <c r="AK50" s="52" t="str">
        <f t="shared" si="19"/>
        <v/>
      </c>
    </row>
    <row r="51" spans="1:37" ht="15.75" customHeight="1" x14ac:dyDescent="0.25">
      <c r="A51" s="69"/>
      <c r="B51" s="63"/>
      <c r="C51" s="50" t="s">
        <v>61</v>
      </c>
      <c r="D51" s="64"/>
      <c r="E51" s="50" t="s">
        <v>61</v>
      </c>
      <c r="F51" s="68"/>
      <c r="G51" s="65"/>
      <c r="H51" s="66"/>
      <c r="I51" s="66"/>
      <c r="J51" s="67"/>
      <c r="K51" s="68"/>
      <c r="L51" s="64"/>
      <c r="M51" s="66"/>
      <c r="N51" s="66"/>
      <c r="O51" s="67"/>
      <c r="P51" s="48" t="str">
        <f t="shared" si="13"/>
        <v/>
      </c>
      <c r="Q51" s="50">
        <f t="shared" si="14"/>
        <v>50</v>
      </c>
      <c r="R51" s="50"/>
      <c r="S51" s="52"/>
      <c r="T51" s="52">
        <f t="shared" si="0"/>
        <v>0</v>
      </c>
      <c r="U51" s="52">
        <f t="shared" si="1"/>
        <v>0</v>
      </c>
      <c r="V51" s="52">
        <f t="shared" si="2"/>
        <v>0</v>
      </c>
      <c r="W51" s="52">
        <f t="shared" si="3"/>
        <v>0</v>
      </c>
      <c r="X51" s="52" t="str">
        <f t="shared" si="15"/>
        <v/>
      </c>
      <c r="Y51" s="53" t="str">
        <f t="shared" si="16"/>
        <v/>
      </c>
      <c r="Z51" s="53" t="str">
        <f t="shared" si="17"/>
        <v/>
      </c>
      <c r="AA51" s="53" t="str">
        <f t="shared" si="4"/>
        <v/>
      </c>
      <c r="AB51" s="54" t="str">
        <f t="shared" si="5"/>
        <v/>
      </c>
      <c r="AC51" s="61"/>
      <c r="AD51" s="52" t="str">
        <f t="shared" si="6"/>
        <v/>
      </c>
      <c r="AE51" s="53" t="str">
        <f t="shared" si="20"/>
        <v/>
      </c>
      <c r="AF51" s="52" t="str">
        <f t="shared" si="8"/>
        <v/>
      </c>
      <c r="AG51" s="52" t="str">
        <f t="shared" si="9"/>
        <v/>
      </c>
      <c r="AH51" s="58">
        <f t="shared" si="10"/>
        <v>0</v>
      </c>
      <c r="AI51" s="58">
        <f t="shared" si="11"/>
        <v>0</v>
      </c>
      <c r="AJ51" s="52" t="str">
        <f t="shared" si="18"/>
        <v/>
      </c>
      <c r="AK51" s="52" t="str">
        <f t="shared" si="19"/>
        <v/>
      </c>
    </row>
    <row r="52" spans="1:37" ht="15.75" customHeight="1" x14ac:dyDescent="0.25">
      <c r="A52" s="69"/>
      <c r="B52" s="63"/>
      <c r="C52" s="50" t="s">
        <v>61</v>
      </c>
      <c r="D52" s="64"/>
      <c r="E52" s="50" t="s">
        <v>61</v>
      </c>
      <c r="F52" s="68"/>
      <c r="G52" s="65"/>
      <c r="H52" s="66"/>
      <c r="I52" s="66"/>
      <c r="J52" s="67"/>
      <c r="K52" s="68"/>
      <c r="L52" s="64"/>
      <c r="M52" s="66"/>
      <c r="N52" s="66"/>
      <c r="O52" s="67"/>
      <c r="P52" s="48" t="str">
        <f t="shared" si="13"/>
        <v/>
      </c>
      <c r="Q52" s="50">
        <f t="shared" si="14"/>
        <v>51</v>
      </c>
      <c r="R52" s="50"/>
      <c r="S52" s="52"/>
      <c r="T52" s="52">
        <f t="shared" si="0"/>
        <v>0</v>
      </c>
      <c r="U52" s="52">
        <f t="shared" si="1"/>
        <v>0</v>
      </c>
      <c r="V52" s="52">
        <f t="shared" si="2"/>
        <v>0</v>
      </c>
      <c r="W52" s="52">
        <f t="shared" si="3"/>
        <v>0</v>
      </c>
      <c r="X52" s="52" t="str">
        <f t="shared" si="15"/>
        <v/>
      </c>
      <c r="Y52" s="53" t="str">
        <f t="shared" si="16"/>
        <v/>
      </c>
      <c r="Z52" s="53" t="str">
        <f t="shared" si="17"/>
        <v/>
      </c>
      <c r="AA52" s="53" t="str">
        <f t="shared" si="4"/>
        <v/>
      </c>
      <c r="AB52" s="54" t="str">
        <f t="shared" si="5"/>
        <v/>
      </c>
      <c r="AC52" s="61"/>
      <c r="AD52" s="52" t="str">
        <f t="shared" si="6"/>
        <v/>
      </c>
      <c r="AE52" s="53" t="str">
        <f t="shared" si="20"/>
        <v/>
      </c>
      <c r="AF52" s="52" t="str">
        <f t="shared" si="8"/>
        <v/>
      </c>
      <c r="AG52" s="52" t="str">
        <f t="shared" si="9"/>
        <v/>
      </c>
      <c r="AH52" s="58">
        <f t="shared" si="10"/>
        <v>0</v>
      </c>
      <c r="AI52" s="58">
        <f t="shared" si="11"/>
        <v>0</v>
      </c>
      <c r="AJ52" s="52" t="str">
        <f t="shared" si="18"/>
        <v/>
      </c>
      <c r="AK52" s="52" t="str">
        <f t="shared" si="19"/>
        <v/>
      </c>
    </row>
    <row r="53" spans="1:37" ht="15.75" customHeight="1" x14ac:dyDescent="0.25">
      <c r="A53" s="69"/>
      <c r="B53" s="63"/>
      <c r="C53" s="50" t="s">
        <v>61</v>
      </c>
      <c r="D53" s="64"/>
      <c r="E53" s="50" t="s">
        <v>61</v>
      </c>
      <c r="F53" s="68"/>
      <c r="G53" s="65"/>
      <c r="H53" s="66"/>
      <c r="I53" s="66"/>
      <c r="J53" s="67"/>
      <c r="K53" s="68"/>
      <c r="L53" s="64"/>
      <c r="M53" s="66"/>
      <c r="N53" s="66"/>
      <c r="O53" s="67"/>
      <c r="P53" s="48" t="str">
        <f t="shared" si="13"/>
        <v/>
      </c>
      <c r="Q53" s="50">
        <f t="shared" si="14"/>
        <v>52</v>
      </c>
      <c r="R53" s="50"/>
      <c r="S53" s="52"/>
      <c r="T53" s="52">
        <f t="shared" si="0"/>
        <v>0</v>
      </c>
      <c r="U53" s="52">
        <f t="shared" si="1"/>
        <v>0</v>
      </c>
      <c r="V53" s="52">
        <f t="shared" si="2"/>
        <v>0</v>
      </c>
      <c r="W53" s="52">
        <f t="shared" si="3"/>
        <v>0</v>
      </c>
      <c r="X53" s="52" t="str">
        <f t="shared" si="15"/>
        <v/>
      </c>
      <c r="Y53" s="53" t="str">
        <f t="shared" si="16"/>
        <v/>
      </c>
      <c r="Z53" s="53" t="str">
        <f t="shared" si="17"/>
        <v/>
      </c>
      <c r="AA53" s="53" t="str">
        <f t="shared" si="4"/>
        <v/>
      </c>
      <c r="AB53" s="54" t="str">
        <f t="shared" si="5"/>
        <v/>
      </c>
      <c r="AC53" s="61"/>
      <c r="AD53" s="52" t="str">
        <f t="shared" si="6"/>
        <v/>
      </c>
      <c r="AE53" s="53" t="str">
        <f t="shared" si="20"/>
        <v/>
      </c>
      <c r="AF53" s="52" t="str">
        <f t="shared" si="8"/>
        <v/>
      </c>
      <c r="AG53" s="52" t="str">
        <f t="shared" si="9"/>
        <v/>
      </c>
      <c r="AH53" s="58">
        <f t="shared" si="10"/>
        <v>0</v>
      </c>
      <c r="AI53" s="58">
        <f t="shared" si="11"/>
        <v>0</v>
      </c>
      <c r="AJ53" s="52" t="str">
        <f t="shared" si="18"/>
        <v/>
      </c>
      <c r="AK53" s="52" t="str">
        <f t="shared" si="19"/>
        <v/>
      </c>
    </row>
    <row r="54" spans="1:37" ht="15.75" customHeight="1" x14ac:dyDescent="0.25">
      <c r="A54" s="69"/>
      <c r="B54" s="63"/>
      <c r="C54" s="50" t="s">
        <v>61</v>
      </c>
      <c r="D54" s="64"/>
      <c r="E54" s="50" t="s">
        <v>61</v>
      </c>
      <c r="F54" s="68"/>
      <c r="G54" s="65"/>
      <c r="H54" s="66"/>
      <c r="I54" s="66"/>
      <c r="J54" s="67"/>
      <c r="K54" s="68"/>
      <c r="L54" s="64"/>
      <c r="M54" s="66"/>
      <c r="N54" s="66"/>
      <c r="O54" s="67"/>
      <c r="P54" s="48" t="str">
        <f t="shared" si="13"/>
        <v/>
      </c>
      <c r="Q54" s="50">
        <f t="shared" si="14"/>
        <v>53</v>
      </c>
      <c r="R54" s="50"/>
      <c r="S54" s="52"/>
      <c r="T54" s="52">
        <f t="shared" si="0"/>
        <v>0</v>
      </c>
      <c r="U54" s="52">
        <f t="shared" si="1"/>
        <v>0</v>
      </c>
      <c r="V54" s="52">
        <f t="shared" si="2"/>
        <v>0</v>
      </c>
      <c r="W54" s="52">
        <f t="shared" si="3"/>
        <v>0</v>
      </c>
      <c r="X54" s="52" t="str">
        <f t="shared" si="15"/>
        <v/>
      </c>
      <c r="Y54" s="53" t="str">
        <f t="shared" si="16"/>
        <v/>
      </c>
      <c r="Z54" s="53" t="str">
        <f t="shared" si="17"/>
        <v/>
      </c>
      <c r="AA54" s="53" t="str">
        <f t="shared" si="4"/>
        <v/>
      </c>
      <c r="AB54" s="54" t="str">
        <f t="shared" si="5"/>
        <v/>
      </c>
      <c r="AC54" s="61"/>
      <c r="AD54" s="52" t="str">
        <f t="shared" si="6"/>
        <v/>
      </c>
      <c r="AE54" s="53" t="str">
        <f t="shared" si="20"/>
        <v/>
      </c>
      <c r="AF54" s="52" t="str">
        <f t="shared" si="8"/>
        <v/>
      </c>
      <c r="AG54" s="52" t="str">
        <f t="shared" si="9"/>
        <v/>
      </c>
      <c r="AH54" s="58">
        <f t="shared" si="10"/>
        <v>0</v>
      </c>
      <c r="AI54" s="58">
        <f t="shared" si="11"/>
        <v>0</v>
      </c>
      <c r="AJ54" s="52" t="str">
        <f t="shared" si="18"/>
        <v/>
      </c>
      <c r="AK54" s="52" t="str">
        <f t="shared" si="19"/>
        <v/>
      </c>
    </row>
    <row r="55" spans="1:37" ht="15.75" customHeight="1" x14ac:dyDescent="0.25">
      <c r="A55" s="69"/>
      <c r="B55" s="63"/>
      <c r="C55" s="50" t="s">
        <v>61</v>
      </c>
      <c r="D55" s="64"/>
      <c r="E55" s="50" t="s">
        <v>61</v>
      </c>
      <c r="F55" s="68"/>
      <c r="G55" s="65"/>
      <c r="H55" s="66"/>
      <c r="I55" s="66"/>
      <c r="J55" s="67"/>
      <c r="K55" s="68"/>
      <c r="L55" s="64"/>
      <c r="M55" s="66"/>
      <c r="N55" s="66"/>
      <c r="O55" s="67"/>
      <c r="P55" s="48" t="str">
        <f t="shared" si="13"/>
        <v/>
      </c>
      <c r="Q55" s="50">
        <f t="shared" si="14"/>
        <v>54</v>
      </c>
      <c r="R55" s="50"/>
      <c r="S55" s="52"/>
      <c r="T55" s="52">
        <f t="shared" si="0"/>
        <v>0</v>
      </c>
      <c r="U55" s="52">
        <f t="shared" si="1"/>
        <v>0</v>
      </c>
      <c r="V55" s="52">
        <f t="shared" si="2"/>
        <v>0</v>
      </c>
      <c r="W55" s="52">
        <f t="shared" si="3"/>
        <v>0</v>
      </c>
      <c r="X55" s="52" t="str">
        <f t="shared" si="15"/>
        <v/>
      </c>
      <c r="Y55" s="53" t="str">
        <f t="shared" si="16"/>
        <v/>
      </c>
      <c r="Z55" s="53" t="str">
        <f t="shared" si="17"/>
        <v/>
      </c>
      <c r="AA55" s="53" t="str">
        <f t="shared" si="4"/>
        <v/>
      </c>
      <c r="AB55" s="54" t="str">
        <f t="shared" si="5"/>
        <v/>
      </c>
      <c r="AC55" s="61"/>
      <c r="AD55" s="52" t="str">
        <f t="shared" si="6"/>
        <v/>
      </c>
      <c r="AE55" s="53" t="str">
        <f t="shared" si="20"/>
        <v/>
      </c>
      <c r="AF55" s="52" t="str">
        <f t="shared" si="8"/>
        <v/>
      </c>
      <c r="AG55" s="52" t="str">
        <f t="shared" si="9"/>
        <v/>
      </c>
      <c r="AH55" s="58">
        <f t="shared" si="10"/>
        <v>0</v>
      </c>
      <c r="AI55" s="58">
        <f t="shared" si="11"/>
        <v>0</v>
      </c>
      <c r="AJ55" s="52" t="str">
        <f t="shared" si="18"/>
        <v/>
      </c>
      <c r="AK55" s="52" t="str">
        <f t="shared" si="19"/>
        <v/>
      </c>
    </row>
    <row r="56" spans="1:37" ht="15.75" customHeight="1" x14ac:dyDescent="0.25">
      <c r="A56" s="69"/>
      <c r="B56" s="63"/>
      <c r="C56" s="50" t="s">
        <v>61</v>
      </c>
      <c r="D56" s="64"/>
      <c r="E56" s="50" t="s">
        <v>61</v>
      </c>
      <c r="F56" s="68"/>
      <c r="G56" s="65"/>
      <c r="H56" s="66"/>
      <c r="I56" s="66"/>
      <c r="J56" s="67"/>
      <c r="K56" s="68"/>
      <c r="L56" s="64"/>
      <c r="M56" s="66"/>
      <c r="N56" s="66"/>
      <c r="O56" s="67"/>
      <c r="P56" s="48" t="str">
        <f t="shared" si="13"/>
        <v/>
      </c>
      <c r="Q56" s="50">
        <f t="shared" si="14"/>
        <v>55</v>
      </c>
      <c r="R56" s="50"/>
      <c r="S56" s="52"/>
      <c r="T56" s="52">
        <f t="shared" si="0"/>
        <v>0</v>
      </c>
      <c r="U56" s="52">
        <f t="shared" si="1"/>
        <v>0</v>
      </c>
      <c r="V56" s="52">
        <f t="shared" si="2"/>
        <v>0</v>
      </c>
      <c r="W56" s="52">
        <f t="shared" si="3"/>
        <v>0</v>
      </c>
      <c r="X56" s="52" t="str">
        <f t="shared" si="15"/>
        <v/>
      </c>
      <c r="Y56" s="53" t="str">
        <f t="shared" si="16"/>
        <v/>
      </c>
      <c r="Z56" s="53" t="str">
        <f t="shared" si="17"/>
        <v/>
      </c>
      <c r="AA56" s="53" t="str">
        <f t="shared" si="4"/>
        <v/>
      </c>
      <c r="AB56" s="54" t="str">
        <f t="shared" si="5"/>
        <v/>
      </c>
      <c r="AC56" s="61"/>
      <c r="AD56" s="52" t="str">
        <f t="shared" si="6"/>
        <v/>
      </c>
      <c r="AE56" s="53" t="str">
        <f t="shared" si="20"/>
        <v/>
      </c>
      <c r="AF56" s="52" t="str">
        <f t="shared" si="8"/>
        <v/>
      </c>
      <c r="AG56" s="52" t="str">
        <f t="shared" si="9"/>
        <v/>
      </c>
      <c r="AH56" s="58">
        <f t="shared" si="10"/>
        <v>0</v>
      </c>
      <c r="AI56" s="58">
        <f t="shared" si="11"/>
        <v>0</v>
      </c>
      <c r="AJ56" s="52" t="str">
        <f t="shared" si="18"/>
        <v/>
      </c>
      <c r="AK56" s="52" t="str">
        <f t="shared" si="19"/>
        <v/>
      </c>
    </row>
    <row r="57" spans="1:37" ht="15.75" customHeight="1" x14ac:dyDescent="0.25">
      <c r="A57" s="69"/>
      <c r="B57" s="63"/>
      <c r="C57" s="50" t="s">
        <v>61</v>
      </c>
      <c r="D57" s="64"/>
      <c r="E57" s="50" t="s">
        <v>61</v>
      </c>
      <c r="F57" s="68"/>
      <c r="G57" s="65"/>
      <c r="H57" s="66"/>
      <c r="I57" s="66"/>
      <c r="J57" s="67"/>
      <c r="K57" s="68"/>
      <c r="L57" s="64"/>
      <c r="M57" s="66"/>
      <c r="N57" s="66"/>
      <c r="O57" s="67"/>
      <c r="P57" s="48" t="str">
        <f t="shared" si="13"/>
        <v/>
      </c>
      <c r="Q57" s="50">
        <f t="shared" si="14"/>
        <v>56</v>
      </c>
      <c r="R57" s="50"/>
      <c r="S57" s="52"/>
      <c r="T57" s="52">
        <f t="shared" si="0"/>
        <v>0</v>
      </c>
      <c r="U57" s="52">
        <f t="shared" si="1"/>
        <v>0</v>
      </c>
      <c r="V57" s="52">
        <f t="shared" si="2"/>
        <v>0</v>
      </c>
      <c r="W57" s="52">
        <f t="shared" si="3"/>
        <v>0</v>
      </c>
      <c r="X57" s="52" t="str">
        <f t="shared" si="15"/>
        <v/>
      </c>
      <c r="Y57" s="53" t="str">
        <f t="shared" si="16"/>
        <v/>
      </c>
      <c r="Z57" s="53" t="str">
        <f t="shared" si="17"/>
        <v/>
      </c>
      <c r="AA57" s="53" t="str">
        <f t="shared" si="4"/>
        <v/>
      </c>
      <c r="AB57" s="54" t="str">
        <f t="shared" si="5"/>
        <v/>
      </c>
      <c r="AC57" s="61"/>
      <c r="AD57" s="52" t="str">
        <f t="shared" si="6"/>
        <v/>
      </c>
      <c r="AE57" s="53" t="str">
        <f t="shared" si="20"/>
        <v/>
      </c>
      <c r="AF57" s="52" t="str">
        <f t="shared" si="8"/>
        <v/>
      </c>
      <c r="AG57" s="52" t="str">
        <f t="shared" si="9"/>
        <v/>
      </c>
      <c r="AH57" s="58">
        <f t="shared" si="10"/>
        <v>0</v>
      </c>
      <c r="AI57" s="58">
        <f t="shared" si="11"/>
        <v>0</v>
      </c>
      <c r="AJ57" s="52" t="str">
        <f t="shared" si="18"/>
        <v/>
      </c>
      <c r="AK57" s="52" t="str">
        <f t="shared" si="19"/>
        <v/>
      </c>
    </row>
    <row r="58" spans="1:37" ht="15.75" customHeight="1" x14ac:dyDescent="0.25">
      <c r="A58" s="69"/>
      <c r="B58" s="63"/>
      <c r="C58" s="50" t="s">
        <v>61</v>
      </c>
      <c r="D58" s="64"/>
      <c r="E58" s="50" t="s">
        <v>61</v>
      </c>
      <c r="F58" s="68"/>
      <c r="G58" s="65"/>
      <c r="H58" s="66"/>
      <c r="I58" s="66"/>
      <c r="J58" s="67"/>
      <c r="K58" s="68"/>
      <c r="L58" s="64"/>
      <c r="M58" s="66"/>
      <c r="N58" s="66"/>
      <c r="O58" s="67"/>
      <c r="P58" s="48" t="str">
        <f t="shared" si="13"/>
        <v/>
      </c>
      <c r="Q58" s="50">
        <f t="shared" si="14"/>
        <v>57</v>
      </c>
      <c r="R58" s="50"/>
      <c r="S58" s="52"/>
      <c r="T58" s="52">
        <f t="shared" si="0"/>
        <v>0</v>
      </c>
      <c r="U58" s="52">
        <f t="shared" si="1"/>
        <v>0</v>
      </c>
      <c r="V58" s="52">
        <f t="shared" si="2"/>
        <v>0</v>
      </c>
      <c r="W58" s="52">
        <f t="shared" si="3"/>
        <v>0</v>
      </c>
      <c r="X58" s="52" t="str">
        <f t="shared" si="15"/>
        <v/>
      </c>
      <c r="Y58" s="53" t="str">
        <f t="shared" si="16"/>
        <v/>
      </c>
      <c r="Z58" s="53" t="str">
        <f t="shared" si="17"/>
        <v/>
      </c>
      <c r="AA58" s="53" t="str">
        <f t="shared" si="4"/>
        <v/>
      </c>
      <c r="AB58" s="54" t="str">
        <f t="shared" si="5"/>
        <v/>
      </c>
      <c r="AC58" s="61"/>
      <c r="AD58" s="52" t="str">
        <f t="shared" si="6"/>
        <v/>
      </c>
      <c r="AE58" s="53" t="str">
        <f t="shared" si="20"/>
        <v/>
      </c>
      <c r="AF58" s="52" t="str">
        <f t="shared" si="8"/>
        <v/>
      </c>
      <c r="AG58" s="52" t="str">
        <f t="shared" si="9"/>
        <v/>
      </c>
      <c r="AH58" s="58">
        <f t="shared" si="10"/>
        <v>0</v>
      </c>
      <c r="AI58" s="58">
        <f t="shared" si="11"/>
        <v>0</v>
      </c>
      <c r="AJ58" s="52" t="str">
        <f t="shared" si="18"/>
        <v/>
      </c>
      <c r="AK58" s="52" t="str">
        <f t="shared" si="19"/>
        <v/>
      </c>
    </row>
    <row r="59" spans="1:37" ht="15.75" customHeight="1" x14ac:dyDescent="0.25">
      <c r="A59" s="69"/>
      <c r="B59" s="63"/>
      <c r="C59" s="50" t="s">
        <v>61</v>
      </c>
      <c r="D59" s="64"/>
      <c r="E59" s="50" t="s">
        <v>61</v>
      </c>
      <c r="F59" s="68"/>
      <c r="G59" s="65"/>
      <c r="H59" s="66"/>
      <c r="I59" s="66"/>
      <c r="J59" s="67"/>
      <c r="K59" s="68"/>
      <c r="L59" s="64"/>
      <c r="M59" s="66"/>
      <c r="N59" s="66"/>
      <c r="O59" s="67"/>
      <c r="P59" s="48" t="str">
        <f t="shared" si="13"/>
        <v/>
      </c>
      <c r="Q59" s="50">
        <f t="shared" si="14"/>
        <v>58</v>
      </c>
      <c r="R59" s="50"/>
      <c r="S59" s="52"/>
      <c r="T59" s="52">
        <f t="shared" si="0"/>
        <v>0</v>
      </c>
      <c r="U59" s="52">
        <f t="shared" si="1"/>
        <v>0</v>
      </c>
      <c r="V59" s="52">
        <f t="shared" si="2"/>
        <v>0</v>
      </c>
      <c r="W59" s="52">
        <f t="shared" si="3"/>
        <v>0</v>
      </c>
      <c r="X59" s="52" t="str">
        <f t="shared" si="15"/>
        <v/>
      </c>
      <c r="Y59" s="53" t="str">
        <f t="shared" si="16"/>
        <v/>
      </c>
      <c r="Z59" s="53" t="str">
        <f t="shared" si="17"/>
        <v/>
      </c>
      <c r="AA59" s="53" t="str">
        <f t="shared" si="4"/>
        <v/>
      </c>
      <c r="AB59" s="54" t="str">
        <f t="shared" si="5"/>
        <v/>
      </c>
      <c r="AC59" s="61"/>
      <c r="AD59" s="52" t="str">
        <f t="shared" si="6"/>
        <v/>
      </c>
      <c r="AE59" s="53" t="str">
        <f t="shared" si="20"/>
        <v/>
      </c>
      <c r="AF59" s="52" t="str">
        <f t="shared" si="8"/>
        <v/>
      </c>
      <c r="AG59" s="52" t="str">
        <f t="shared" si="9"/>
        <v/>
      </c>
      <c r="AH59" s="58">
        <f t="shared" si="10"/>
        <v>0</v>
      </c>
      <c r="AI59" s="58">
        <f t="shared" si="11"/>
        <v>0</v>
      </c>
      <c r="AJ59" s="52" t="str">
        <f t="shared" si="18"/>
        <v/>
      </c>
      <c r="AK59" s="52" t="str">
        <f t="shared" si="19"/>
        <v/>
      </c>
    </row>
    <row r="60" spans="1:37" ht="15.75" customHeight="1" x14ac:dyDescent="0.25">
      <c r="A60" s="69"/>
      <c r="B60" s="63"/>
      <c r="C60" s="50" t="s">
        <v>61</v>
      </c>
      <c r="D60" s="64"/>
      <c r="E60" s="50" t="s">
        <v>61</v>
      </c>
      <c r="F60" s="68"/>
      <c r="G60" s="65"/>
      <c r="H60" s="66"/>
      <c r="I60" s="66"/>
      <c r="J60" s="67"/>
      <c r="K60" s="68"/>
      <c r="L60" s="64"/>
      <c r="M60" s="66"/>
      <c r="N60" s="66"/>
      <c r="O60" s="67"/>
      <c r="P60" s="48" t="str">
        <f t="shared" si="13"/>
        <v/>
      </c>
      <c r="Q60" s="50">
        <f t="shared" si="14"/>
        <v>59</v>
      </c>
      <c r="R60" s="50"/>
      <c r="S60" s="52"/>
      <c r="T60" s="52">
        <f t="shared" si="0"/>
        <v>0</v>
      </c>
      <c r="U60" s="52">
        <f t="shared" si="1"/>
        <v>0</v>
      </c>
      <c r="V60" s="52">
        <f t="shared" si="2"/>
        <v>0</v>
      </c>
      <c r="W60" s="52">
        <f t="shared" si="3"/>
        <v>0</v>
      </c>
      <c r="X60" s="52" t="str">
        <f t="shared" si="15"/>
        <v/>
      </c>
      <c r="Y60" s="53" t="str">
        <f t="shared" si="16"/>
        <v/>
      </c>
      <c r="Z60" s="53" t="str">
        <f t="shared" si="17"/>
        <v/>
      </c>
      <c r="AA60" s="53" t="str">
        <f t="shared" si="4"/>
        <v/>
      </c>
      <c r="AB60" s="54" t="str">
        <f t="shared" si="5"/>
        <v/>
      </c>
      <c r="AC60" s="61"/>
      <c r="AD60" s="52" t="str">
        <f t="shared" si="6"/>
        <v/>
      </c>
      <c r="AE60" s="53" t="str">
        <f t="shared" si="20"/>
        <v/>
      </c>
      <c r="AF60" s="52" t="str">
        <f t="shared" si="8"/>
        <v/>
      </c>
      <c r="AG60" s="52" t="str">
        <f t="shared" si="9"/>
        <v/>
      </c>
      <c r="AH60" s="58">
        <f t="shared" si="10"/>
        <v>0</v>
      </c>
      <c r="AI60" s="58">
        <f t="shared" si="11"/>
        <v>0</v>
      </c>
      <c r="AJ60" s="52" t="str">
        <f t="shared" si="18"/>
        <v/>
      </c>
      <c r="AK60" s="52" t="str">
        <f t="shared" si="19"/>
        <v/>
      </c>
    </row>
    <row r="61" spans="1:37" ht="15.75" customHeight="1" x14ac:dyDescent="0.25">
      <c r="A61" s="69"/>
      <c r="B61" s="63"/>
      <c r="C61" s="50" t="s">
        <v>61</v>
      </c>
      <c r="D61" s="64"/>
      <c r="E61" s="50" t="s">
        <v>61</v>
      </c>
      <c r="F61" s="68"/>
      <c r="G61" s="65"/>
      <c r="H61" s="66"/>
      <c r="I61" s="66"/>
      <c r="J61" s="67"/>
      <c r="K61" s="68"/>
      <c r="L61" s="64"/>
      <c r="M61" s="66"/>
      <c r="N61" s="66"/>
      <c r="O61" s="67"/>
      <c r="P61" s="48" t="str">
        <f t="shared" si="13"/>
        <v/>
      </c>
      <c r="Q61" s="50">
        <f t="shared" si="14"/>
        <v>60</v>
      </c>
      <c r="R61" s="50"/>
      <c r="S61" s="52"/>
      <c r="T61" s="52">
        <f t="shared" si="0"/>
        <v>0</v>
      </c>
      <c r="U61" s="52">
        <f t="shared" si="1"/>
        <v>0</v>
      </c>
      <c r="V61" s="52">
        <f t="shared" si="2"/>
        <v>0</v>
      </c>
      <c r="W61" s="52">
        <f t="shared" si="3"/>
        <v>0</v>
      </c>
      <c r="X61" s="52" t="str">
        <f t="shared" si="15"/>
        <v/>
      </c>
      <c r="Y61" s="53" t="str">
        <f t="shared" si="16"/>
        <v/>
      </c>
      <c r="Z61" s="53" t="str">
        <f t="shared" si="17"/>
        <v/>
      </c>
      <c r="AA61" s="53" t="str">
        <f t="shared" si="4"/>
        <v/>
      </c>
      <c r="AB61" s="54" t="str">
        <f t="shared" si="5"/>
        <v/>
      </c>
      <c r="AC61" s="61"/>
      <c r="AD61" s="52" t="str">
        <f t="shared" si="6"/>
        <v/>
      </c>
      <c r="AE61" s="53" t="str">
        <f t="shared" si="20"/>
        <v/>
      </c>
      <c r="AF61" s="52" t="str">
        <f t="shared" si="8"/>
        <v/>
      </c>
      <c r="AG61" s="52" t="str">
        <f t="shared" si="9"/>
        <v/>
      </c>
      <c r="AH61" s="58">
        <f t="shared" si="10"/>
        <v>0</v>
      </c>
      <c r="AI61" s="58">
        <f t="shared" si="11"/>
        <v>0</v>
      </c>
      <c r="AJ61" s="52" t="str">
        <f t="shared" si="18"/>
        <v/>
      </c>
      <c r="AK61" s="52" t="str">
        <f t="shared" si="19"/>
        <v/>
      </c>
    </row>
    <row r="62" spans="1:37" ht="15.75" customHeight="1" x14ac:dyDescent="0.25">
      <c r="A62" s="69"/>
      <c r="B62" s="63"/>
      <c r="C62" s="50" t="s">
        <v>61</v>
      </c>
      <c r="D62" s="64"/>
      <c r="E62" s="50" t="s">
        <v>61</v>
      </c>
      <c r="F62" s="68"/>
      <c r="G62" s="65"/>
      <c r="H62" s="66"/>
      <c r="I62" s="66"/>
      <c r="J62" s="67"/>
      <c r="K62" s="68"/>
      <c r="L62" s="64"/>
      <c r="M62" s="66"/>
      <c r="N62" s="66"/>
      <c r="O62" s="67"/>
      <c r="P62" s="48" t="str">
        <f t="shared" si="13"/>
        <v/>
      </c>
      <c r="Q62" s="50">
        <f t="shared" si="14"/>
        <v>61</v>
      </c>
      <c r="R62" s="50"/>
      <c r="S62" s="52"/>
      <c r="T62" s="52">
        <f t="shared" si="0"/>
        <v>0</v>
      </c>
      <c r="U62" s="52">
        <f t="shared" si="1"/>
        <v>0</v>
      </c>
      <c r="V62" s="52">
        <f t="shared" si="2"/>
        <v>0</v>
      </c>
      <c r="W62" s="52">
        <f t="shared" si="3"/>
        <v>0</v>
      </c>
      <c r="X62" s="52" t="str">
        <f t="shared" si="15"/>
        <v/>
      </c>
      <c r="Y62" s="53" t="str">
        <f t="shared" si="16"/>
        <v/>
      </c>
      <c r="Z62" s="53" t="str">
        <f t="shared" si="17"/>
        <v/>
      </c>
      <c r="AA62" s="53" t="str">
        <f t="shared" si="4"/>
        <v/>
      </c>
      <c r="AB62" s="54" t="str">
        <f t="shared" si="5"/>
        <v/>
      </c>
      <c r="AC62" s="61"/>
      <c r="AD62" s="52" t="str">
        <f t="shared" si="6"/>
        <v/>
      </c>
      <c r="AE62" s="53" t="str">
        <f t="shared" si="20"/>
        <v/>
      </c>
      <c r="AF62" s="52" t="str">
        <f t="shared" si="8"/>
        <v/>
      </c>
      <c r="AG62" s="52" t="str">
        <f t="shared" si="9"/>
        <v/>
      </c>
      <c r="AH62" s="58">
        <f t="shared" si="10"/>
        <v>0</v>
      </c>
      <c r="AI62" s="58">
        <f t="shared" si="11"/>
        <v>0</v>
      </c>
      <c r="AJ62" s="52" t="str">
        <f t="shared" si="18"/>
        <v/>
      </c>
      <c r="AK62" s="52" t="str">
        <f t="shared" si="19"/>
        <v/>
      </c>
    </row>
    <row r="63" spans="1:37" ht="15.75" customHeight="1" x14ac:dyDescent="0.25">
      <c r="A63" s="69"/>
      <c r="B63" s="63"/>
      <c r="C63" s="50" t="s">
        <v>61</v>
      </c>
      <c r="D63" s="64"/>
      <c r="E63" s="50" t="s">
        <v>61</v>
      </c>
      <c r="F63" s="68"/>
      <c r="G63" s="65"/>
      <c r="H63" s="66"/>
      <c r="I63" s="66"/>
      <c r="J63" s="67"/>
      <c r="K63" s="68"/>
      <c r="L63" s="64"/>
      <c r="M63" s="66"/>
      <c r="N63" s="66"/>
      <c r="O63" s="67"/>
      <c r="P63" s="48" t="str">
        <f t="shared" si="13"/>
        <v/>
      </c>
      <c r="Q63" s="50">
        <f t="shared" si="14"/>
        <v>62</v>
      </c>
      <c r="R63" s="50"/>
      <c r="S63" s="52"/>
      <c r="T63" s="52">
        <f t="shared" si="0"/>
        <v>0</v>
      </c>
      <c r="U63" s="52">
        <f t="shared" si="1"/>
        <v>0</v>
      </c>
      <c r="V63" s="52">
        <f t="shared" si="2"/>
        <v>0</v>
      </c>
      <c r="W63" s="52">
        <f t="shared" si="3"/>
        <v>0</v>
      </c>
      <c r="X63" s="52" t="str">
        <f t="shared" si="15"/>
        <v/>
      </c>
      <c r="Y63" s="53" t="str">
        <f t="shared" si="16"/>
        <v/>
      </c>
      <c r="Z63" s="53" t="str">
        <f t="shared" si="17"/>
        <v/>
      </c>
      <c r="AA63" s="53" t="str">
        <f t="shared" si="4"/>
        <v/>
      </c>
      <c r="AB63" s="54" t="str">
        <f t="shared" si="5"/>
        <v/>
      </c>
      <c r="AC63" s="61"/>
      <c r="AD63" s="52" t="str">
        <f t="shared" si="6"/>
        <v/>
      </c>
      <c r="AE63" s="53" t="str">
        <f t="shared" si="20"/>
        <v/>
      </c>
      <c r="AF63" s="52" t="str">
        <f t="shared" si="8"/>
        <v/>
      </c>
      <c r="AG63" s="52" t="str">
        <f t="shared" si="9"/>
        <v/>
      </c>
      <c r="AH63" s="58">
        <f t="shared" si="10"/>
        <v>0</v>
      </c>
      <c r="AI63" s="58">
        <f t="shared" si="11"/>
        <v>0</v>
      </c>
      <c r="AJ63" s="52" t="str">
        <f t="shared" si="18"/>
        <v/>
      </c>
      <c r="AK63" s="52" t="str">
        <f t="shared" si="19"/>
        <v/>
      </c>
    </row>
    <row r="64" spans="1:37" ht="15.75" customHeight="1" x14ac:dyDescent="0.25">
      <c r="A64" s="69"/>
      <c r="B64" s="63"/>
      <c r="C64" s="50" t="s">
        <v>61</v>
      </c>
      <c r="D64" s="64"/>
      <c r="E64" s="50" t="s">
        <v>61</v>
      </c>
      <c r="F64" s="68"/>
      <c r="G64" s="65"/>
      <c r="H64" s="66"/>
      <c r="I64" s="66"/>
      <c r="J64" s="67"/>
      <c r="K64" s="68"/>
      <c r="L64" s="64"/>
      <c r="M64" s="66"/>
      <c r="N64" s="66"/>
      <c r="O64" s="67"/>
      <c r="P64" s="48" t="str">
        <f t="shared" si="13"/>
        <v/>
      </c>
      <c r="Q64" s="50">
        <f t="shared" si="14"/>
        <v>63</v>
      </c>
      <c r="R64" s="50"/>
      <c r="S64" s="52"/>
      <c r="T64" s="52">
        <f t="shared" si="0"/>
        <v>0</v>
      </c>
      <c r="U64" s="52">
        <f t="shared" si="1"/>
        <v>0</v>
      </c>
      <c r="V64" s="52">
        <f t="shared" si="2"/>
        <v>0</v>
      </c>
      <c r="W64" s="52">
        <f t="shared" si="3"/>
        <v>0</v>
      </c>
      <c r="X64" s="52" t="str">
        <f t="shared" si="15"/>
        <v/>
      </c>
      <c r="Y64" s="53" t="str">
        <f t="shared" si="16"/>
        <v/>
      </c>
      <c r="Z64" s="53" t="str">
        <f t="shared" si="17"/>
        <v/>
      </c>
      <c r="AA64" s="53" t="str">
        <f t="shared" si="4"/>
        <v/>
      </c>
      <c r="AB64" s="54" t="str">
        <f t="shared" si="5"/>
        <v/>
      </c>
      <c r="AC64" s="61"/>
      <c r="AD64" s="52" t="str">
        <f t="shared" si="6"/>
        <v/>
      </c>
      <c r="AE64" s="53" t="str">
        <f t="shared" si="20"/>
        <v/>
      </c>
      <c r="AF64" s="52" t="str">
        <f t="shared" si="8"/>
        <v/>
      </c>
      <c r="AG64" s="52" t="str">
        <f t="shared" si="9"/>
        <v/>
      </c>
      <c r="AH64" s="58">
        <f t="shared" si="10"/>
        <v>0</v>
      </c>
      <c r="AI64" s="58">
        <f t="shared" si="11"/>
        <v>0</v>
      </c>
      <c r="AJ64" s="52" t="str">
        <f t="shared" si="18"/>
        <v/>
      </c>
      <c r="AK64" s="52" t="str">
        <f t="shared" si="19"/>
        <v/>
      </c>
    </row>
    <row r="65" spans="1:37" ht="15.75" customHeight="1" x14ac:dyDescent="0.25">
      <c r="A65" s="69"/>
      <c r="B65" s="63"/>
      <c r="C65" s="50" t="s">
        <v>61</v>
      </c>
      <c r="D65" s="64"/>
      <c r="E65" s="50" t="s">
        <v>61</v>
      </c>
      <c r="F65" s="68"/>
      <c r="G65" s="65"/>
      <c r="H65" s="66"/>
      <c r="I65" s="66"/>
      <c r="J65" s="67"/>
      <c r="K65" s="68"/>
      <c r="L65" s="64"/>
      <c r="M65" s="66"/>
      <c r="N65" s="66"/>
      <c r="O65" s="67"/>
      <c r="P65" s="48" t="str">
        <f t="shared" si="13"/>
        <v/>
      </c>
      <c r="Q65" s="50">
        <f t="shared" si="14"/>
        <v>64</v>
      </c>
      <c r="R65" s="50"/>
      <c r="S65" s="52"/>
      <c r="T65" s="52">
        <f t="shared" si="0"/>
        <v>0</v>
      </c>
      <c r="U65" s="52">
        <f t="shared" si="1"/>
        <v>0</v>
      </c>
      <c r="V65" s="52">
        <f t="shared" si="2"/>
        <v>0</v>
      </c>
      <c r="W65" s="52">
        <f t="shared" si="3"/>
        <v>0</v>
      </c>
      <c r="X65" s="52" t="str">
        <f t="shared" si="15"/>
        <v/>
      </c>
      <c r="Y65" s="53" t="str">
        <f t="shared" si="16"/>
        <v/>
      </c>
      <c r="Z65" s="53" t="str">
        <f t="shared" si="17"/>
        <v/>
      </c>
      <c r="AA65" s="53" t="str">
        <f t="shared" si="4"/>
        <v/>
      </c>
      <c r="AB65" s="54" t="str">
        <f t="shared" si="5"/>
        <v/>
      </c>
      <c r="AC65" s="61"/>
      <c r="AD65" s="52" t="str">
        <f t="shared" si="6"/>
        <v/>
      </c>
      <c r="AE65" s="53" t="str">
        <f t="shared" si="20"/>
        <v/>
      </c>
      <c r="AF65" s="52" t="str">
        <f t="shared" si="8"/>
        <v/>
      </c>
      <c r="AG65" s="52" t="str">
        <f t="shared" si="9"/>
        <v/>
      </c>
      <c r="AH65" s="58">
        <f t="shared" si="10"/>
        <v>0</v>
      </c>
      <c r="AI65" s="58">
        <f t="shared" si="11"/>
        <v>0</v>
      </c>
      <c r="AJ65" s="52" t="str">
        <f t="shared" si="18"/>
        <v/>
      </c>
      <c r="AK65" s="52" t="str">
        <f t="shared" si="19"/>
        <v/>
      </c>
    </row>
    <row r="66" spans="1:37" ht="15.75" customHeight="1" x14ac:dyDescent="0.25">
      <c r="A66" s="69"/>
      <c r="B66" s="63"/>
      <c r="C66" s="50" t="s">
        <v>61</v>
      </c>
      <c r="D66" s="64"/>
      <c r="E66" s="50" t="s">
        <v>61</v>
      </c>
      <c r="F66" s="68"/>
      <c r="G66" s="65"/>
      <c r="H66" s="66"/>
      <c r="I66" s="66"/>
      <c r="J66" s="67"/>
      <c r="K66" s="68"/>
      <c r="L66" s="64"/>
      <c r="M66" s="66"/>
      <c r="N66" s="66"/>
      <c r="O66" s="67"/>
      <c r="P66" s="48" t="str">
        <f t="shared" si="13"/>
        <v/>
      </c>
      <c r="Q66" s="50">
        <f t="shared" si="14"/>
        <v>65</v>
      </c>
      <c r="R66" s="50"/>
      <c r="S66" s="52"/>
      <c r="T66" s="52">
        <f t="shared" si="0"/>
        <v>0</v>
      </c>
      <c r="U66" s="52">
        <f t="shared" si="1"/>
        <v>0</v>
      </c>
      <c r="V66" s="52">
        <f t="shared" si="2"/>
        <v>0</v>
      </c>
      <c r="W66" s="52">
        <f t="shared" si="3"/>
        <v>0</v>
      </c>
      <c r="X66" s="52" t="str">
        <f t="shared" si="15"/>
        <v/>
      </c>
      <c r="Y66" s="53" t="str">
        <f t="shared" si="16"/>
        <v/>
      </c>
      <c r="Z66" s="53" t="str">
        <f t="shared" si="17"/>
        <v/>
      </c>
      <c r="AA66" s="53" t="str">
        <f t="shared" si="4"/>
        <v/>
      </c>
      <c r="AB66" s="54" t="str">
        <f t="shared" si="5"/>
        <v/>
      </c>
      <c r="AC66" s="61"/>
      <c r="AD66" s="52" t="str">
        <f t="shared" si="6"/>
        <v/>
      </c>
      <c r="AE66" s="53" t="str">
        <f t="shared" si="20"/>
        <v/>
      </c>
      <c r="AF66" s="52" t="str">
        <f t="shared" si="8"/>
        <v/>
      </c>
      <c r="AG66" s="52" t="str">
        <f t="shared" si="9"/>
        <v/>
      </c>
      <c r="AH66" s="58">
        <f t="shared" si="10"/>
        <v>0</v>
      </c>
      <c r="AI66" s="58">
        <f t="shared" si="11"/>
        <v>0</v>
      </c>
      <c r="AJ66" s="52" t="str">
        <f t="shared" si="18"/>
        <v/>
      </c>
      <c r="AK66" s="52" t="str">
        <f t="shared" si="19"/>
        <v/>
      </c>
    </row>
    <row r="67" spans="1:37" ht="15.75" customHeight="1" x14ac:dyDescent="0.25">
      <c r="A67" s="69"/>
      <c r="B67" s="63"/>
      <c r="C67" s="50" t="s">
        <v>61</v>
      </c>
      <c r="D67" s="64"/>
      <c r="E67" s="50" t="s">
        <v>61</v>
      </c>
      <c r="F67" s="68"/>
      <c r="G67" s="65"/>
      <c r="H67" s="66"/>
      <c r="I67" s="66"/>
      <c r="J67" s="67"/>
      <c r="K67" s="68"/>
      <c r="L67" s="64"/>
      <c r="M67" s="66"/>
      <c r="N67" s="66"/>
      <c r="O67" s="67"/>
      <c r="P67" s="48" t="str">
        <f t="shared" si="13"/>
        <v/>
      </c>
      <c r="Q67" s="50">
        <f t="shared" si="14"/>
        <v>66</v>
      </c>
      <c r="R67" s="50"/>
      <c r="S67" s="52"/>
      <c r="T67" s="52">
        <f t="shared" si="0"/>
        <v>0</v>
      </c>
      <c r="U67" s="52">
        <f t="shared" si="1"/>
        <v>0</v>
      </c>
      <c r="V67" s="52">
        <f t="shared" si="2"/>
        <v>0</v>
      </c>
      <c r="W67" s="52">
        <f t="shared" si="3"/>
        <v>0</v>
      </c>
      <c r="X67" s="52" t="str">
        <f t="shared" si="15"/>
        <v/>
      </c>
      <c r="Y67" s="53" t="str">
        <f t="shared" si="16"/>
        <v/>
      </c>
      <c r="Z67" s="53" t="str">
        <f t="shared" si="17"/>
        <v/>
      </c>
      <c r="AA67" s="53" t="str">
        <f t="shared" si="4"/>
        <v/>
      </c>
      <c r="AB67" s="54" t="str">
        <f t="shared" si="5"/>
        <v/>
      </c>
      <c r="AC67" s="61"/>
      <c r="AD67" s="52" t="str">
        <f t="shared" si="6"/>
        <v/>
      </c>
      <c r="AE67" s="53" t="str">
        <f t="shared" si="20"/>
        <v/>
      </c>
      <c r="AF67" s="52" t="str">
        <f t="shared" si="8"/>
        <v/>
      </c>
      <c r="AG67" s="52" t="str">
        <f t="shared" si="9"/>
        <v/>
      </c>
      <c r="AH67" s="58">
        <f t="shared" si="10"/>
        <v>0</v>
      </c>
      <c r="AI67" s="58">
        <f t="shared" si="11"/>
        <v>0</v>
      </c>
      <c r="AJ67" s="52" t="str">
        <f t="shared" si="18"/>
        <v/>
      </c>
      <c r="AK67" s="52" t="str">
        <f t="shared" si="19"/>
        <v/>
      </c>
    </row>
    <row r="68" spans="1:37" ht="15.75" customHeight="1" x14ac:dyDescent="0.25">
      <c r="A68" s="69"/>
      <c r="B68" s="63"/>
      <c r="C68" s="50" t="s">
        <v>61</v>
      </c>
      <c r="D68" s="64"/>
      <c r="E68" s="50" t="s">
        <v>61</v>
      </c>
      <c r="F68" s="68"/>
      <c r="G68" s="65"/>
      <c r="H68" s="66"/>
      <c r="I68" s="66"/>
      <c r="J68" s="67"/>
      <c r="K68" s="68"/>
      <c r="L68" s="64"/>
      <c r="M68" s="66"/>
      <c r="N68" s="66"/>
      <c r="O68" s="67"/>
      <c r="P68" s="48" t="str">
        <f t="shared" si="13"/>
        <v/>
      </c>
      <c r="Q68" s="50">
        <f t="shared" si="14"/>
        <v>67</v>
      </c>
      <c r="R68" s="50"/>
      <c r="S68" s="52"/>
      <c r="T68" s="52">
        <f t="shared" si="0"/>
        <v>0</v>
      </c>
      <c r="U68" s="52">
        <f t="shared" si="1"/>
        <v>0</v>
      </c>
      <c r="V68" s="52">
        <f t="shared" si="2"/>
        <v>0</v>
      </c>
      <c r="W68" s="52">
        <f t="shared" si="3"/>
        <v>0</v>
      </c>
      <c r="X68" s="52" t="str">
        <f t="shared" si="15"/>
        <v/>
      </c>
      <c r="Y68" s="53" t="str">
        <f t="shared" si="16"/>
        <v/>
      </c>
      <c r="Z68" s="53" t="str">
        <f t="shared" si="17"/>
        <v/>
      </c>
      <c r="AA68" s="53" t="str">
        <f t="shared" si="4"/>
        <v/>
      </c>
      <c r="AB68" s="54" t="str">
        <f t="shared" si="5"/>
        <v/>
      </c>
      <c r="AC68" s="61"/>
      <c r="AD68" s="52" t="str">
        <f t="shared" si="6"/>
        <v/>
      </c>
      <c r="AE68" s="53" t="str">
        <f t="shared" si="20"/>
        <v/>
      </c>
      <c r="AF68" s="52" t="str">
        <f t="shared" si="8"/>
        <v/>
      </c>
      <c r="AG68" s="52" t="str">
        <f t="shared" si="9"/>
        <v/>
      </c>
      <c r="AH68" s="58">
        <f t="shared" si="10"/>
        <v>0</v>
      </c>
      <c r="AI68" s="58">
        <f t="shared" si="11"/>
        <v>0</v>
      </c>
      <c r="AJ68" s="52" t="str">
        <f t="shared" si="18"/>
        <v/>
      </c>
      <c r="AK68" s="52" t="str">
        <f t="shared" si="19"/>
        <v/>
      </c>
    </row>
    <row r="69" spans="1:37" ht="15.75" customHeight="1" x14ac:dyDescent="0.25">
      <c r="A69" s="69"/>
      <c r="B69" s="63"/>
      <c r="C69" s="50" t="s">
        <v>61</v>
      </c>
      <c r="D69" s="64"/>
      <c r="E69" s="50" t="s">
        <v>61</v>
      </c>
      <c r="F69" s="68"/>
      <c r="G69" s="65"/>
      <c r="H69" s="66"/>
      <c r="I69" s="66"/>
      <c r="J69" s="67"/>
      <c r="K69" s="68"/>
      <c r="L69" s="64"/>
      <c r="M69" s="66"/>
      <c r="N69" s="66"/>
      <c r="O69" s="67"/>
      <c r="P69" s="48" t="str">
        <f t="shared" si="13"/>
        <v/>
      </c>
      <c r="Q69" s="50">
        <f t="shared" si="14"/>
        <v>68</v>
      </c>
      <c r="R69" s="50"/>
      <c r="S69" s="52"/>
      <c r="T69" s="52">
        <f t="shared" si="0"/>
        <v>0</v>
      </c>
      <c r="U69" s="52">
        <f t="shared" si="1"/>
        <v>0</v>
      </c>
      <c r="V69" s="52">
        <f t="shared" si="2"/>
        <v>0</v>
      </c>
      <c r="W69" s="52">
        <f t="shared" si="3"/>
        <v>0</v>
      </c>
      <c r="X69" s="52" t="str">
        <f t="shared" si="15"/>
        <v/>
      </c>
      <c r="Y69" s="53" t="str">
        <f t="shared" si="16"/>
        <v/>
      </c>
      <c r="Z69" s="53" t="str">
        <f t="shared" si="17"/>
        <v/>
      </c>
      <c r="AA69" s="53" t="str">
        <f t="shared" si="4"/>
        <v/>
      </c>
      <c r="AB69" s="54" t="str">
        <f t="shared" si="5"/>
        <v/>
      </c>
      <c r="AC69" s="61"/>
      <c r="AD69" s="52" t="str">
        <f t="shared" si="6"/>
        <v/>
      </c>
      <c r="AE69" s="53" t="str">
        <f t="shared" si="20"/>
        <v/>
      </c>
      <c r="AF69" s="52" t="str">
        <f t="shared" si="8"/>
        <v/>
      </c>
      <c r="AG69" s="52" t="str">
        <f t="shared" si="9"/>
        <v/>
      </c>
      <c r="AH69" s="58">
        <f t="shared" si="10"/>
        <v>0</v>
      </c>
      <c r="AI69" s="58">
        <f t="shared" si="11"/>
        <v>0</v>
      </c>
      <c r="AJ69" s="52" t="str">
        <f t="shared" si="18"/>
        <v/>
      </c>
      <c r="AK69" s="52" t="str">
        <f t="shared" si="19"/>
        <v/>
      </c>
    </row>
    <row r="70" spans="1:37" ht="15.75" customHeight="1" x14ac:dyDescent="0.25">
      <c r="A70" s="69"/>
      <c r="B70" s="63"/>
      <c r="C70" s="50" t="s">
        <v>61</v>
      </c>
      <c r="D70" s="64"/>
      <c r="E70" s="50" t="s">
        <v>61</v>
      </c>
      <c r="F70" s="68"/>
      <c r="G70" s="65"/>
      <c r="H70" s="66"/>
      <c r="I70" s="66"/>
      <c r="J70" s="67"/>
      <c r="K70" s="68"/>
      <c r="L70" s="64"/>
      <c r="M70" s="66"/>
      <c r="N70" s="66"/>
      <c r="O70" s="67"/>
      <c r="P70" s="48" t="str">
        <f t="shared" si="13"/>
        <v/>
      </c>
      <c r="Q70" s="50">
        <f t="shared" si="14"/>
        <v>69</v>
      </c>
      <c r="R70" s="50"/>
      <c r="S70" s="52"/>
      <c r="T70" s="52">
        <f t="shared" si="0"/>
        <v>0</v>
      </c>
      <c r="U70" s="52">
        <f t="shared" si="1"/>
        <v>0</v>
      </c>
      <c r="V70" s="52">
        <f t="shared" si="2"/>
        <v>0</v>
      </c>
      <c r="W70" s="52">
        <f t="shared" si="3"/>
        <v>0</v>
      </c>
      <c r="X70" s="52" t="str">
        <f t="shared" si="15"/>
        <v/>
      </c>
      <c r="Y70" s="53" t="str">
        <f t="shared" si="16"/>
        <v/>
      </c>
      <c r="Z70" s="53" t="str">
        <f t="shared" si="17"/>
        <v/>
      </c>
      <c r="AA70" s="53" t="str">
        <f t="shared" si="4"/>
        <v/>
      </c>
      <c r="AB70" s="54" t="str">
        <f t="shared" si="5"/>
        <v/>
      </c>
      <c r="AC70" s="61"/>
      <c r="AD70" s="52" t="str">
        <f t="shared" si="6"/>
        <v/>
      </c>
      <c r="AE70" s="53" t="str">
        <f t="shared" si="20"/>
        <v/>
      </c>
      <c r="AF70" s="52" t="str">
        <f t="shared" si="8"/>
        <v/>
      </c>
      <c r="AG70" s="52" t="str">
        <f t="shared" si="9"/>
        <v/>
      </c>
      <c r="AH70" s="58">
        <f t="shared" si="10"/>
        <v>0</v>
      </c>
      <c r="AI70" s="58">
        <f t="shared" si="11"/>
        <v>0</v>
      </c>
      <c r="AJ70" s="52" t="str">
        <f t="shared" si="18"/>
        <v/>
      </c>
      <c r="AK70" s="52" t="str">
        <f t="shared" si="19"/>
        <v/>
      </c>
    </row>
    <row r="71" spans="1:37" ht="15.75" customHeight="1" x14ac:dyDescent="0.25">
      <c r="A71" s="69"/>
      <c r="B71" s="63"/>
      <c r="C71" s="50" t="s">
        <v>61</v>
      </c>
      <c r="D71" s="64"/>
      <c r="E71" s="50" t="s">
        <v>61</v>
      </c>
      <c r="F71" s="68"/>
      <c r="G71" s="65"/>
      <c r="H71" s="66"/>
      <c r="I71" s="66"/>
      <c r="J71" s="67"/>
      <c r="K71" s="68"/>
      <c r="L71" s="64"/>
      <c r="M71" s="66"/>
      <c r="N71" s="66"/>
      <c r="O71" s="67"/>
      <c r="P71" s="48" t="str">
        <f t="shared" si="13"/>
        <v/>
      </c>
      <c r="Q71" s="50">
        <f t="shared" si="14"/>
        <v>70</v>
      </c>
      <c r="R71" s="50"/>
      <c r="S71" s="52"/>
      <c r="T71" s="52">
        <f t="shared" si="0"/>
        <v>0</v>
      </c>
      <c r="U71" s="52">
        <f t="shared" si="1"/>
        <v>0</v>
      </c>
      <c r="V71" s="52">
        <f t="shared" si="2"/>
        <v>0</v>
      </c>
      <c r="W71" s="52">
        <f t="shared" si="3"/>
        <v>0</v>
      </c>
      <c r="X71" s="52" t="str">
        <f t="shared" si="15"/>
        <v/>
      </c>
      <c r="Y71" s="53" t="str">
        <f t="shared" si="16"/>
        <v/>
      </c>
      <c r="Z71" s="53" t="str">
        <f t="shared" si="17"/>
        <v/>
      </c>
      <c r="AA71" s="53" t="str">
        <f t="shared" si="4"/>
        <v/>
      </c>
      <c r="AB71" s="54" t="str">
        <f t="shared" si="5"/>
        <v/>
      </c>
      <c r="AC71" s="61"/>
      <c r="AD71" s="52" t="str">
        <f t="shared" si="6"/>
        <v/>
      </c>
      <c r="AE71" s="53" t="str">
        <f t="shared" si="20"/>
        <v/>
      </c>
      <c r="AF71" s="52" t="str">
        <f t="shared" si="8"/>
        <v/>
      </c>
      <c r="AG71" s="52" t="str">
        <f t="shared" si="9"/>
        <v/>
      </c>
      <c r="AH71" s="58">
        <f t="shared" si="10"/>
        <v>0</v>
      </c>
      <c r="AI71" s="58">
        <f t="shared" si="11"/>
        <v>0</v>
      </c>
      <c r="AJ71" s="52" t="str">
        <f t="shared" si="18"/>
        <v/>
      </c>
      <c r="AK71" s="52" t="str">
        <f t="shared" si="19"/>
        <v/>
      </c>
    </row>
    <row r="72" spans="1:37" ht="15.75" customHeight="1" x14ac:dyDescent="0.25">
      <c r="A72" s="69"/>
      <c r="B72" s="63"/>
      <c r="C72" s="50" t="s">
        <v>61</v>
      </c>
      <c r="D72" s="64"/>
      <c r="E72" s="50" t="s">
        <v>61</v>
      </c>
      <c r="F72" s="68"/>
      <c r="G72" s="65"/>
      <c r="H72" s="66"/>
      <c r="I72" s="66"/>
      <c r="J72" s="67"/>
      <c r="K72" s="68"/>
      <c r="L72" s="64"/>
      <c r="M72" s="66"/>
      <c r="N72" s="66"/>
      <c r="O72" s="67"/>
      <c r="P72" s="48" t="str">
        <f t="shared" si="13"/>
        <v/>
      </c>
      <c r="Q72" s="50">
        <f t="shared" si="14"/>
        <v>71</v>
      </c>
      <c r="R72" s="50"/>
      <c r="S72" s="52"/>
      <c r="T72" s="52">
        <f t="shared" si="0"/>
        <v>0</v>
      </c>
      <c r="U72" s="52">
        <f t="shared" si="1"/>
        <v>0</v>
      </c>
      <c r="V72" s="52">
        <f t="shared" si="2"/>
        <v>0</v>
      </c>
      <c r="W72" s="52">
        <f t="shared" si="3"/>
        <v>0</v>
      </c>
      <c r="X72" s="52" t="str">
        <f t="shared" si="15"/>
        <v/>
      </c>
      <c r="Y72" s="53" t="str">
        <f t="shared" si="16"/>
        <v/>
      </c>
      <c r="Z72" s="53" t="str">
        <f t="shared" si="17"/>
        <v/>
      </c>
      <c r="AA72" s="53" t="str">
        <f t="shared" si="4"/>
        <v/>
      </c>
      <c r="AB72" s="54" t="str">
        <f t="shared" si="5"/>
        <v/>
      </c>
      <c r="AC72" s="61"/>
      <c r="AD72" s="52" t="str">
        <f t="shared" si="6"/>
        <v/>
      </c>
      <c r="AE72" s="53" t="str">
        <f t="shared" si="20"/>
        <v/>
      </c>
      <c r="AF72" s="52" t="str">
        <f t="shared" si="8"/>
        <v/>
      </c>
      <c r="AG72" s="52" t="str">
        <f t="shared" si="9"/>
        <v/>
      </c>
      <c r="AH72" s="58">
        <f t="shared" si="10"/>
        <v>0</v>
      </c>
      <c r="AI72" s="58">
        <f t="shared" si="11"/>
        <v>0</v>
      </c>
      <c r="AJ72" s="52" t="str">
        <f t="shared" si="18"/>
        <v/>
      </c>
      <c r="AK72" s="52" t="str">
        <f t="shared" si="19"/>
        <v/>
      </c>
    </row>
    <row r="73" spans="1:37" ht="15.75" customHeight="1" x14ac:dyDescent="0.25">
      <c r="A73" s="69"/>
      <c r="B73" s="63"/>
      <c r="C73" s="50" t="s">
        <v>61</v>
      </c>
      <c r="D73" s="64"/>
      <c r="E73" s="50" t="s">
        <v>61</v>
      </c>
      <c r="F73" s="68"/>
      <c r="G73" s="65"/>
      <c r="H73" s="66"/>
      <c r="I73" s="66"/>
      <c r="J73" s="67"/>
      <c r="K73" s="68"/>
      <c r="L73" s="64"/>
      <c r="M73" s="66"/>
      <c r="N73" s="66"/>
      <c r="O73" s="67"/>
      <c r="P73" s="48" t="str">
        <f t="shared" si="13"/>
        <v/>
      </c>
      <c r="Q73" s="50">
        <f t="shared" si="14"/>
        <v>72</v>
      </c>
      <c r="R73" s="50"/>
      <c r="S73" s="52"/>
      <c r="T73" s="52">
        <f t="shared" si="0"/>
        <v>0</v>
      </c>
      <c r="U73" s="52">
        <f t="shared" si="1"/>
        <v>0</v>
      </c>
      <c r="V73" s="52">
        <f t="shared" si="2"/>
        <v>0</v>
      </c>
      <c r="W73" s="52">
        <f t="shared" si="3"/>
        <v>0</v>
      </c>
      <c r="X73" s="52" t="str">
        <f t="shared" si="15"/>
        <v/>
      </c>
      <c r="Y73" s="53" t="str">
        <f t="shared" si="16"/>
        <v/>
      </c>
      <c r="Z73" s="53" t="str">
        <f t="shared" si="17"/>
        <v/>
      </c>
      <c r="AA73" s="53" t="str">
        <f t="shared" si="4"/>
        <v/>
      </c>
      <c r="AB73" s="54" t="str">
        <f t="shared" si="5"/>
        <v/>
      </c>
      <c r="AC73" s="61"/>
      <c r="AD73" s="52" t="str">
        <f t="shared" si="6"/>
        <v/>
      </c>
      <c r="AE73" s="53" t="str">
        <f t="shared" si="20"/>
        <v/>
      </c>
      <c r="AF73" s="52" t="str">
        <f t="shared" si="8"/>
        <v/>
      </c>
      <c r="AG73" s="52" t="str">
        <f t="shared" si="9"/>
        <v/>
      </c>
      <c r="AH73" s="58">
        <f t="shared" si="10"/>
        <v>0</v>
      </c>
      <c r="AI73" s="58">
        <f t="shared" si="11"/>
        <v>0</v>
      </c>
      <c r="AJ73" s="52" t="str">
        <f t="shared" si="18"/>
        <v/>
      </c>
      <c r="AK73" s="52" t="str">
        <f t="shared" si="19"/>
        <v/>
      </c>
    </row>
    <row r="74" spans="1:37" ht="15.75" customHeight="1" x14ac:dyDescent="0.25">
      <c r="A74" s="69"/>
      <c r="B74" s="63"/>
      <c r="C74" s="50" t="s">
        <v>61</v>
      </c>
      <c r="D74" s="64"/>
      <c r="E74" s="50" t="s">
        <v>61</v>
      </c>
      <c r="F74" s="68"/>
      <c r="G74" s="65"/>
      <c r="H74" s="66"/>
      <c r="I74" s="66"/>
      <c r="J74" s="67"/>
      <c r="K74" s="68"/>
      <c r="L74" s="64"/>
      <c r="M74" s="66"/>
      <c r="N74" s="66"/>
      <c r="O74" s="67"/>
      <c r="P74" s="48" t="str">
        <f t="shared" si="13"/>
        <v/>
      </c>
      <c r="Q74" s="50">
        <f t="shared" si="14"/>
        <v>73</v>
      </c>
      <c r="R74" s="50"/>
      <c r="S74" s="52"/>
      <c r="T74" s="52">
        <f t="shared" si="0"/>
        <v>0</v>
      </c>
      <c r="U74" s="52">
        <f t="shared" si="1"/>
        <v>0</v>
      </c>
      <c r="V74" s="52">
        <f t="shared" si="2"/>
        <v>0</v>
      </c>
      <c r="W74" s="52">
        <f t="shared" si="3"/>
        <v>0</v>
      </c>
      <c r="X74" s="52" t="str">
        <f t="shared" si="15"/>
        <v/>
      </c>
      <c r="Y74" s="53" t="str">
        <f t="shared" si="16"/>
        <v/>
      </c>
      <c r="Z74" s="53" t="str">
        <f t="shared" si="17"/>
        <v/>
      </c>
      <c r="AA74" s="53" t="str">
        <f t="shared" si="4"/>
        <v/>
      </c>
      <c r="AB74" s="54" t="str">
        <f t="shared" si="5"/>
        <v/>
      </c>
      <c r="AC74" s="61"/>
      <c r="AD74" s="52" t="str">
        <f t="shared" si="6"/>
        <v/>
      </c>
      <c r="AE74" s="53" t="str">
        <f t="shared" si="20"/>
        <v/>
      </c>
      <c r="AF74" s="52" t="str">
        <f t="shared" si="8"/>
        <v/>
      </c>
      <c r="AG74" s="52" t="str">
        <f t="shared" si="9"/>
        <v/>
      </c>
      <c r="AH74" s="58">
        <f t="shared" si="10"/>
        <v>0</v>
      </c>
      <c r="AI74" s="58">
        <f t="shared" si="11"/>
        <v>0</v>
      </c>
      <c r="AJ74" s="52" t="str">
        <f t="shared" si="18"/>
        <v/>
      </c>
      <c r="AK74" s="52" t="str">
        <f t="shared" si="19"/>
        <v/>
      </c>
    </row>
    <row r="75" spans="1:37" ht="15.75" customHeight="1" x14ac:dyDescent="0.25">
      <c r="A75" s="69"/>
      <c r="B75" s="63"/>
      <c r="C75" s="50" t="s">
        <v>61</v>
      </c>
      <c r="D75" s="64"/>
      <c r="E75" s="50" t="s">
        <v>61</v>
      </c>
      <c r="F75" s="68"/>
      <c r="G75" s="65"/>
      <c r="H75" s="66"/>
      <c r="I75" s="66"/>
      <c r="J75" s="67"/>
      <c r="K75" s="68"/>
      <c r="L75" s="64"/>
      <c r="M75" s="66"/>
      <c r="N75" s="66"/>
      <c r="O75" s="67"/>
      <c r="P75" s="48" t="str">
        <f t="shared" si="13"/>
        <v/>
      </c>
      <c r="Q75" s="50">
        <f t="shared" si="14"/>
        <v>74</v>
      </c>
      <c r="R75" s="50"/>
      <c r="S75" s="52"/>
      <c r="T75" s="52">
        <f t="shared" si="0"/>
        <v>0</v>
      </c>
      <c r="U75" s="52">
        <f t="shared" si="1"/>
        <v>0</v>
      </c>
      <c r="V75" s="52">
        <f t="shared" si="2"/>
        <v>0</v>
      </c>
      <c r="W75" s="52">
        <f t="shared" si="3"/>
        <v>0</v>
      </c>
      <c r="X75" s="52" t="str">
        <f t="shared" si="15"/>
        <v/>
      </c>
      <c r="Y75" s="53" t="str">
        <f t="shared" si="16"/>
        <v/>
      </c>
      <c r="Z75" s="53" t="str">
        <f t="shared" si="17"/>
        <v/>
      </c>
      <c r="AA75" s="53" t="str">
        <f t="shared" si="4"/>
        <v/>
      </c>
      <c r="AB75" s="54" t="str">
        <f t="shared" si="5"/>
        <v/>
      </c>
      <c r="AC75" s="61"/>
      <c r="AD75" s="52" t="str">
        <f t="shared" si="6"/>
        <v/>
      </c>
      <c r="AE75" s="53" t="str">
        <f t="shared" si="20"/>
        <v/>
      </c>
      <c r="AF75" s="52" t="str">
        <f t="shared" si="8"/>
        <v/>
      </c>
      <c r="AG75" s="52" t="str">
        <f t="shared" si="9"/>
        <v/>
      </c>
      <c r="AH75" s="58">
        <f t="shared" si="10"/>
        <v>0</v>
      </c>
      <c r="AI75" s="58">
        <f t="shared" si="11"/>
        <v>0</v>
      </c>
      <c r="AJ75" s="52" t="str">
        <f t="shared" si="18"/>
        <v/>
      </c>
      <c r="AK75" s="52" t="str">
        <f t="shared" si="19"/>
        <v/>
      </c>
    </row>
    <row r="76" spans="1:37" ht="15.75" customHeight="1" x14ac:dyDescent="0.25">
      <c r="A76" s="69"/>
      <c r="B76" s="63"/>
      <c r="C76" s="50" t="s">
        <v>61</v>
      </c>
      <c r="D76" s="64"/>
      <c r="E76" s="50" t="s">
        <v>61</v>
      </c>
      <c r="F76" s="68"/>
      <c r="G76" s="65"/>
      <c r="H76" s="66"/>
      <c r="I76" s="66"/>
      <c r="J76" s="67"/>
      <c r="K76" s="68"/>
      <c r="L76" s="64"/>
      <c r="M76" s="66"/>
      <c r="N76" s="66"/>
      <c r="O76" s="67"/>
      <c r="P76" s="48" t="str">
        <f t="shared" si="13"/>
        <v/>
      </c>
      <c r="Q76" s="50">
        <f t="shared" si="14"/>
        <v>75</v>
      </c>
      <c r="R76" s="50"/>
      <c r="S76" s="52"/>
      <c r="T76" s="52">
        <f t="shared" si="0"/>
        <v>0</v>
      </c>
      <c r="U76" s="52">
        <f t="shared" si="1"/>
        <v>0</v>
      </c>
      <c r="V76" s="52">
        <f t="shared" si="2"/>
        <v>0</v>
      </c>
      <c r="W76" s="52">
        <f t="shared" si="3"/>
        <v>0</v>
      </c>
      <c r="X76" s="52" t="str">
        <f t="shared" si="15"/>
        <v/>
      </c>
      <c r="Y76" s="53" t="str">
        <f t="shared" si="16"/>
        <v/>
      </c>
      <c r="Z76" s="53" t="str">
        <f t="shared" si="17"/>
        <v/>
      </c>
      <c r="AA76" s="53" t="str">
        <f t="shared" si="4"/>
        <v/>
      </c>
      <c r="AB76" s="54" t="str">
        <f t="shared" si="5"/>
        <v/>
      </c>
      <c r="AC76" s="61"/>
      <c r="AD76" s="52" t="str">
        <f t="shared" si="6"/>
        <v/>
      </c>
      <c r="AE76" s="53" t="str">
        <f t="shared" si="20"/>
        <v/>
      </c>
      <c r="AF76" s="52" t="str">
        <f t="shared" si="8"/>
        <v/>
      </c>
      <c r="AG76" s="52" t="str">
        <f t="shared" si="9"/>
        <v/>
      </c>
      <c r="AH76" s="58">
        <f t="shared" si="10"/>
        <v>0</v>
      </c>
      <c r="AI76" s="58">
        <f t="shared" si="11"/>
        <v>0</v>
      </c>
      <c r="AJ76" s="52" t="str">
        <f t="shared" si="18"/>
        <v/>
      </c>
      <c r="AK76" s="52" t="str">
        <f t="shared" si="19"/>
        <v/>
      </c>
    </row>
    <row r="77" spans="1:37" ht="15.75" customHeight="1" x14ac:dyDescent="0.25">
      <c r="A77" s="69"/>
      <c r="B77" s="63"/>
      <c r="C77" s="50" t="s">
        <v>61</v>
      </c>
      <c r="D77" s="64"/>
      <c r="E77" s="50" t="s">
        <v>61</v>
      </c>
      <c r="F77" s="68"/>
      <c r="G77" s="65"/>
      <c r="H77" s="66"/>
      <c r="I77" s="66"/>
      <c r="J77" s="67"/>
      <c r="K77" s="68"/>
      <c r="L77" s="64"/>
      <c r="M77" s="66"/>
      <c r="N77" s="66"/>
      <c r="O77" s="67"/>
      <c r="P77" s="48" t="str">
        <f t="shared" si="13"/>
        <v/>
      </c>
      <c r="Q77" s="50">
        <f t="shared" si="14"/>
        <v>76</v>
      </c>
      <c r="R77" s="50"/>
      <c r="S77" s="52"/>
      <c r="T77" s="52">
        <f t="shared" si="0"/>
        <v>0</v>
      </c>
      <c r="U77" s="52">
        <f t="shared" si="1"/>
        <v>0</v>
      </c>
      <c r="V77" s="52">
        <f t="shared" si="2"/>
        <v>0</v>
      </c>
      <c r="W77" s="52">
        <f t="shared" si="3"/>
        <v>0</v>
      </c>
      <c r="X77" s="52" t="str">
        <f t="shared" si="15"/>
        <v/>
      </c>
      <c r="Y77" s="53" t="str">
        <f t="shared" si="16"/>
        <v/>
      </c>
      <c r="Z77" s="53" t="str">
        <f t="shared" si="17"/>
        <v/>
      </c>
      <c r="AA77" s="53" t="str">
        <f t="shared" si="4"/>
        <v/>
      </c>
      <c r="AB77" s="54" t="str">
        <f t="shared" si="5"/>
        <v/>
      </c>
      <c r="AC77" s="61"/>
      <c r="AD77" s="52" t="str">
        <f t="shared" si="6"/>
        <v/>
      </c>
      <c r="AE77" s="53" t="str">
        <f t="shared" si="20"/>
        <v/>
      </c>
      <c r="AF77" s="52" t="str">
        <f t="shared" si="8"/>
        <v/>
      </c>
      <c r="AG77" s="52" t="str">
        <f t="shared" si="9"/>
        <v/>
      </c>
      <c r="AH77" s="58">
        <f t="shared" si="10"/>
        <v>0</v>
      </c>
      <c r="AI77" s="58">
        <f t="shared" si="11"/>
        <v>0</v>
      </c>
      <c r="AJ77" s="52" t="str">
        <f t="shared" si="18"/>
        <v/>
      </c>
      <c r="AK77" s="52" t="str">
        <f t="shared" si="19"/>
        <v/>
      </c>
    </row>
    <row r="78" spans="1:37" ht="15.75" customHeight="1" x14ac:dyDescent="0.25">
      <c r="A78" s="69"/>
      <c r="B78" s="63"/>
      <c r="C78" s="50" t="s">
        <v>61</v>
      </c>
      <c r="D78" s="64"/>
      <c r="E78" s="50" t="s">
        <v>61</v>
      </c>
      <c r="F78" s="68"/>
      <c r="G78" s="65"/>
      <c r="H78" s="66"/>
      <c r="I78" s="66"/>
      <c r="J78" s="67"/>
      <c r="K78" s="68"/>
      <c r="L78" s="64"/>
      <c r="M78" s="66"/>
      <c r="N78" s="66"/>
      <c r="O78" s="67"/>
      <c r="P78" s="48" t="str">
        <f t="shared" si="13"/>
        <v/>
      </c>
      <c r="Q78" s="50">
        <f t="shared" si="14"/>
        <v>77</v>
      </c>
      <c r="R78" s="50"/>
      <c r="S78" s="52"/>
      <c r="T78" s="52">
        <f t="shared" si="0"/>
        <v>0</v>
      </c>
      <c r="U78" s="52">
        <f t="shared" si="1"/>
        <v>0</v>
      </c>
      <c r="V78" s="52">
        <f t="shared" si="2"/>
        <v>0</v>
      </c>
      <c r="W78" s="52">
        <f t="shared" si="3"/>
        <v>0</v>
      </c>
      <c r="X78" s="52" t="str">
        <f t="shared" si="15"/>
        <v/>
      </c>
      <c r="Y78" s="53" t="str">
        <f t="shared" si="16"/>
        <v/>
      </c>
      <c r="Z78" s="53" t="str">
        <f t="shared" si="17"/>
        <v/>
      </c>
      <c r="AA78" s="53" t="str">
        <f t="shared" si="4"/>
        <v/>
      </c>
      <c r="AB78" s="54" t="str">
        <f t="shared" si="5"/>
        <v/>
      </c>
      <c r="AC78" s="61"/>
      <c r="AD78" s="52" t="str">
        <f t="shared" si="6"/>
        <v/>
      </c>
      <c r="AE78" s="53" t="str">
        <f t="shared" si="20"/>
        <v/>
      </c>
      <c r="AF78" s="52" t="str">
        <f t="shared" si="8"/>
        <v/>
      </c>
      <c r="AG78" s="52" t="str">
        <f t="shared" si="9"/>
        <v/>
      </c>
      <c r="AH78" s="58">
        <f t="shared" si="10"/>
        <v>0</v>
      </c>
      <c r="AI78" s="58">
        <f t="shared" si="11"/>
        <v>0</v>
      </c>
      <c r="AJ78" s="52" t="str">
        <f t="shared" si="18"/>
        <v/>
      </c>
      <c r="AK78" s="52" t="str">
        <f t="shared" si="19"/>
        <v/>
      </c>
    </row>
    <row r="79" spans="1:37" ht="15.75" customHeight="1" x14ac:dyDescent="0.25">
      <c r="A79" s="69"/>
      <c r="B79" s="63"/>
      <c r="C79" s="50" t="s">
        <v>61</v>
      </c>
      <c r="D79" s="64"/>
      <c r="E79" s="50" t="s">
        <v>61</v>
      </c>
      <c r="F79" s="68"/>
      <c r="G79" s="65"/>
      <c r="H79" s="66"/>
      <c r="I79" s="66"/>
      <c r="J79" s="67"/>
      <c r="K79" s="68"/>
      <c r="L79" s="64"/>
      <c r="M79" s="66"/>
      <c r="N79" s="66"/>
      <c r="O79" s="67"/>
      <c r="P79" s="48" t="str">
        <f t="shared" si="13"/>
        <v/>
      </c>
      <c r="Q79" s="50">
        <f t="shared" si="14"/>
        <v>78</v>
      </c>
      <c r="R79" s="50"/>
      <c r="S79" s="52"/>
      <c r="T79" s="52">
        <f t="shared" si="0"/>
        <v>0</v>
      </c>
      <c r="U79" s="52">
        <f t="shared" si="1"/>
        <v>0</v>
      </c>
      <c r="V79" s="52">
        <f t="shared" si="2"/>
        <v>0</v>
      </c>
      <c r="W79" s="52">
        <f t="shared" si="3"/>
        <v>0</v>
      </c>
      <c r="X79" s="52" t="str">
        <f t="shared" si="15"/>
        <v/>
      </c>
      <c r="Y79" s="53" t="str">
        <f t="shared" si="16"/>
        <v/>
      </c>
      <c r="Z79" s="53" t="str">
        <f t="shared" si="17"/>
        <v/>
      </c>
      <c r="AA79" s="53" t="str">
        <f t="shared" si="4"/>
        <v/>
      </c>
      <c r="AB79" s="54" t="str">
        <f t="shared" si="5"/>
        <v/>
      </c>
      <c r="AC79" s="61"/>
      <c r="AD79" s="52" t="str">
        <f t="shared" si="6"/>
        <v/>
      </c>
      <c r="AE79" s="53" t="str">
        <f t="shared" si="20"/>
        <v/>
      </c>
      <c r="AF79" s="52" t="str">
        <f t="shared" si="8"/>
        <v/>
      </c>
      <c r="AG79" s="52" t="str">
        <f t="shared" si="9"/>
        <v/>
      </c>
      <c r="AH79" s="58">
        <f t="shared" si="10"/>
        <v>0</v>
      </c>
      <c r="AI79" s="58">
        <f t="shared" si="11"/>
        <v>0</v>
      </c>
      <c r="AJ79" s="52" t="str">
        <f t="shared" si="18"/>
        <v/>
      </c>
      <c r="AK79" s="52" t="str">
        <f t="shared" si="19"/>
        <v/>
      </c>
    </row>
    <row r="80" spans="1:37" ht="15.75" customHeight="1" x14ac:dyDescent="0.25">
      <c r="A80" s="69"/>
      <c r="B80" s="63"/>
      <c r="C80" s="50" t="s">
        <v>61</v>
      </c>
      <c r="D80" s="64"/>
      <c r="E80" s="50" t="s">
        <v>61</v>
      </c>
      <c r="F80" s="68"/>
      <c r="G80" s="65"/>
      <c r="H80" s="66"/>
      <c r="I80" s="66"/>
      <c r="J80" s="67"/>
      <c r="K80" s="68"/>
      <c r="L80" s="64"/>
      <c r="M80" s="66"/>
      <c r="N80" s="66"/>
      <c r="O80" s="67"/>
      <c r="P80" s="48" t="str">
        <f t="shared" si="13"/>
        <v/>
      </c>
      <c r="Q80" s="50">
        <f t="shared" si="14"/>
        <v>79</v>
      </c>
      <c r="R80" s="50"/>
      <c r="S80" s="52"/>
      <c r="T80" s="52">
        <f t="shared" si="0"/>
        <v>0</v>
      </c>
      <c r="U80" s="52">
        <f t="shared" si="1"/>
        <v>0</v>
      </c>
      <c r="V80" s="52">
        <f t="shared" si="2"/>
        <v>0</v>
      </c>
      <c r="W80" s="52">
        <f t="shared" si="3"/>
        <v>0</v>
      </c>
      <c r="X80" s="52" t="str">
        <f t="shared" si="15"/>
        <v/>
      </c>
      <c r="Y80" s="53" t="str">
        <f t="shared" si="16"/>
        <v/>
      </c>
      <c r="Z80" s="53" t="str">
        <f t="shared" si="17"/>
        <v/>
      </c>
      <c r="AA80" s="53" t="str">
        <f t="shared" si="4"/>
        <v/>
      </c>
      <c r="AB80" s="54" t="str">
        <f t="shared" si="5"/>
        <v/>
      </c>
      <c r="AC80" s="61"/>
      <c r="AD80" s="52" t="str">
        <f t="shared" si="6"/>
        <v/>
      </c>
      <c r="AE80" s="53" t="str">
        <f t="shared" si="20"/>
        <v/>
      </c>
      <c r="AF80" s="52" t="str">
        <f t="shared" si="8"/>
        <v/>
      </c>
      <c r="AG80" s="52" t="str">
        <f t="shared" si="9"/>
        <v/>
      </c>
      <c r="AH80" s="58">
        <f t="shared" si="10"/>
        <v>0</v>
      </c>
      <c r="AI80" s="58">
        <f t="shared" si="11"/>
        <v>0</v>
      </c>
      <c r="AJ80" s="52" t="str">
        <f t="shared" si="18"/>
        <v/>
      </c>
      <c r="AK80" s="52" t="str">
        <f t="shared" si="19"/>
        <v/>
      </c>
    </row>
    <row r="81" spans="1:37" ht="15.75" customHeight="1" x14ac:dyDescent="0.25">
      <c r="A81" s="69"/>
      <c r="B81" s="63"/>
      <c r="C81" s="50" t="s">
        <v>61</v>
      </c>
      <c r="D81" s="64"/>
      <c r="E81" s="50" t="s">
        <v>61</v>
      </c>
      <c r="F81" s="68"/>
      <c r="G81" s="65"/>
      <c r="H81" s="66"/>
      <c r="I81" s="66"/>
      <c r="J81" s="67"/>
      <c r="K81" s="68"/>
      <c r="L81" s="64"/>
      <c r="M81" s="66"/>
      <c r="N81" s="66"/>
      <c r="O81" s="67"/>
      <c r="P81" s="48" t="str">
        <f t="shared" si="13"/>
        <v/>
      </c>
      <c r="Q81" s="50">
        <f t="shared" si="14"/>
        <v>80</v>
      </c>
      <c r="R81" s="50"/>
      <c r="S81" s="52"/>
      <c r="T81" s="52">
        <f t="shared" si="0"/>
        <v>0</v>
      </c>
      <c r="U81" s="52">
        <f t="shared" si="1"/>
        <v>0</v>
      </c>
      <c r="V81" s="52">
        <f t="shared" si="2"/>
        <v>0</v>
      </c>
      <c r="W81" s="52">
        <f t="shared" si="3"/>
        <v>0</v>
      </c>
      <c r="X81" s="52" t="str">
        <f t="shared" si="15"/>
        <v/>
      </c>
      <c r="Y81" s="53" t="str">
        <f t="shared" si="16"/>
        <v/>
      </c>
      <c r="Z81" s="53" t="str">
        <f t="shared" si="17"/>
        <v/>
      </c>
      <c r="AA81" s="53" t="str">
        <f t="shared" si="4"/>
        <v/>
      </c>
      <c r="AB81" s="54" t="str">
        <f t="shared" si="5"/>
        <v/>
      </c>
      <c r="AC81" s="61"/>
      <c r="AD81" s="52" t="str">
        <f t="shared" si="6"/>
        <v/>
      </c>
      <c r="AE81" s="53" t="str">
        <f t="shared" si="20"/>
        <v/>
      </c>
      <c r="AF81" s="52" t="str">
        <f t="shared" si="8"/>
        <v/>
      </c>
      <c r="AG81" s="52" t="str">
        <f t="shared" si="9"/>
        <v/>
      </c>
      <c r="AH81" s="58">
        <f t="shared" si="10"/>
        <v>0</v>
      </c>
      <c r="AI81" s="58">
        <f t="shared" si="11"/>
        <v>0</v>
      </c>
      <c r="AJ81" s="52" t="str">
        <f t="shared" si="18"/>
        <v/>
      </c>
      <c r="AK81" s="52" t="str">
        <f t="shared" si="19"/>
        <v/>
      </c>
    </row>
    <row r="82" spans="1:37" ht="15.75" customHeight="1" x14ac:dyDescent="0.25">
      <c r="A82" s="69"/>
      <c r="B82" s="63"/>
      <c r="C82" s="50" t="s">
        <v>61</v>
      </c>
      <c r="D82" s="64"/>
      <c r="E82" s="50" t="s">
        <v>61</v>
      </c>
      <c r="F82" s="68"/>
      <c r="G82" s="65"/>
      <c r="H82" s="66"/>
      <c r="I82" s="66"/>
      <c r="J82" s="67"/>
      <c r="K82" s="68"/>
      <c r="L82" s="64"/>
      <c r="M82" s="66"/>
      <c r="N82" s="66"/>
      <c r="O82" s="67"/>
      <c r="P82" s="48" t="str">
        <f t="shared" si="13"/>
        <v/>
      </c>
      <c r="Q82" s="50">
        <f t="shared" si="14"/>
        <v>81</v>
      </c>
      <c r="R82" s="50"/>
      <c r="S82" s="52"/>
      <c r="T82" s="52">
        <f t="shared" si="0"/>
        <v>0</v>
      </c>
      <c r="U82" s="52">
        <f t="shared" si="1"/>
        <v>0</v>
      </c>
      <c r="V82" s="52">
        <f t="shared" si="2"/>
        <v>0</v>
      </c>
      <c r="W82" s="52">
        <f t="shared" si="3"/>
        <v>0</v>
      </c>
      <c r="X82" s="52" t="str">
        <f t="shared" si="15"/>
        <v/>
      </c>
      <c r="Y82" s="53" t="str">
        <f t="shared" si="16"/>
        <v/>
      </c>
      <c r="Z82" s="53" t="str">
        <f t="shared" si="17"/>
        <v/>
      </c>
      <c r="AA82" s="53" t="str">
        <f t="shared" si="4"/>
        <v/>
      </c>
      <c r="AB82" s="54" t="str">
        <f t="shared" si="5"/>
        <v/>
      </c>
      <c r="AC82" s="61"/>
      <c r="AD82" s="52" t="str">
        <f t="shared" si="6"/>
        <v/>
      </c>
      <c r="AE82" s="53" t="str">
        <f t="shared" si="20"/>
        <v/>
      </c>
      <c r="AF82" s="52" t="str">
        <f t="shared" si="8"/>
        <v/>
      </c>
      <c r="AG82" s="52" t="str">
        <f t="shared" si="9"/>
        <v/>
      </c>
      <c r="AH82" s="58">
        <f t="shared" si="10"/>
        <v>0</v>
      </c>
      <c r="AI82" s="58">
        <f t="shared" si="11"/>
        <v>0</v>
      </c>
      <c r="AJ82" s="52" t="str">
        <f t="shared" si="18"/>
        <v/>
      </c>
      <c r="AK82" s="52" t="str">
        <f t="shared" si="19"/>
        <v/>
      </c>
    </row>
    <row r="83" spans="1:37" ht="15.75" customHeight="1" x14ac:dyDescent="0.25">
      <c r="A83" s="69"/>
      <c r="B83" s="63"/>
      <c r="C83" s="50" t="s">
        <v>61</v>
      </c>
      <c r="D83" s="64"/>
      <c r="E83" s="50" t="s">
        <v>61</v>
      </c>
      <c r="F83" s="68"/>
      <c r="G83" s="65"/>
      <c r="H83" s="66"/>
      <c r="I83" s="66"/>
      <c r="J83" s="67"/>
      <c r="K83" s="68"/>
      <c r="L83" s="64"/>
      <c r="M83" s="66"/>
      <c r="N83" s="66"/>
      <c r="O83" s="67"/>
      <c r="P83" s="48" t="str">
        <f t="shared" si="13"/>
        <v/>
      </c>
      <c r="Q83" s="50">
        <f t="shared" si="14"/>
        <v>82</v>
      </c>
      <c r="R83" s="50"/>
      <c r="S83" s="52"/>
      <c r="T83" s="52">
        <f t="shared" si="0"/>
        <v>0</v>
      </c>
      <c r="U83" s="52">
        <f t="shared" si="1"/>
        <v>0</v>
      </c>
      <c r="V83" s="52">
        <f t="shared" si="2"/>
        <v>0</v>
      </c>
      <c r="W83" s="52">
        <f t="shared" si="3"/>
        <v>0</v>
      </c>
      <c r="X83" s="52" t="str">
        <f t="shared" si="15"/>
        <v/>
      </c>
      <c r="Y83" s="53" t="str">
        <f t="shared" si="16"/>
        <v/>
      </c>
      <c r="Z83" s="53" t="str">
        <f t="shared" si="17"/>
        <v/>
      </c>
      <c r="AA83" s="53" t="str">
        <f t="shared" si="4"/>
        <v/>
      </c>
      <c r="AB83" s="54" t="str">
        <f t="shared" si="5"/>
        <v/>
      </c>
      <c r="AC83" s="61"/>
      <c r="AD83" s="52" t="str">
        <f t="shared" si="6"/>
        <v/>
      </c>
      <c r="AE83" s="53" t="str">
        <f t="shared" si="20"/>
        <v/>
      </c>
      <c r="AF83" s="52" t="str">
        <f t="shared" si="8"/>
        <v/>
      </c>
      <c r="AG83" s="52" t="str">
        <f t="shared" si="9"/>
        <v/>
      </c>
      <c r="AH83" s="58">
        <f t="shared" si="10"/>
        <v>0</v>
      </c>
      <c r="AI83" s="58">
        <f t="shared" si="11"/>
        <v>0</v>
      </c>
      <c r="AJ83" s="52" t="str">
        <f t="shared" si="18"/>
        <v/>
      </c>
      <c r="AK83" s="52" t="str">
        <f t="shared" si="19"/>
        <v/>
      </c>
    </row>
    <row r="84" spans="1:37" ht="15.75" customHeight="1" x14ac:dyDescent="0.25">
      <c r="A84" s="69"/>
      <c r="B84" s="63"/>
      <c r="C84" s="50" t="s">
        <v>61</v>
      </c>
      <c r="D84" s="64"/>
      <c r="E84" s="50" t="s">
        <v>61</v>
      </c>
      <c r="F84" s="68"/>
      <c r="G84" s="65"/>
      <c r="H84" s="66"/>
      <c r="I84" s="66"/>
      <c r="J84" s="67"/>
      <c r="K84" s="68"/>
      <c r="L84" s="64"/>
      <c r="M84" s="66"/>
      <c r="N84" s="66"/>
      <c r="O84" s="67"/>
      <c r="P84" s="48" t="str">
        <f t="shared" si="13"/>
        <v/>
      </c>
      <c r="Q84" s="50">
        <f t="shared" si="14"/>
        <v>83</v>
      </c>
      <c r="R84" s="50"/>
      <c r="S84" s="52"/>
      <c r="T84" s="52">
        <f t="shared" si="0"/>
        <v>0</v>
      </c>
      <c r="U84" s="52">
        <f t="shared" si="1"/>
        <v>0</v>
      </c>
      <c r="V84" s="52">
        <f t="shared" si="2"/>
        <v>0</v>
      </c>
      <c r="W84" s="52">
        <f t="shared" si="3"/>
        <v>0</v>
      </c>
      <c r="X84" s="52" t="str">
        <f t="shared" si="15"/>
        <v/>
      </c>
      <c r="Y84" s="53" t="str">
        <f t="shared" si="16"/>
        <v/>
      </c>
      <c r="Z84" s="53" t="str">
        <f t="shared" si="17"/>
        <v/>
      </c>
      <c r="AA84" s="53" t="str">
        <f t="shared" si="4"/>
        <v/>
      </c>
      <c r="AB84" s="54" t="str">
        <f t="shared" si="5"/>
        <v/>
      </c>
      <c r="AC84" s="61"/>
      <c r="AD84" s="52" t="str">
        <f t="shared" si="6"/>
        <v/>
      </c>
      <c r="AE84" s="53" t="str">
        <f t="shared" si="20"/>
        <v/>
      </c>
      <c r="AF84" s="52" t="str">
        <f t="shared" si="8"/>
        <v/>
      </c>
      <c r="AG84" s="52" t="str">
        <f t="shared" si="9"/>
        <v/>
      </c>
      <c r="AH84" s="58">
        <f t="shared" si="10"/>
        <v>0</v>
      </c>
      <c r="AI84" s="58">
        <f t="shared" si="11"/>
        <v>0</v>
      </c>
      <c r="AJ84" s="52" t="str">
        <f t="shared" si="18"/>
        <v/>
      </c>
      <c r="AK84" s="52" t="str">
        <f t="shared" si="19"/>
        <v/>
      </c>
    </row>
    <row r="85" spans="1:37" ht="15.75" customHeight="1" x14ac:dyDescent="0.25">
      <c r="A85" s="69"/>
      <c r="B85" s="63"/>
      <c r="C85" s="50" t="s">
        <v>61</v>
      </c>
      <c r="D85" s="64"/>
      <c r="E85" s="50" t="s">
        <v>61</v>
      </c>
      <c r="F85" s="68"/>
      <c r="G85" s="65"/>
      <c r="H85" s="66"/>
      <c r="I85" s="66"/>
      <c r="J85" s="67"/>
      <c r="K85" s="68"/>
      <c r="L85" s="64"/>
      <c r="M85" s="66"/>
      <c r="N85" s="66"/>
      <c r="O85" s="67"/>
      <c r="P85" s="48" t="str">
        <f t="shared" si="13"/>
        <v/>
      </c>
      <c r="Q85" s="50">
        <f t="shared" si="14"/>
        <v>84</v>
      </c>
      <c r="R85" s="50"/>
      <c r="S85" s="52"/>
      <c r="T85" s="52">
        <f t="shared" si="0"/>
        <v>0</v>
      </c>
      <c r="U85" s="52">
        <f t="shared" si="1"/>
        <v>0</v>
      </c>
      <c r="V85" s="52">
        <f t="shared" si="2"/>
        <v>0</v>
      </c>
      <c r="W85" s="52">
        <f t="shared" si="3"/>
        <v>0</v>
      </c>
      <c r="X85" s="52" t="str">
        <f t="shared" si="15"/>
        <v/>
      </c>
      <c r="Y85" s="53" t="str">
        <f t="shared" si="16"/>
        <v/>
      </c>
      <c r="Z85" s="53" t="str">
        <f t="shared" si="17"/>
        <v/>
      </c>
      <c r="AA85" s="53" t="str">
        <f t="shared" si="4"/>
        <v/>
      </c>
      <c r="AB85" s="54" t="str">
        <f t="shared" si="5"/>
        <v/>
      </c>
      <c r="AC85" s="61"/>
      <c r="AD85" s="52" t="str">
        <f t="shared" si="6"/>
        <v/>
      </c>
      <c r="AE85" s="53" t="str">
        <f t="shared" si="20"/>
        <v/>
      </c>
      <c r="AF85" s="52" t="str">
        <f t="shared" si="8"/>
        <v/>
      </c>
      <c r="AG85" s="52" t="str">
        <f t="shared" si="9"/>
        <v/>
      </c>
      <c r="AH85" s="58">
        <f t="shared" si="10"/>
        <v>0</v>
      </c>
      <c r="AI85" s="58">
        <f t="shared" si="11"/>
        <v>0</v>
      </c>
      <c r="AJ85" s="52" t="str">
        <f t="shared" si="18"/>
        <v/>
      </c>
      <c r="AK85" s="52" t="str">
        <f t="shared" si="19"/>
        <v/>
      </c>
    </row>
    <row r="86" spans="1:37" ht="15.75" customHeight="1" x14ac:dyDescent="0.25">
      <c r="A86" s="69"/>
      <c r="B86" s="63"/>
      <c r="C86" s="50" t="s">
        <v>61</v>
      </c>
      <c r="D86" s="64"/>
      <c r="E86" s="50" t="s">
        <v>61</v>
      </c>
      <c r="F86" s="68"/>
      <c r="G86" s="65"/>
      <c r="H86" s="66"/>
      <c r="I86" s="66"/>
      <c r="J86" s="67"/>
      <c r="K86" s="68"/>
      <c r="L86" s="64"/>
      <c r="M86" s="66"/>
      <c r="N86" s="66"/>
      <c r="O86" s="67"/>
      <c r="P86" s="48" t="str">
        <f t="shared" si="13"/>
        <v/>
      </c>
      <c r="Q86" s="50">
        <f t="shared" si="14"/>
        <v>85</v>
      </c>
      <c r="R86" s="50"/>
      <c r="S86" s="52"/>
      <c r="T86" s="52">
        <f t="shared" si="0"/>
        <v>0</v>
      </c>
      <c r="U86" s="52">
        <f t="shared" si="1"/>
        <v>0</v>
      </c>
      <c r="V86" s="52">
        <f t="shared" si="2"/>
        <v>0</v>
      </c>
      <c r="W86" s="52">
        <f t="shared" si="3"/>
        <v>0</v>
      </c>
      <c r="X86" s="52" t="str">
        <f t="shared" si="15"/>
        <v/>
      </c>
      <c r="Y86" s="53" t="str">
        <f t="shared" si="16"/>
        <v/>
      </c>
      <c r="Z86" s="53" t="str">
        <f t="shared" si="17"/>
        <v/>
      </c>
      <c r="AA86" s="53" t="str">
        <f t="shared" si="4"/>
        <v/>
      </c>
      <c r="AB86" s="54" t="str">
        <f t="shared" si="5"/>
        <v/>
      </c>
      <c r="AC86" s="61"/>
      <c r="AD86" s="52" t="str">
        <f t="shared" si="6"/>
        <v/>
      </c>
      <c r="AE86" s="53" t="str">
        <f t="shared" si="20"/>
        <v/>
      </c>
      <c r="AF86" s="52" t="str">
        <f t="shared" si="8"/>
        <v/>
      </c>
      <c r="AG86" s="52" t="str">
        <f t="shared" si="9"/>
        <v/>
      </c>
      <c r="AH86" s="58">
        <f t="shared" si="10"/>
        <v>0</v>
      </c>
      <c r="AI86" s="58">
        <f t="shared" si="11"/>
        <v>0</v>
      </c>
      <c r="AJ86" s="52" t="str">
        <f t="shared" si="18"/>
        <v/>
      </c>
      <c r="AK86" s="52" t="str">
        <f t="shared" si="19"/>
        <v/>
      </c>
    </row>
    <row r="87" spans="1:37" ht="15.75" customHeight="1" x14ac:dyDescent="0.25">
      <c r="A87" s="69"/>
      <c r="B87" s="63"/>
      <c r="C87" s="50" t="s">
        <v>61</v>
      </c>
      <c r="D87" s="64"/>
      <c r="E87" s="50" t="s">
        <v>61</v>
      </c>
      <c r="F87" s="68"/>
      <c r="G87" s="65"/>
      <c r="H87" s="66"/>
      <c r="I87" s="66"/>
      <c r="J87" s="67"/>
      <c r="K87" s="68"/>
      <c r="L87" s="64"/>
      <c r="M87" s="66"/>
      <c r="N87" s="66"/>
      <c r="O87" s="67"/>
      <c r="P87" s="48" t="str">
        <f t="shared" si="13"/>
        <v/>
      </c>
      <c r="Q87" s="50">
        <f t="shared" si="14"/>
        <v>86</v>
      </c>
      <c r="R87" s="50"/>
      <c r="S87" s="52"/>
      <c r="T87" s="52">
        <f t="shared" si="0"/>
        <v>0</v>
      </c>
      <c r="U87" s="52">
        <f t="shared" si="1"/>
        <v>0</v>
      </c>
      <c r="V87" s="52">
        <f t="shared" si="2"/>
        <v>0</v>
      </c>
      <c r="W87" s="52">
        <f t="shared" si="3"/>
        <v>0</v>
      </c>
      <c r="X87" s="52" t="str">
        <f t="shared" si="15"/>
        <v/>
      </c>
      <c r="Y87" s="53" t="str">
        <f t="shared" si="16"/>
        <v/>
      </c>
      <c r="Z87" s="53" t="str">
        <f t="shared" si="17"/>
        <v/>
      </c>
      <c r="AA87" s="53" t="str">
        <f t="shared" si="4"/>
        <v/>
      </c>
      <c r="AB87" s="54" t="str">
        <f t="shared" si="5"/>
        <v/>
      </c>
      <c r="AC87" s="61"/>
      <c r="AD87" s="52" t="str">
        <f t="shared" si="6"/>
        <v/>
      </c>
      <c r="AE87" s="53" t="str">
        <f t="shared" si="20"/>
        <v/>
      </c>
      <c r="AF87" s="52" t="str">
        <f t="shared" si="8"/>
        <v/>
      </c>
      <c r="AG87" s="52" t="str">
        <f t="shared" si="9"/>
        <v/>
      </c>
      <c r="AH87" s="58">
        <f t="shared" si="10"/>
        <v>0</v>
      </c>
      <c r="AI87" s="58">
        <f t="shared" si="11"/>
        <v>0</v>
      </c>
      <c r="AJ87" s="52" t="str">
        <f t="shared" si="18"/>
        <v/>
      </c>
      <c r="AK87" s="52" t="str">
        <f t="shared" si="19"/>
        <v/>
      </c>
    </row>
    <row r="88" spans="1:37" ht="15.75" customHeight="1" x14ac:dyDescent="0.25">
      <c r="A88" s="69"/>
      <c r="B88" s="63"/>
      <c r="C88" s="50" t="s">
        <v>61</v>
      </c>
      <c r="D88" s="64"/>
      <c r="E88" s="50" t="s">
        <v>61</v>
      </c>
      <c r="F88" s="68"/>
      <c r="G88" s="65"/>
      <c r="H88" s="66"/>
      <c r="I88" s="66"/>
      <c r="J88" s="67"/>
      <c r="K88" s="68"/>
      <c r="L88" s="64"/>
      <c r="M88" s="66"/>
      <c r="N88" s="66"/>
      <c r="O88" s="67"/>
      <c r="P88" s="48" t="str">
        <f t="shared" si="13"/>
        <v/>
      </c>
      <c r="Q88" s="50">
        <f t="shared" si="14"/>
        <v>87</v>
      </c>
      <c r="R88" s="50"/>
      <c r="S88" s="52"/>
      <c r="T88" s="52">
        <f t="shared" si="0"/>
        <v>0</v>
      </c>
      <c r="U88" s="52">
        <f t="shared" si="1"/>
        <v>0</v>
      </c>
      <c r="V88" s="52">
        <f t="shared" si="2"/>
        <v>0</v>
      </c>
      <c r="W88" s="52">
        <f t="shared" si="3"/>
        <v>0</v>
      </c>
      <c r="X88" s="52" t="str">
        <f t="shared" si="15"/>
        <v/>
      </c>
      <c r="Y88" s="53" t="str">
        <f t="shared" si="16"/>
        <v/>
      </c>
      <c r="Z88" s="53" t="str">
        <f t="shared" si="17"/>
        <v/>
      </c>
      <c r="AA88" s="53" t="str">
        <f t="shared" si="4"/>
        <v/>
      </c>
      <c r="AB88" s="54" t="str">
        <f t="shared" si="5"/>
        <v/>
      </c>
      <c r="AC88" s="61"/>
      <c r="AD88" s="52" t="str">
        <f t="shared" si="6"/>
        <v/>
      </c>
      <c r="AE88" s="53" t="str">
        <f t="shared" si="20"/>
        <v/>
      </c>
      <c r="AF88" s="52" t="str">
        <f t="shared" si="8"/>
        <v/>
      </c>
      <c r="AG88" s="52" t="str">
        <f t="shared" si="9"/>
        <v/>
      </c>
      <c r="AH88" s="58">
        <f t="shared" si="10"/>
        <v>0</v>
      </c>
      <c r="AI88" s="58">
        <f t="shared" si="11"/>
        <v>0</v>
      </c>
      <c r="AJ88" s="52" t="str">
        <f t="shared" si="18"/>
        <v/>
      </c>
      <c r="AK88" s="52" t="str">
        <f t="shared" si="19"/>
        <v/>
      </c>
    </row>
    <row r="89" spans="1:37" ht="15.75" customHeight="1" x14ac:dyDescent="0.25">
      <c r="A89" s="69"/>
      <c r="B89" s="63"/>
      <c r="C89" s="50" t="s">
        <v>61</v>
      </c>
      <c r="D89" s="64"/>
      <c r="E89" s="50" t="s">
        <v>61</v>
      </c>
      <c r="F89" s="68"/>
      <c r="G89" s="65"/>
      <c r="H89" s="66"/>
      <c r="I89" s="66"/>
      <c r="J89" s="67"/>
      <c r="K89" s="68"/>
      <c r="L89" s="64"/>
      <c r="M89" s="66"/>
      <c r="N89" s="66"/>
      <c r="O89" s="67"/>
      <c r="P89" s="48" t="str">
        <f t="shared" si="13"/>
        <v/>
      </c>
      <c r="Q89" s="50">
        <f t="shared" si="14"/>
        <v>88</v>
      </c>
      <c r="R89" s="50"/>
      <c r="S89" s="52"/>
      <c r="T89" s="52">
        <f t="shared" si="0"/>
        <v>0</v>
      </c>
      <c r="U89" s="52">
        <f t="shared" si="1"/>
        <v>0</v>
      </c>
      <c r="V89" s="52">
        <f t="shared" si="2"/>
        <v>0</v>
      </c>
      <c r="W89" s="52">
        <f t="shared" si="3"/>
        <v>0</v>
      </c>
      <c r="X89" s="52" t="str">
        <f t="shared" si="15"/>
        <v/>
      </c>
      <c r="Y89" s="53" t="str">
        <f t="shared" si="16"/>
        <v/>
      </c>
      <c r="Z89" s="53" t="str">
        <f t="shared" si="17"/>
        <v/>
      </c>
      <c r="AA89" s="53" t="str">
        <f t="shared" si="4"/>
        <v/>
      </c>
      <c r="AB89" s="54" t="str">
        <f t="shared" si="5"/>
        <v/>
      </c>
      <c r="AC89" s="61"/>
      <c r="AD89" s="52" t="str">
        <f t="shared" si="6"/>
        <v/>
      </c>
      <c r="AE89" s="53" t="str">
        <f t="shared" si="20"/>
        <v/>
      </c>
      <c r="AF89" s="52" t="str">
        <f t="shared" si="8"/>
        <v/>
      </c>
      <c r="AG89" s="52" t="str">
        <f t="shared" si="9"/>
        <v/>
      </c>
      <c r="AH89" s="58">
        <f t="shared" si="10"/>
        <v>0</v>
      </c>
      <c r="AI89" s="58">
        <f t="shared" si="11"/>
        <v>0</v>
      </c>
      <c r="AJ89" s="52" t="str">
        <f t="shared" si="18"/>
        <v/>
      </c>
      <c r="AK89" s="52" t="str">
        <f t="shared" si="19"/>
        <v/>
      </c>
    </row>
    <row r="90" spans="1:37" ht="15.75" customHeight="1" x14ac:dyDescent="0.25">
      <c r="A90" s="69"/>
      <c r="B90" s="63"/>
      <c r="C90" s="50" t="s">
        <v>61</v>
      </c>
      <c r="D90" s="64"/>
      <c r="E90" s="50" t="s">
        <v>61</v>
      </c>
      <c r="F90" s="68"/>
      <c r="G90" s="65"/>
      <c r="H90" s="66"/>
      <c r="I90" s="66"/>
      <c r="J90" s="67"/>
      <c r="K90" s="68"/>
      <c r="L90" s="64"/>
      <c r="M90" s="66"/>
      <c r="N90" s="66"/>
      <c r="O90" s="67"/>
      <c r="P90" s="48" t="str">
        <f t="shared" si="13"/>
        <v/>
      </c>
      <c r="Q90" s="50">
        <f t="shared" si="14"/>
        <v>89</v>
      </c>
      <c r="R90" s="50"/>
      <c r="S90" s="52"/>
      <c r="T90" s="52">
        <f t="shared" si="0"/>
        <v>0</v>
      </c>
      <c r="U90" s="52">
        <f t="shared" si="1"/>
        <v>0</v>
      </c>
      <c r="V90" s="52">
        <f t="shared" si="2"/>
        <v>0</v>
      </c>
      <c r="W90" s="52">
        <f t="shared" si="3"/>
        <v>0</v>
      </c>
      <c r="X90" s="52" t="str">
        <f t="shared" si="15"/>
        <v/>
      </c>
      <c r="Y90" s="53" t="str">
        <f t="shared" si="16"/>
        <v/>
      </c>
      <c r="Z90" s="53" t="str">
        <f t="shared" si="17"/>
        <v/>
      </c>
      <c r="AA90" s="53" t="str">
        <f t="shared" si="4"/>
        <v/>
      </c>
      <c r="AB90" s="54" t="str">
        <f t="shared" si="5"/>
        <v/>
      </c>
      <c r="AC90" s="61"/>
      <c r="AD90" s="52" t="str">
        <f t="shared" si="6"/>
        <v/>
      </c>
      <c r="AE90" s="53" t="str">
        <f t="shared" si="20"/>
        <v/>
      </c>
      <c r="AF90" s="52" t="str">
        <f t="shared" si="8"/>
        <v/>
      </c>
      <c r="AG90" s="52" t="str">
        <f t="shared" si="9"/>
        <v/>
      </c>
      <c r="AH90" s="58">
        <f t="shared" si="10"/>
        <v>0</v>
      </c>
      <c r="AI90" s="58">
        <f t="shared" si="11"/>
        <v>0</v>
      </c>
      <c r="AJ90" s="52" t="str">
        <f t="shared" si="18"/>
        <v/>
      </c>
      <c r="AK90" s="52" t="str">
        <f t="shared" si="19"/>
        <v/>
      </c>
    </row>
    <row r="91" spans="1:37" ht="15.75" customHeight="1" x14ac:dyDescent="0.25">
      <c r="A91" s="69"/>
      <c r="B91" s="63"/>
      <c r="C91" s="50" t="s">
        <v>61</v>
      </c>
      <c r="D91" s="64"/>
      <c r="E91" s="50" t="s">
        <v>61</v>
      </c>
      <c r="F91" s="68"/>
      <c r="G91" s="65"/>
      <c r="H91" s="66"/>
      <c r="I91" s="66"/>
      <c r="J91" s="67"/>
      <c r="K91" s="68"/>
      <c r="L91" s="64"/>
      <c r="M91" s="66"/>
      <c r="N91" s="66"/>
      <c r="O91" s="67"/>
      <c r="P91" s="48" t="str">
        <f t="shared" si="13"/>
        <v/>
      </c>
      <c r="Q91" s="50">
        <f t="shared" si="14"/>
        <v>90</v>
      </c>
      <c r="R91" s="50"/>
      <c r="S91" s="52"/>
      <c r="T91" s="52">
        <f t="shared" si="0"/>
        <v>0</v>
      </c>
      <c r="U91" s="52">
        <f t="shared" si="1"/>
        <v>0</v>
      </c>
      <c r="V91" s="52">
        <f t="shared" si="2"/>
        <v>0</v>
      </c>
      <c r="W91" s="52">
        <f t="shared" si="3"/>
        <v>0</v>
      </c>
      <c r="X91" s="52" t="str">
        <f t="shared" si="15"/>
        <v/>
      </c>
      <c r="Y91" s="53" t="str">
        <f t="shared" si="16"/>
        <v/>
      </c>
      <c r="Z91" s="53" t="str">
        <f t="shared" si="17"/>
        <v/>
      </c>
      <c r="AA91" s="53" t="str">
        <f t="shared" si="4"/>
        <v/>
      </c>
      <c r="AB91" s="54" t="str">
        <f t="shared" si="5"/>
        <v/>
      </c>
      <c r="AC91" s="61"/>
      <c r="AD91" s="52" t="str">
        <f t="shared" si="6"/>
        <v/>
      </c>
      <c r="AE91" s="53" t="str">
        <f t="shared" si="20"/>
        <v/>
      </c>
      <c r="AF91" s="52" t="str">
        <f t="shared" si="8"/>
        <v/>
      </c>
      <c r="AG91" s="52" t="str">
        <f t="shared" si="9"/>
        <v/>
      </c>
      <c r="AH91" s="58">
        <f t="shared" si="10"/>
        <v>0</v>
      </c>
      <c r="AI91" s="58">
        <f t="shared" si="11"/>
        <v>0</v>
      </c>
      <c r="AJ91" s="52" t="str">
        <f t="shared" si="18"/>
        <v/>
      </c>
      <c r="AK91" s="52" t="str">
        <f t="shared" si="19"/>
        <v/>
      </c>
    </row>
    <row r="92" spans="1:37" ht="15.75" customHeight="1" x14ac:dyDescent="0.25">
      <c r="A92" s="69"/>
      <c r="B92" s="63"/>
      <c r="C92" s="50" t="s">
        <v>61</v>
      </c>
      <c r="D92" s="64"/>
      <c r="E92" s="50" t="s">
        <v>61</v>
      </c>
      <c r="F92" s="68"/>
      <c r="G92" s="65"/>
      <c r="H92" s="66"/>
      <c r="I92" s="66"/>
      <c r="J92" s="67"/>
      <c r="K92" s="68"/>
      <c r="L92" s="64"/>
      <c r="M92" s="66"/>
      <c r="N92" s="66"/>
      <c r="O92" s="67"/>
      <c r="P92" s="48" t="str">
        <f t="shared" si="13"/>
        <v/>
      </c>
      <c r="Q92" s="50">
        <f t="shared" si="14"/>
        <v>91</v>
      </c>
      <c r="R92" s="50"/>
      <c r="S92" s="52"/>
      <c r="T92" s="52">
        <f t="shared" si="0"/>
        <v>0</v>
      </c>
      <c r="U92" s="52">
        <f t="shared" si="1"/>
        <v>0</v>
      </c>
      <c r="V92" s="52">
        <f t="shared" si="2"/>
        <v>0</v>
      </c>
      <c r="W92" s="52">
        <f t="shared" si="3"/>
        <v>0</v>
      </c>
      <c r="X92" s="52" t="str">
        <f t="shared" si="15"/>
        <v/>
      </c>
      <c r="Y92" s="53" t="str">
        <f t="shared" si="16"/>
        <v/>
      </c>
      <c r="Z92" s="53" t="str">
        <f t="shared" si="17"/>
        <v/>
      </c>
      <c r="AA92" s="53" t="str">
        <f t="shared" si="4"/>
        <v/>
      </c>
      <c r="AB92" s="54" t="str">
        <f t="shared" si="5"/>
        <v/>
      </c>
      <c r="AC92" s="61"/>
      <c r="AD92" s="52" t="str">
        <f t="shared" si="6"/>
        <v/>
      </c>
      <c r="AE92" s="53" t="str">
        <f t="shared" si="20"/>
        <v/>
      </c>
      <c r="AF92" s="52" t="str">
        <f t="shared" si="8"/>
        <v/>
      </c>
      <c r="AG92" s="52" t="str">
        <f t="shared" si="9"/>
        <v/>
      </c>
      <c r="AH92" s="58">
        <f t="shared" si="10"/>
        <v>0</v>
      </c>
      <c r="AI92" s="58">
        <f t="shared" si="11"/>
        <v>0</v>
      </c>
      <c r="AJ92" s="52" t="str">
        <f t="shared" si="18"/>
        <v/>
      </c>
      <c r="AK92" s="52" t="str">
        <f t="shared" si="19"/>
        <v/>
      </c>
    </row>
    <row r="93" spans="1:37" ht="15.75" customHeight="1" x14ac:dyDescent="0.25">
      <c r="A93" s="69"/>
      <c r="B93" s="63"/>
      <c r="C93" s="50" t="s">
        <v>61</v>
      </c>
      <c r="D93" s="64"/>
      <c r="E93" s="50" t="s">
        <v>61</v>
      </c>
      <c r="F93" s="68"/>
      <c r="G93" s="65"/>
      <c r="H93" s="66"/>
      <c r="I93" s="66"/>
      <c r="J93" s="67"/>
      <c r="K93" s="68"/>
      <c r="L93" s="64"/>
      <c r="M93" s="66"/>
      <c r="N93" s="66"/>
      <c r="O93" s="67"/>
      <c r="P93" s="48" t="str">
        <f t="shared" si="13"/>
        <v/>
      </c>
      <c r="Q93" s="50">
        <f t="shared" si="14"/>
        <v>92</v>
      </c>
      <c r="R93" s="50"/>
      <c r="S93" s="52"/>
      <c r="T93" s="52">
        <f t="shared" si="0"/>
        <v>0</v>
      </c>
      <c r="U93" s="52">
        <f t="shared" si="1"/>
        <v>0</v>
      </c>
      <c r="V93" s="52">
        <f t="shared" si="2"/>
        <v>0</v>
      </c>
      <c r="W93" s="52">
        <f t="shared" si="3"/>
        <v>0</v>
      </c>
      <c r="X93" s="52" t="str">
        <f t="shared" si="15"/>
        <v/>
      </c>
      <c r="Y93" s="53" t="str">
        <f t="shared" si="16"/>
        <v/>
      </c>
      <c r="Z93" s="53" t="str">
        <f t="shared" si="17"/>
        <v/>
      </c>
      <c r="AA93" s="53" t="str">
        <f t="shared" si="4"/>
        <v/>
      </c>
      <c r="AB93" s="54" t="str">
        <f t="shared" si="5"/>
        <v/>
      </c>
      <c r="AC93" s="61"/>
      <c r="AD93" s="52" t="str">
        <f t="shared" si="6"/>
        <v/>
      </c>
      <c r="AE93" s="53" t="str">
        <f t="shared" si="20"/>
        <v/>
      </c>
      <c r="AF93" s="52" t="str">
        <f t="shared" si="8"/>
        <v/>
      </c>
      <c r="AG93" s="52" t="str">
        <f t="shared" si="9"/>
        <v/>
      </c>
      <c r="AH93" s="58">
        <f t="shared" si="10"/>
        <v>0</v>
      </c>
      <c r="AI93" s="58">
        <f t="shared" si="11"/>
        <v>0</v>
      </c>
      <c r="AJ93" s="52" t="str">
        <f t="shared" si="18"/>
        <v/>
      </c>
      <c r="AK93" s="52" t="str">
        <f t="shared" si="19"/>
        <v/>
      </c>
    </row>
    <row r="94" spans="1:37" ht="15.75" customHeight="1" x14ac:dyDescent="0.25">
      <c r="A94" s="69"/>
      <c r="B94" s="63"/>
      <c r="C94" s="50" t="s">
        <v>61</v>
      </c>
      <c r="D94" s="64"/>
      <c r="E94" s="50" t="s">
        <v>61</v>
      </c>
      <c r="F94" s="68"/>
      <c r="G94" s="65"/>
      <c r="H94" s="66"/>
      <c r="I94" s="66"/>
      <c r="J94" s="67"/>
      <c r="K94" s="68"/>
      <c r="L94" s="64"/>
      <c r="M94" s="66"/>
      <c r="N94" s="66"/>
      <c r="O94" s="67"/>
      <c r="P94" s="48" t="str">
        <f t="shared" si="13"/>
        <v/>
      </c>
      <c r="Q94" s="50">
        <f t="shared" si="14"/>
        <v>93</v>
      </c>
      <c r="R94" s="50"/>
      <c r="S94" s="52"/>
      <c r="T94" s="52">
        <f t="shared" si="0"/>
        <v>0</v>
      </c>
      <c r="U94" s="52">
        <f t="shared" si="1"/>
        <v>0</v>
      </c>
      <c r="V94" s="52">
        <f t="shared" si="2"/>
        <v>0</v>
      </c>
      <c r="W94" s="52">
        <f t="shared" si="3"/>
        <v>0</v>
      </c>
      <c r="X94" s="52" t="str">
        <f t="shared" si="15"/>
        <v/>
      </c>
      <c r="Y94" s="53" t="str">
        <f t="shared" si="16"/>
        <v/>
      </c>
      <c r="Z94" s="53" t="str">
        <f t="shared" si="17"/>
        <v/>
      </c>
      <c r="AA94" s="53" t="str">
        <f t="shared" si="4"/>
        <v/>
      </c>
      <c r="AB94" s="54" t="str">
        <f t="shared" si="5"/>
        <v/>
      </c>
      <c r="AC94" s="61"/>
      <c r="AD94" s="52" t="str">
        <f t="shared" si="6"/>
        <v/>
      </c>
      <c r="AE94" s="53" t="str">
        <f t="shared" si="20"/>
        <v/>
      </c>
      <c r="AF94" s="52" t="str">
        <f t="shared" si="8"/>
        <v/>
      </c>
      <c r="AG94" s="52" t="str">
        <f t="shared" si="9"/>
        <v/>
      </c>
      <c r="AH94" s="58">
        <f t="shared" si="10"/>
        <v>0</v>
      </c>
      <c r="AI94" s="58">
        <f t="shared" si="11"/>
        <v>0</v>
      </c>
      <c r="AJ94" s="52" t="str">
        <f t="shared" si="18"/>
        <v/>
      </c>
      <c r="AK94" s="52" t="str">
        <f t="shared" si="19"/>
        <v/>
      </c>
    </row>
    <row r="95" spans="1:37" ht="15.75" customHeight="1" x14ac:dyDescent="0.25">
      <c r="A95" s="69"/>
      <c r="B95" s="63"/>
      <c r="C95" s="50" t="s">
        <v>61</v>
      </c>
      <c r="D95" s="64"/>
      <c r="E95" s="50" t="s">
        <v>61</v>
      </c>
      <c r="F95" s="68"/>
      <c r="G95" s="65"/>
      <c r="H95" s="66"/>
      <c r="I95" s="66"/>
      <c r="J95" s="67"/>
      <c r="K95" s="68"/>
      <c r="L95" s="64"/>
      <c r="M95" s="66"/>
      <c r="N95" s="66"/>
      <c r="O95" s="67"/>
      <c r="P95" s="48" t="str">
        <f t="shared" si="13"/>
        <v/>
      </c>
      <c r="Q95" s="50">
        <f t="shared" si="14"/>
        <v>94</v>
      </c>
      <c r="R95" s="50"/>
      <c r="S95" s="52"/>
      <c r="T95" s="52">
        <f t="shared" si="0"/>
        <v>0</v>
      </c>
      <c r="U95" s="52">
        <f t="shared" si="1"/>
        <v>0</v>
      </c>
      <c r="V95" s="52">
        <f t="shared" si="2"/>
        <v>0</v>
      </c>
      <c r="W95" s="52">
        <f t="shared" si="3"/>
        <v>0</v>
      </c>
      <c r="X95" s="52" t="str">
        <f t="shared" si="15"/>
        <v/>
      </c>
      <c r="Y95" s="53" t="str">
        <f t="shared" si="16"/>
        <v/>
      </c>
      <c r="Z95" s="53" t="str">
        <f t="shared" si="17"/>
        <v/>
      </c>
      <c r="AA95" s="53" t="str">
        <f t="shared" si="4"/>
        <v/>
      </c>
      <c r="AB95" s="54" t="str">
        <f t="shared" si="5"/>
        <v/>
      </c>
      <c r="AC95" s="61"/>
      <c r="AD95" s="52" t="str">
        <f t="shared" si="6"/>
        <v/>
      </c>
      <c r="AE95" s="53" t="str">
        <f t="shared" si="20"/>
        <v/>
      </c>
      <c r="AF95" s="52" t="str">
        <f t="shared" si="8"/>
        <v/>
      </c>
      <c r="AG95" s="52" t="str">
        <f t="shared" si="9"/>
        <v/>
      </c>
      <c r="AH95" s="58">
        <f t="shared" si="10"/>
        <v>0</v>
      </c>
      <c r="AI95" s="58">
        <f t="shared" si="11"/>
        <v>0</v>
      </c>
      <c r="AJ95" s="52" t="str">
        <f t="shared" si="18"/>
        <v/>
      </c>
      <c r="AK95" s="52" t="str">
        <f t="shared" si="19"/>
        <v/>
      </c>
    </row>
    <row r="96" spans="1:37" ht="15.75" customHeight="1" x14ac:dyDescent="0.25">
      <c r="A96" s="69"/>
      <c r="B96" s="63"/>
      <c r="C96" s="50" t="s">
        <v>61</v>
      </c>
      <c r="D96" s="64"/>
      <c r="E96" s="50" t="s">
        <v>61</v>
      </c>
      <c r="F96" s="68"/>
      <c r="G96" s="65"/>
      <c r="H96" s="66"/>
      <c r="I96" s="66"/>
      <c r="J96" s="67"/>
      <c r="K96" s="68"/>
      <c r="L96" s="64"/>
      <c r="M96" s="66"/>
      <c r="N96" s="66"/>
      <c r="O96" s="67"/>
      <c r="P96" s="48" t="str">
        <f t="shared" si="13"/>
        <v/>
      </c>
      <c r="Q96" s="50">
        <f t="shared" si="14"/>
        <v>95</v>
      </c>
      <c r="R96" s="50"/>
      <c r="S96" s="52"/>
      <c r="T96" s="52">
        <f t="shared" si="0"/>
        <v>0</v>
      </c>
      <c r="U96" s="52">
        <f t="shared" si="1"/>
        <v>0</v>
      </c>
      <c r="V96" s="52">
        <f t="shared" si="2"/>
        <v>0</v>
      </c>
      <c r="W96" s="52">
        <f t="shared" si="3"/>
        <v>0</v>
      </c>
      <c r="X96" s="52" t="str">
        <f t="shared" si="15"/>
        <v/>
      </c>
      <c r="Y96" s="53" t="str">
        <f t="shared" si="16"/>
        <v/>
      </c>
      <c r="Z96" s="53" t="str">
        <f t="shared" si="17"/>
        <v/>
      </c>
      <c r="AA96" s="53" t="str">
        <f t="shared" si="4"/>
        <v/>
      </c>
      <c r="AB96" s="54" t="str">
        <f t="shared" si="5"/>
        <v/>
      </c>
      <c r="AC96" s="61"/>
      <c r="AD96" s="52" t="str">
        <f t="shared" si="6"/>
        <v/>
      </c>
      <c r="AE96" s="53" t="str">
        <f t="shared" si="20"/>
        <v/>
      </c>
      <c r="AF96" s="52" t="str">
        <f t="shared" si="8"/>
        <v/>
      </c>
      <c r="AG96" s="52" t="str">
        <f t="shared" si="9"/>
        <v/>
      </c>
      <c r="AH96" s="58">
        <f t="shared" si="10"/>
        <v>0</v>
      </c>
      <c r="AI96" s="58">
        <f t="shared" si="11"/>
        <v>0</v>
      </c>
      <c r="AJ96" s="52" t="str">
        <f t="shared" si="18"/>
        <v/>
      </c>
      <c r="AK96" s="52" t="str">
        <f t="shared" si="19"/>
        <v/>
      </c>
    </row>
    <row r="97" spans="1:37" ht="15.75" customHeight="1" x14ac:dyDescent="0.25">
      <c r="A97" s="69"/>
      <c r="B97" s="63"/>
      <c r="C97" s="50" t="s">
        <v>61</v>
      </c>
      <c r="D97" s="64"/>
      <c r="E97" s="50" t="s">
        <v>61</v>
      </c>
      <c r="F97" s="68"/>
      <c r="G97" s="65"/>
      <c r="H97" s="66"/>
      <c r="I97" s="66"/>
      <c r="J97" s="67"/>
      <c r="K97" s="68"/>
      <c r="L97" s="64"/>
      <c r="M97" s="66"/>
      <c r="N97" s="66"/>
      <c r="O97" s="67"/>
      <c r="P97" s="48" t="str">
        <f t="shared" si="13"/>
        <v/>
      </c>
      <c r="Q97" s="50">
        <f t="shared" si="14"/>
        <v>96</v>
      </c>
      <c r="R97" s="50"/>
      <c r="S97" s="52"/>
      <c r="T97" s="52">
        <f t="shared" si="0"/>
        <v>0</v>
      </c>
      <c r="U97" s="52">
        <f t="shared" si="1"/>
        <v>0</v>
      </c>
      <c r="V97" s="52">
        <f t="shared" si="2"/>
        <v>0</v>
      </c>
      <c r="W97" s="52">
        <f t="shared" si="3"/>
        <v>0</v>
      </c>
      <c r="X97" s="52" t="str">
        <f t="shared" si="15"/>
        <v/>
      </c>
      <c r="Y97" s="53" t="str">
        <f t="shared" si="16"/>
        <v/>
      </c>
      <c r="Z97" s="53" t="str">
        <f t="shared" si="17"/>
        <v/>
      </c>
      <c r="AA97" s="53" t="str">
        <f t="shared" si="4"/>
        <v/>
      </c>
      <c r="AB97" s="54" t="str">
        <f t="shared" si="5"/>
        <v/>
      </c>
      <c r="AC97" s="61"/>
      <c r="AD97" s="52" t="str">
        <f t="shared" si="6"/>
        <v/>
      </c>
      <c r="AE97" s="53" t="str">
        <f t="shared" si="20"/>
        <v/>
      </c>
      <c r="AF97" s="52" t="str">
        <f t="shared" si="8"/>
        <v/>
      </c>
      <c r="AG97" s="52" t="str">
        <f t="shared" si="9"/>
        <v/>
      </c>
      <c r="AH97" s="58">
        <f t="shared" si="10"/>
        <v>0</v>
      </c>
      <c r="AI97" s="58">
        <f t="shared" si="11"/>
        <v>0</v>
      </c>
      <c r="AJ97" s="52" t="str">
        <f t="shared" si="18"/>
        <v/>
      </c>
      <c r="AK97" s="52" t="str">
        <f t="shared" si="19"/>
        <v/>
      </c>
    </row>
    <row r="98" spans="1:37" ht="15.75" customHeight="1" x14ac:dyDescent="0.25">
      <c r="A98" s="69"/>
      <c r="B98" s="63"/>
      <c r="C98" s="50" t="s">
        <v>61</v>
      </c>
      <c r="D98" s="64"/>
      <c r="E98" s="50" t="s">
        <v>61</v>
      </c>
      <c r="F98" s="68"/>
      <c r="G98" s="65"/>
      <c r="H98" s="66"/>
      <c r="I98" s="66"/>
      <c r="J98" s="67"/>
      <c r="K98" s="68"/>
      <c r="L98" s="64"/>
      <c r="M98" s="66"/>
      <c r="N98" s="66"/>
      <c r="O98" s="67"/>
      <c r="P98" s="48" t="str">
        <f t="shared" si="13"/>
        <v/>
      </c>
      <c r="Q98" s="50">
        <f t="shared" si="14"/>
        <v>97</v>
      </c>
      <c r="R98" s="50"/>
      <c r="S98" s="52"/>
      <c r="T98" s="52">
        <f t="shared" si="0"/>
        <v>0</v>
      </c>
      <c r="U98" s="52">
        <f t="shared" si="1"/>
        <v>0</v>
      </c>
      <c r="V98" s="52">
        <f t="shared" si="2"/>
        <v>0</v>
      </c>
      <c r="W98" s="52">
        <f t="shared" si="3"/>
        <v>0</v>
      </c>
      <c r="X98" s="52" t="str">
        <f t="shared" si="15"/>
        <v/>
      </c>
      <c r="Y98" s="53" t="str">
        <f t="shared" si="16"/>
        <v/>
      </c>
      <c r="Z98" s="53" t="str">
        <f t="shared" si="17"/>
        <v/>
      </c>
      <c r="AA98" s="53" t="str">
        <f t="shared" si="4"/>
        <v/>
      </c>
      <c r="AB98" s="54" t="str">
        <f t="shared" si="5"/>
        <v/>
      </c>
      <c r="AC98" s="61"/>
      <c r="AD98" s="52" t="str">
        <f t="shared" si="6"/>
        <v/>
      </c>
      <c r="AE98" s="53" t="str">
        <f t="shared" si="20"/>
        <v/>
      </c>
      <c r="AF98" s="52" t="str">
        <f t="shared" si="8"/>
        <v/>
      </c>
      <c r="AG98" s="52" t="str">
        <f t="shared" si="9"/>
        <v/>
      </c>
      <c r="AH98" s="58">
        <f t="shared" si="10"/>
        <v>0</v>
      </c>
      <c r="AI98" s="58">
        <f t="shared" si="11"/>
        <v>0</v>
      </c>
      <c r="AJ98" s="52" t="str">
        <f t="shared" si="18"/>
        <v/>
      </c>
      <c r="AK98" s="52" t="str">
        <f t="shared" si="19"/>
        <v/>
      </c>
    </row>
    <row r="99" spans="1:37" ht="15.75" customHeight="1" x14ac:dyDescent="0.25">
      <c r="A99" s="69"/>
      <c r="B99" s="63"/>
      <c r="C99" s="50" t="s">
        <v>61</v>
      </c>
      <c r="D99" s="64"/>
      <c r="E99" s="50" t="s">
        <v>61</v>
      </c>
      <c r="F99" s="68"/>
      <c r="G99" s="65"/>
      <c r="H99" s="66"/>
      <c r="I99" s="66"/>
      <c r="J99" s="67"/>
      <c r="K99" s="68"/>
      <c r="L99" s="64"/>
      <c r="M99" s="66"/>
      <c r="N99" s="66"/>
      <c r="O99" s="67"/>
      <c r="P99" s="48" t="str">
        <f t="shared" si="13"/>
        <v/>
      </c>
      <c r="Q99" s="50">
        <f t="shared" si="14"/>
        <v>98</v>
      </c>
      <c r="R99" s="50"/>
      <c r="S99" s="52"/>
      <c r="T99" s="52">
        <f t="shared" si="0"/>
        <v>0</v>
      </c>
      <c r="U99" s="52">
        <f t="shared" si="1"/>
        <v>0</v>
      </c>
      <c r="V99" s="52">
        <f t="shared" si="2"/>
        <v>0</v>
      </c>
      <c r="W99" s="52">
        <f t="shared" si="3"/>
        <v>0</v>
      </c>
      <c r="X99" s="52" t="str">
        <f t="shared" si="15"/>
        <v/>
      </c>
      <c r="Y99" s="53" t="str">
        <f t="shared" si="16"/>
        <v/>
      </c>
      <c r="Z99" s="53" t="str">
        <f t="shared" si="17"/>
        <v/>
      </c>
      <c r="AA99" s="53" t="str">
        <f t="shared" si="4"/>
        <v/>
      </c>
      <c r="AB99" s="54" t="str">
        <f t="shared" si="5"/>
        <v/>
      </c>
      <c r="AC99" s="61"/>
      <c r="AD99" s="52" t="str">
        <f t="shared" si="6"/>
        <v/>
      </c>
      <c r="AE99" s="53" t="str">
        <f t="shared" si="20"/>
        <v/>
      </c>
      <c r="AF99" s="52" t="str">
        <f t="shared" si="8"/>
        <v/>
      </c>
      <c r="AG99" s="52" t="str">
        <f t="shared" si="9"/>
        <v/>
      </c>
      <c r="AH99" s="58">
        <f t="shared" si="10"/>
        <v>0</v>
      </c>
      <c r="AI99" s="58">
        <f t="shared" si="11"/>
        <v>0</v>
      </c>
      <c r="AJ99" s="52" t="str">
        <f t="shared" si="18"/>
        <v/>
      </c>
      <c r="AK99" s="52" t="str">
        <f t="shared" si="19"/>
        <v/>
      </c>
    </row>
    <row r="100" spans="1:37" ht="15.75" customHeight="1" x14ac:dyDescent="0.25">
      <c r="A100" s="69"/>
      <c r="B100" s="63"/>
      <c r="C100" s="50" t="s">
        <v>61</v>
      </c>
      <c r="D100" s="64"/>
      <c r="E100" s="50" t="s">
        <v>61</v>
      </c>
      <c r="F100" s="68"/>
      <c r="G100" s="65"/>
      <c r="H100" s="66"/>
      <c r="I100" s="66"/>
      <c r="J100" s="67"/>
      <c r="K100" s="68"/>
      <c r="L100" s="64"/>
      <c r="M100" s="66"/>
      <c r="N100" s="66"/>
      <c r="O100" s="67"/>
      <c r="P100" s="48" t="str">
        <f t="shared" si="13"/>
        <v/>
      </c>
      <c r="Q100" s="50">
        <f t="shared" si="14"/>
        <v>99</v>
      </c>
      <c r="R100" s="50"/>
      <c r="S100" s="52"/>
      <c r="T100" s="52">
        <f t="shared" si="0"/>
        <v>0</v>
      </c>
      <c r="U100" s="52">
        <f t="shared" si="1"/>
        <v>0</v>
      </c>
      <c r="V100" s="52">
        <f t="shared" si="2"/>
        <v>0</v>
      </c>
      <c r="W100" s="52">
        <f t="shared" si="3"/>
        <v>0</v>
      </c>
      <c r="X100" s="52" t="str">
        <f t="shared" si="15"/>
        <v/>
      </c>
      <c r="Y100" s="53" t="str">
        <f t="shared" si="16"/>
        <v/>
      </c>
      <c r="Z100" s="53" t="str">
        <f t="shared" si="17"/>
        <v/>
      </c>
      <c r="AA100" s="53" t="str">
        <f t="shared" si="4"/>
        <v/>
      </c>
      <c r="AB100" s="54" t="str">
        <f t="shared" si="5"/>
        <v/>
      </c>
      <c r="AC100" s="61"/>
      <c r="AD100" s="52" t="str">
        <f t="shared" si="6"/>
        <v/>
      </c>
      <c r="AE100" s="53" t="str">
        <f t="shared" si="20"/>
        <v/>
      </c>
      <c r="AF100" s="52" t="str">
        <f t="shared" si="8"/>
        <v/>
      </c>
      <c r="AG100" s="52" t="str">
        <f t="shared" si="9"/>
        <v/>
      </c>
      <c r="AH100" s="58">
        <f t="shared" si="10"/>
        <v>0</v>
      </c>
      <c r="AI100" s="58">
        <f t="shared" si="11"/>
        <v>0</v>
      </c>
      <c r="AJ100" s="52" t="str">
        <f t="shared" si="18"/>
        <v/>
      </c>
      <c r="AK100" s="52" t="str">
        <f t="shared" si="19"/>
        <v/>
      </c>
    </row>
    <row r="101" spans="1:37" ht="15.75" customHeight="1" x14ac:dyDescent="0.25">
      <c r="A101" s="69"/>
      <c r="B101" s="63"/>
      <c r="C101" s="50" t="s">
        <v>61</v>
      </c>
      <c r="D101" s="64"/>
      <c r="E101" s="50" t="s">
        <v>61</v>
      </c>
      <c r="F101" s="68"/>
      <c r="G101" s="65"/>
      <c r="H101" s="66"/>
      <c r="I101" s="66"/>
      <c r="J101" s="67"/>
      <c r="K101" s="68"/>
      <c r="L101" s="64"/>
      <c r="M101" s="66"/>
      <c r="N101" s="66"/>
      <c r="O101" s="67"/>
      <c r="P101" s="48" t="str">
        <f t="shared" si="13"/>
        <v/>
      </c>
      <c r="Q101" s="50">
        <f t="shared" si="14"/>
        <v>100</v>
      </c>
      <c r="R101" s="50"/>
      <c r="S101" s="52"/>
      <c r="T101" s="52">
        <f t="shared" si="0"/>
        <v>0</v>
      </c>
      <c r="U101" s="52">
        <f t="shared" si="1"/>
        <v>0</v>
      </c>
      <c r="V101" s="52">
        <f t="shared" si="2"/>
        <v>0</v>
      </c>
      <c r="W101" s="52">
        <f t="shared" si="3"/>
        <v>0</v>
      </c>
      <c r="X101" s="52" t="str">
        <f t="shared" si="15"/>
        <v/>
      </c>
      <c r="Y101" s="53" t="str">
        <f t="shared" si="16"/>
        <v/>
      </c>
      <c r="Z101" s="53" t="str">
        <f t="shared" si="17"/>
        <v/>
      </c>
      <c r="AA101" s="53" t="str">
        <f t="shared" si="4"/>
        <v/>
      </c>
      <c r="AB101" s="54" t="str">
        <f t="shared" si="5"/>
        <v/>
      </c>
      <c r="AC101" s="61"/>
      <c r="AD101" s="52" t="str">
        <f t="shared" si="6"/>
        <v/>
      </c>
      <c r="AE101" s="53" t="str">
        <f t="shared" si="20"/>
        <v/>
      </c>
      <c r="AF101" s="52" t="str">
        <f t="shared" si="8"/>
        <v/>
      </c>
      <c r="AG101" s="52" t="str">
        <f t="shared" si="9"/>
        <v/>
      </c>
      <c r="AH101" s="58">
        <f t="shared" si="10"/>
        <v>0</v>
      </c>
      <c r="AI101" s="58">
        <f t="shared" si="11"/>
        <v>0</v>
      </c>
      <c r="AJ101" s="52" t="str">
        <f t="shared" si="18"/>
        <v/>
      </c>
      <c r="AK101" s="52" t="str">
        <f t="shared" si="19"/>
        <v/>
      </c>
    </row>
    <row r="102" spans="1:37" ht="15.75" customHeight="1" x14ac:dyDescent="0.25">
      <c r="A102" s="69"/>
      <c r="B102" s="63"/>
      <c r="C102" s="50" t="s">
        <v>61</v>
      </c>
      <c r="D102" s="64"/>
      <c r="E102" s="50" t="s">
        <v>61</v>
      </c>
      <c r="F102" s="68"/>
      <c r="G102" s="65"/>
      <c r="H102" s="66"/>
      <c r="I102" s="66"/>
      <c r="J102" s="67"/>
      <c r="K102" s="68"/>
      <c r="L102" s="64"/>
      <c r="M102" s="66"/>
      <c r="N102" s="66"/>
      <c r="O102" s="67"/>
      <c r="P102" s="48" t="str">
        <f t="shared" si="13"/>
        <v/>
      </c>
      <c r="Q102" s="50">
        <f t="shared" si="14"/>
        <v>101</v>
      </c>
      <c r="R102" s="50"/>
      <c r="S102" s="52"/>
      <c r="T102" s="52">
        <f t="shared" si="0"/>
        <v>0</v>
      </c>
      <c r="U102" s="52">
        <f t="shared" si="1"/>
        <v>0</v>
      </c>
      <c r="V102" s="52">
        <f t="shared" si="2"/>
        <v>0</v>
      </c>
      <c r="W102" s="52">
        <f t="shared" si="3"/>
        <v>0</v>
      </c>
      <c r="X102" s="52" t="str">
        <f t="shared" si="15"/>
        <v/>
      </c>
      <c r="Y102" s="53" t="str">
        <f t="shared" si="16"/>
        <v/>
      </c>
      <c r="Z102" s="53" t="str">
        <f t="shared" si="17"/>
        <v/>
      </c>
      <c r="AA102" s="53" t="str">
        <f t="shared" si="4"/>
        <v/>
      </c>
      <c r="AB102" s="54" t="str">
        <f t="shared" si="5"/>
        <v/>
      </c>
      <c r="AC102" s="61"/>
      <c r="AD102" s="52" t="str">
        <f t="shared" si="6"/>
        <v/>
      </c>
      <c r="AE102" s="53" t="str">
        <f t="shared" si="20"/>
        <v/>
      </c>
      <c r="AF102" s="52" t="str">
        <f t="shared" si="8"/>
        <v/>
      </c>
      <c r="AG102" s="52" t="str">
        <f t="shared" si="9"/>
        <v/>
      </c>
      <c r="AH102" s="58">
        <f t="shared" si="10"/>
        <v>0</v>
      </c>
      <c r="AI102" s="58">
        <f t="shared" si="11"/>
        <v>0</v>
      </c>
      <c r="AJ102" s="52" t="str">
        <f t="shared" si="18"/>
        <v/>
      </c>
      <c r="AK102" s="52" t="str">
        <f t="shared" si="19"/>
        <v/>
      </c>
    </row>
    <row r="103" spans="1:37" ht="15.75" customHeight="1" x14ac:dyDescent="0.25">
      <c r="A103" s="69"/>
      <c r="B103" s="63"/>
      <c r="C103" s="50" t="s">
        <v>61</v>
      </c>
      <c r="D103" s="64"/>
      <c r="E103" s="50" t="s">
        <v>61</v>
      </c>
      <c r="F103" s="68"/>
      <c r="G103" s="65"/>
      <c r="H103" s="66"/>
      <c r="I103" s="66"/>
      <c r="J103" s="67"/>
      <c r="K103" s="68"/>
      <c r="L103" s="64"/>
      <c r="M103" s="66"/>
      <c r="N103" s="66"/>
      <c r="O103" s="67"/>
      <c r="P103" s="48" t="str">
        <f t="shared" si="13"/>
        <v/>
      </c>
      <c r="Q103" s="50">
        <f t="shared" si="14"/>
        <v>102</v>
      </c>
      <c r="R103" s="50"/>
      <c r="S103" s="52"/>
      <c r="T103" s="52">
        <f t="shared" si="0"/>
        <v>0</v>
      </c>
      <c r="U103" s="52">
        <f t="shared" si="1"/>
        <v>0</v>
      </c>
      <c r="V103" s="52">
        <f t="shared" si="2"/>
        <v>0</v>
      </c>
      <c r="W103" s="52">
        <f t="shared" si="3"/>
        <v>0</v>
      </c>
      <c r="X103" s="52" t="str">
        <f t="shared" si="15"/>
        <v/>
      </c>
      <c r="Y103" s="53" t="str">
        <f t="shared" si="16"/>
        <v/>
      </c>
      <c r="Z103" s="53" t="str">
        <f t="shared" si="17"/>
        <v/>
      </c>
      <c r="AA103" s="53" t="str">
        <f t="shared" si="4"/>
        <v/>
      </c>
      <c r="AB103" s="54" t="str">
        <f t="shared" si="5"/>
        <v/>
      </c>
      <c r="AC103" s="61"/>
      <c r="AD103" s="52" t="str">
        <f t="shared" si="6"/>
        <v/>
      </c>
      <c r="AE103" s="53" t="str">
        <f t="shared" si="20"/>
        <v/>
      </c>
      <c r="AF103" s="52" t="str">
        <f t="shared" si="8"/>
        <v/>
      </c>
      <c r="AG103" s="52" t="str">
        <f t="shared" si="9"/>
        <v/>
      </c>
      <c r="AH103" s="58">
        <f t="shared" si="10"/>
        <v>0</v>
      </c>
      <c r="AI103" s="58">
        <f t="shared" si="11"/>
        <v>0</v>
      </c>
      <c r="AJ103" s="52" t="str">
        <f t="shared" si="18"/>
        <v/>
      </c>
      <c r="AK103" s="52" t="str">
        <f t="shared" si="19"/>
        <v/>
      </c>
    </row>
    <row r="104" spans="1:37" ht="15.75" customHeight="1" x14ac:dyDescent="0.25">
      <c r="A104" s="69"/>
      <c r="B104" s="63"/>
      <c r="C104" s="50" t="s">
        <v>61</v>
      </c>
      <c r="D104" s="64"/>
      <c r="E104" s="50" t="s">
        <v>61</v>
      </c>
      <c r="F104" s="68"/>
      <c r="G104" s="65"/>
      <c r="H104" s="66"/>
      <c r="I104" s="66"/>
      <c r="J104" s="67"/>
      <c r="K104" s="68"/>
      <c r="L104" s="64"/>
      <c r="M104" s="66"/>
      <c r="N104" s="66"/>
      <c r="O104" s="67"/>
      <c r="P104" s="48" t="str">
        <f t="shared" si="13"/>
        <v/>
      </c>
      <c r="Q104" s="50">
        <f t="shared" si="14"/>
        <v>103</v>
      </c>
      <c r="R104" s="50"/>
      <c r="S104" s="52"/>
      <c r="T104" s="52">
        <f t="shared" si="0"/>
        <v>0</v>
      </c>
      <c r="U104" s="52">
        <f t="shared" si="1"/>
        <v>0</v>
      </c>
      <c r="V104" s="52">
        <f t="shared" si="2"/>
        <v>0</v>
      </c>
      <c r="W104" s="52">
        <f t="shared" si="3"/>
        <v>0</v>
      </c>
      <c r="X104" s="52" t="str">
        <f t="shared" si="15"/>
        <v/>
      </c>
      <c r="Y104" s="53" t="str">
        <f t="shared" si="16"/>
        <v/>
      </c>
      <c r="Z104" s="53" t="str">
        <f t="shared" si="17"/>
        <v/>
      </c>
      <c r="AA104" s="53" t="str">
        <f t="shared" si="4"/>
        <v/>
      </c>
      <c r="AB104" s="54" t="str">
        <f t="shared" si="5"/>
        <v/>
      </c>
      <c r="AC104" s="61"/>
      <c r="AD104" s="52" t="str">
        <f t="shared" si="6"/>
        <v/>
      </c>
      <c r="AE104" s="53" t="str">
        <f t="shared" si="20"/>
        <v/>
      </c>
      <c r="AF104" s="52" t="str">
        <f t="shared" si="8"/>
        <v/>
      </c>
      <c r="AG104" s="52" t="str">
        <f t="shared" si="9"/>
        <v/>
      </c>
      <c r="AH104" s="58">
        <f t="shared" si="10"/>
        <v>0</v>
      </c>
      <c r="AI104" s="58">
        <f t="shared" si="11"/>
        <v>0</v>
      </c>
      <c r="AJ104" s="52" t="str">
        <f t="shared" si="18"/>
        <v/>
      </c>
      <c r="AK104" s="52" t="str">
        <f t="shared" si="19"/>
        <v/>
      </c>
    </row>
    <row r="105" spans="1:37" ht="15.75" customHeight="1" x14ac:dyDescent="0.25">
      <c r="A105" s="69"/>
      <c r="B105" s="63"/>
      <c r="C105" s="50" t="s">
        <v>61</v>
      </c>
      <c r="D105" s="64"/>
      <c r="E105" s="50" t="s">
        <v>61</v>
      </c>
      <c r="F105" s="68"/>
      <c r="G105" s="65"/>
      <c r="H105" s="66"/>
      <c r="I105" s="66"/>
      <c r="J105" s="67"/>
      <c r="K105" s="68"/>
      <c r="L105" s="64"/>
      <c r="M105" s="66"/>
      <c r="N105" s="66"/>
      <c r="O105" s="67"/>
      <c r="P105" s="48" t="str">
        <f t="shared" si="13"/>
        <v/>
      </c>
      <c r="Q105" s="50">
        <f t="shared" si="14"/>
        <v>104</v>
      </c>
      <c r="R105" s="50"/>
      <c r="S105" s="52"/>
      <c r="T105" s="52">
        <f t="shared" si="0"/>
        <v>0</v>
      </c>
      <c r="U105" s="52">
        <f t="shared" si="1"/>
        <v>0</v>
      </c>
      <c r="V105" s="52">
        <f t="shared" si="2"/>
        <v>0</v>
      </c>
      <c r="W105" s="52">
        <f t="shared" si="3"/>
        <v>0</v>
      </c>
      <c r="X105" s="52" t="str">
        <f t="shared" si="15"/>
        <v/>
      </c>
      <c r="Y105" s="53" t="str">
        <f t="shared" si="16"/>
        <v/>
      </c>
      <c r="Z105" s="53" t="str">
        <f t="shared" si="17"/>
        <v/>
      </c>
      <c r="AA105" s="53" t="str">
        <f t="shared" si="4"/>
        <v/>
      </c>
      <c r="AB105" s="54" t="str">
        <f t="shared" si="5"/>
        <v/>
      </c>
      <c r="AC105" s="61"/>
      <c r="AD105" s="52" t="str">
        <f t="shared" si="6"/>
        <v/>
      </c>
      <c r="AE105" s="53" t="str">
        <f t="shared" si="20"/>
        <v/>
      </c>
      <c r="AF105" s="52" t="str">
        <f t="shared" si="8"/>
        <v/>
      </c>
      <c r="AG105" s="52" t="str">
        <f t="shared" si="9"/>
        <v/>
      </c>
      <c r="AH105" s="58">
        <f t="shared" si="10"/>
        <v>0</v>
      </c>
      <c r="AI105" s="58">
        <f t="shared" si="11"/>
        <v>0</v>
      </c>
      <c r="AJ105" s="52" t="str">
        <f t="shared" si="18"/>
        <v/>
      </c>
      <c r="AK105" s="52" t="str">
        <f t="shared" si="19"/>
        <v/>
      </c>
    </row>
    <row r="106" spans="1:37" ht="15.75" customHeight="1" x14ac:dyDescent="0.25">
      <c r="A106" s="69"/>
      <c r="B106" s="63"/>
      <c r="C106" s="50" t="s">
        <v>61</v>
      </c>
      <c r="D106" s="64"/>
      <c r="E106" s="50" t="s">
        <v>61</v>
      </c>
      <c r="F106" s="68"/>
      <c r="G106" s="65"/>
      <c r="H106" s="66"/>
      <c r="I106" s="66"/>
      <c r="J106" s="67"/>
      <c r="K106" s="68"/>
      <c r="L106" s="64"/>
      <c r="M106" s="66"/>
      <c r="N106" s="66"/>
      <c r="O106" s="67"/>
      <c r="P106" s="48" t="str">
        <f t="shared" si="13"/>
        <v/>
      </c>
      <c r="Q106" s="50">
        <f t="shared" si="14"/>
        <v>105</v>
      </c>
      <c r="R106" s="50"/>
      <c r="S106" s="52"/>
      <c r="T106" s="52">
        <f t="shared" si="0"/>
        <v>0</v>
      </c>
      <c r="U106" s="52">
        <f t="shared" si="1"/>
        <v>0</v>
      </c>
      <c r="V106" s="52">
        <f t="shared" si="2"/>
        <v>0</v>
      </c>
      <c r="W106" s="52">
        <f t="shared" si="3"/>
        <v>0</v>
      </c>
      <c r="X106" s="52" t="str">
        <f t="shared" si="15"/>
        <v/>
      </c>
      <c r="Y106" s="53" t="str">
        <f t="shared" si="16"/>
        <v/>
      </c>
      <c r="Z106" s="53" t="str">
        <f t="shared" si="17"/>
        <v/>
      </c>
      <c r="AA106" s="53" t="str">
        <f t="shared" si="4"/>
        <v/>
      </c>
      <c r="AB106" s="54" t="str">
        <f t="shared" si="5"/>
        <v/>
      </c>
      <c r="AC106" s="61"/>
      <c r="AD106" s="52" t="str">
        <f t="shared" si="6"/>
        <v/>
      </c>
      <c r="AE106" s="53" t="str">
        <f t="shared" si="20"/>
        <v/>
      </c>
      <c r="AF106" s="52" t="str">
        <f t="shared" si="8"/>
        <v/>
      </c>
      <c r="AG106" s="52" t="str">
        <f t="shared" si="9"/>
        <v/>
      </c>
      <c r="AH106" s="58">
        <f t="shared" si="10"/>
        <v>0</v>
      </c>
      <c r="AI106" s="58">
        <f t="shared" si="11"/>
        <v>0</v>
      </c>
      <c r="AJ106" s="52" t="str">
        <f t="shared" si="18"/>
        <v/>
      </c>
      <c r="AK106" s="52" t="str">
        <f t="shared" si="19"/>
        <v/>
      </c>
    </row>
    <row r="107" spans="1:37" ht="15.75" customHeight="1" x14ac:dyDescent="0.25">
      <c r="A107" s="69"/>
      <c r="B107" s="63"/>
      <c r="C107" s="50" t="s">
        <v>61</v>
      </c>
      <c r="D107" s="64"/>
      <c r="E107" s="50" t="s">
        <v>61</v>
      </c>
      <c r="F107" s="68"/>
      <c r="G107" s="65"/>
      <c r="H107" s="66"/>
      <c r="I107" s="66"/>
      <c r="J107" s="67"/>
      <c r="K107" s="68"/>
      <c r="L107" s="64"/>
      <c r="M107" s="66"/>
      <c r="N107" s="66"/>
      <c r="O107" s="67"/>
      <c r="P107" s="48" t="str">
        <f t="shared" si="13"/>
        <v/>
      </c>
      <c r="Q107" s="50">
        <f t="shared" si="14"/>
        <v>106</v>
      </c>
      <c r="R107" s="50"/>
      <c r="S107" s="52"/>
      <c r="T107" s="52">
        <f t="shared" si="0"/>
        <v>0</v>
      </c>
      <c r="U107" s="52">
        <f t="shared" si="1"/>
        <v>0</v>
      </c>
      <c r="V107" s="52">
        <f t="shared" si="2"/>
        <v>0</v>
      </c>
      <c r="W107" s="52">
        <f t="shared" si="3"/>
        <v>0</v>
      </c>
      <c r="X107" s="52" t="str">
        <f t="shared" si="15"/>
        <v/>
      </c>
      <c r="Y107" s="53" t="str">
        <f t="shared" si="16"/>
        <v/>
      </c>
      <c r="Z107" s="53" t="str">
        <f t="shared" si="17"/>
        <v/>
      </c>
      <c r="AA107" s="53" t="str">
        <f t="shared" si="4"/>
        <v/>
      </c>
      <c r="AB107" s="54" t="str">
        <f t="shared" si="5"/>
        <v/>
      </c>
      <c r="AC107" s="61"/>
      <c r="AD107" s="52" t="str">
        <f t="shared" si="6"/>
        <v/>
      </c>
      <c r="AE107" s="53" t="str">
        <f t="shared" si="20"/>
        <v/>
      </c>
      <c r="AF107" s="52" t="str">
        <f t="shared" si="8"/>
        <v/>
      </c>
      <c r="AG107" s="52" t="str">
        <f t="shared" si="9"/>
        <v/>
      </c>
      <c r="AH107" s="58">
        <f t="shared" si="10"/>
        <v>0</v>
      </c>
      <c r="AI107" s="58">
        <f t="shared" si="11"/>
        <v>0</v>
      </c>
      <c r="AJ107" s="52" t="str">
        <f t="shared" si="18"/>
        <v/>
      </c>
      <c r="AK107" s="52" t="str">
        <f t="shared" si="19"/>
        <v/>
      </c>
    </row>
    <row r="108" spans="1:37" ht="15.75" customHeight="1" x14ac:dyDescent="0.25">
      <c r="A108" s="69"/>
      <c r="B108" s="63"/>
      <c r="C108" s="50" t="s">
        <v>61</v>
      </c>
      <c r="D108" s="64"/>
      <c r="E108" s="50" t="s">
        <v>61</v>
      </c>
      <c r="F108" s="68"/>
      <c r="G108" s="65"/>
      <c r="H108" s="66"/>
      <c r="I108" s="66"/>
      <c r="J108" s="67"/>
      <c r="K108" s="68"/>
      <c r="L108" s="64"/>
      <c r="M108" s="66"/>
      <c r="N108" s="66"/>
      <c r="O108" s="67"/>
      <c r="P108" s="48" t="str">
        <f t="shared" si="13"/>
        <v/>
      </c>
      <c r="Q108" s="50">
        <f t="shared" si="14"/>
        <v>107</v>
      </c>
      <c r="R108" s="50"/>
      <c r="S108" s="52"/>
      <c r="T108" s="52">
        <f t="shared" si="0"/>
        <v>0</v>
      </c>
      <c r="U108" s="52">
        <f t="shared" si="1"/>
        <v>0</v>
      </c>
      <c r="V108" s="52">
        <f t="shared" si="2"/>
        <v>0</v>
      </c>
      <c r="W108" s="52">
        <f t="shared" si="3"/>
        <v>0</v>
      </c>
      <c r="X108" s="52" t="str">
        <f t="shared" si="15"/>
        <v/>
      </c>
      <c r="Y108" s="53" t="str">
        <f t="shared" si="16"/>
        <v/>
      </c>
      <c r="Z108" s="53" t="str">
        <f t="shared" si="17"/>
        <v/>
      </c>
      <c r="AA108" s="53" t="str">
        <f t="shared" si="4"/>
        <v/>
      </c>
      <c r="AB108" s="54" t="str">
        <f t="shared" si="5"/>
        <v/>
      </c>
      <c r="AC108" s="61"/>
      <c r="AD108" s="52" t="str">
        <f t="shared" si="6"/>
        <v/>
      </c>
      <c r="AE108" s="53" t="str">
        <f t="shared" si="20"/>
        <v/>
      </c>
      <c r="AF108" s="52" t="str">
        <f t="shared" si="8"/>
        <v/>
      </c>
      <c r="AG108" s="52" t="str">
        <f t="shared" si="9"/>
        <v/>
      </c>
      <c r="AH108" s="58">
        <f t="shared" si="10"/>
        <v>0</v>
      </c>
      <c r="AI108" s="58">
        <f t="shared" si="11"/>
        <v>0</v>
      </c>
      <c r="AJ108" s="52" t="str">
        <f t="shared" si="18"/>
        <v/>
      </c>
      <c r="AK108" s="52" t="str">
        <f t="shared" si="19"/>
        <v/>
      </c>
    </row>
    <row r="109" spans="1:37" ht="15.75" customHeight="1" x14ac:dyDescent="0.25">
      <c r="A109" s="69"/>
      <c r="B109" s="63"/>
      <c r="C109" s="50" t="s">
        <v>61</v>
      </c>
      <c r="D109" s="64"/>
      <c r="E109" s="50" t="s">
        <v>61</v>
      </c>
      <c r="F109" s="68"/>
      <c r="G109" s="65"/>
      <c r="H109" s="66"/>
      <c r="I109" s="66"/>
      <c r="J109" s="67"/>
      <c r="K109" s="68"/>
      <c r="L109" s="64"/>
      <c r="M109" s="66"/>
      <c r="N109" s="66"/>
      <c r="O109" s="67"/>
      <c r="P109" s="48" t="str">
        <f t="shared" si="13"/>
        <v/>
      </c>
      <c r="Q109" s="50">
        <f t="shared" si="14"/>
        <v>108</v>
      </c>
      <c r="R109" s="50"/>
      <c r="S109" s="52"/>
      <c r="T109" s="52">
        <f t="shared" si="0"/>
        <v>0</v>
      </c>
      <c r="U109" s="52">
        <f t="shared" si="1"/>
        <v>0</v>
      </c>
      <c r="V109" s="52">
        <f t="shared" si="2"/>
        <v>0</v>
      </c>
      <c r="W109" s="52">
        <f t="shared" si="3"/>
        <v>0</v>
      </c>
      <c r="X109" s="52" t="str">
        <f t="shared" si="15"/>
        <v/>
      </c>
      <c r="Y109" s="53" t="str">
        <f t="shared" si="16"/>
        <v/>
      </c>
      <c r="Z109" s="53" t="str">
        <f t="shared" si="17"/>
        <v/>
      </c>
      <c r="AA109" s="53" t="str">
        <f t="shared" si="4"/>
        <v/>
      </c>
      <c r="AB109" s="54" t="str">
        <f t="shared" si="5"/>
        <v/>
      </c>
      <c r="AC109" s="61"/>
      <c r="AD109" s="52" t="str">
        <f t="shared" si="6"/>
        <v/>
      </c>
      <c r="AE109" s="53" t="str">
        <f t="shared" si="20"/>
        <v/>
      </c>
      <c r="AF109" s="52" t="str">
        <f t="shared" si="8"/>
        <v/>
      </c>
      <c r="AG109" s="52" t="str">
        <f t="shared" si="9"/>
        <v/>
      </c>
      <c r="AH109" s="58">
        <f t="shared" si="10"/>
        <v>0</v>
      </c>
      <c r="AI109" s="58">
        <f t="shared" si="11"/>
        <v>0</v>
      </c>
      <c r="AJ109" s="52" t="str">
        <f t="shared" si="18"/>
        <v/>
      </c>
      <c r="AK109" s="52" t="str">
        <f t="shared" si="19"/>
        <v/>
      </c>
    </row>
    <row r="110" spans="1:37" ht="15.75" customHeight="1" x14ac:dyDescent="0.25">
      <c r="A110" s="69"/>
      <c r="B110" s="63"/>
      <c r="C110" s="50" t="s">
        <v>61</v>
      </c>
      <c r="D110" s="64"/>
      <c r="E110" s="50" t="s">
        <v>61</v>
      </c>
      <c r="F110" s="68"/>
      <c r="G110" s="65"/>
      <c r="H110" s="66"/>
      <c r="I110" s="66"/>
      <c r="J110" s="67"/>
      <c r="K110" s="68"/>
      <c r="L110" s="64"/>
      <c r="M110" s="66"/>
      <c r="N110" s="66"/>
      <c r="O110" s="67"/>
      <c r="P110" s="48" t="str">
        <f t="shared" si="13"/>
        <v/>
      </c>
      <c r="Q110" s="50">
        <f t="shared" si="14"/>
        <v>109</v>
      </c>
      <c r="R110" s="50"/>
      <c r="S110" s="52"/>
      <c r="T110" s="52">
        <f t="shared" si="0"/>
        <v>0</v>
      </c>
      <c r="U110" s="52">
        <f t="shared" si="1"/>
        <v>0</v>
      </c>
      <c r="V110" s="52">
        <f t="shared" si="2"/>
        <v>0</v>
      </c>
      <c r="W110" s="52">
        <f t="shared" si="3"/>
        <v>0</v>
      </c>
      <c r="X110" s="52" t="str">
        <f t="shared" si="15"/>
        <v/>
      </c>
      <c r="Y110" s="53" t="str">
        <f t="shared" si="16"/>
        <v/>
      </c>
      <c r="Z110" s="53" t="str">
        <f t="shared" si="17"/>
        <v/>
      </c>
      <c r="AA110" s="53" t="str">
        <f t="shared" si="4"/>
        <v/>
      </c>
      <c r="AB110" s="54" t="str">
        <f t="shared" si="5"/>
        <v/>
      </c>
      <c r="AC110" s="61"/>
      <c r="AD110" s="52" t="str">
        <f t="shared" si="6"/>
        <v/>
      </c>
      <c r="AE110" s="53" t="str">
        <f t="shared" si="20"/>
        <v/>
      </c>
      <c r="AF110" s="52" t="str">
        <f t="shared" si="8"/>
        <v/>
      </c>
      <c r="AG110" s="52" t="str">
        <f t="shared" si="9"/>
        <v/>
      </c>
      <c r="AH110" s="58">
        <f t="shared" si="10"/>
        <v>0</v>
      </c>
      <c r="AI110" s="58">
        <f t="shared" si="11"/>
        <v>0</v>
      </c>
      <c r="AJ110" s="52" t="str">
        <f t="shared" si="18"/>
        <v/>
      </c>
      <c r="AK110" s="52" t="str">
        <f t="shared" si="19"/>
        <v/>
      </c>
    </row>
    <row r="111" spans="1:37" ht="15.75" customHeight="1" x14ac:dyDescent="0.25">
      <c r="A111" s="69"/>
      <c r="B111" s="63"/>
      <c r="C111" s="50" t="s">
        <v>61</v>
      </c>
      <c r="D111" s="64"/>
      <c r="E111" s="50" t="s">
        <v>61</v>
      </c>
      <c r="F111" s="68"/>
      <c r="G111" s="65"/>
      <c r="H111" s="66"/>
      <c r="I111" s="66"/>
      <c r="J111" s="67"/>
      <c r="K111" s="68"/>
      <c r="L111" s="64"/>
      <c r="M111" s="66"/>
      <c r="N111" s="66"/>
      <c r="O111" s="67"/>
      <c r="P111" s="48" t="str">
        <f t="shared" si="13"/>
        <v/>
      </c>
      <c r="Q111" s="50">
        <f t="shared" si="14"/>
        <v>110</v>
      </c>
      <c r="R111" s="50"/>
      <c r="S111" s="52"/>
      <c r="T111" s="52">
        <f t="shared" si="0"/>
        <v>0</v>
      </c>
      <c r="U111" s="52">
        <f t="shared" si="1"/>
        <v>0</v>
      </c>
      <c r="V111" s="52">
        <f t="shared" si="2"/>
        <v>0</v>
      </c>
      <c r="W111" s="52">
        <f t="shared" si="3"/>
        <v>0</v>
      </c>
      <c r="X111" s="52" t="str">
        <f t="shared" si="15"/>
        <v/>
      </c>
      <c r="Y111" s="53" t="str">
        <f t="shared" si="16"/>
        <v/>
      </c>
      <c r="Z111" s="53" t="str">
        <f t="shared" si="17"/>
        <v/>
      </c>
      <c r="AA111" s="53" t="str">
        <f t="shared" si="4"/>
        <v/>
      </c>
      <c r="AB111" s="54" t="str">
        <f t="shared" si="5"/>
        <v/>
      </c>
      <c r="AC111" s="61"/>
      <c r="AD111" s="52" t="str">
        <f t="shared" si="6"/>
        <v/>
      </c>
      <c r="AE111" s="53" t="str">
        <f t="shared" si="20"/>
        <v/>
      </c>
      <c r="AF111" s="52" t="str">
        <f t="shared" si="8"/>
        <v/>
      </c>
      <c r="AG111" s="52" t="str">
        <f t="shared" si="9"/>
        <v/>
      </c>
      <c r="AH111" s="58">
        <f t="shared" si="10"/>
        <v>0</v>
      </c>
      <c r="AI111" s="58">
        <f t="shared" si="11"/>
        <v>0</v>
      </c>
      <c r="AJ111" s="52" t="str">
        <f t="shared" si="18"/>
        <v/>
      </c>
      <c r="AK111" s="52" t="str">
        <f t="shared" si="19"/>
        <v/>
      </c>
    </row>
    <row r="112" spans="1:37" ht="15.75" customHeight="1" x14ac:dyDescent="0.25">
      <c r="A112" s="69"/>
      <c r="B112" s="63"/>
      <c r="C112" s="50" t="s">
        <v>61</v>
      </c>
      <c r="D112" s="64"/>
      <c r="E112" s="50" t="s">
        <v>61</v>
      </c>
      <c r="F112" s="68"/>
      <c r="G112" s="65"/>
      <c r="H112" s="66"/>
      <c r="I112" s="66"/>
      <c r="J112" s="67"/>
      <c r="K112" s="68"/>
      <c r="L112" s="64"/>
      <c r="M112" s="66"/>
      <c r="N112" s="66"/>
      <c r="O112" s="67"/>
      <c r="P112" s="48" t="str">
        <f t="shared" si="13"/>
        <v/>
      </c>
      <c r="Q112" s="50">
        <f t="shared" si="14"/>
        <v>111</v>
      </c>
      <c r="R112" s="50"/>
      <c r="S112" s="52"/>
      <c r="T112" s="52">
        <f t="shared" si="0"/>
        <v>0</v>
      </c>
      <c r="U112" s="52">
        <f t="shared" si="1"/>
        <v>0</v>
      </c>
      <c r="V112" s="52">
        <f t="shared" si="2"/>
        <v>0</v>
      </c>
      <c r="W112" s="52">
        <f t="shared" si="3"/>
        <v>0</v>
      </c>
      <c r="X112" s="52" t="str">
        <f t="shared" si="15"/>
        <v/>
      </c>
      <c r="Y112" s="53" t="str">
        <f t="shared" si="16"/>
        <v/>
      </c>
      <c r="Z112" s="53" t="str">
        <f t="shared" si="17"/>
        <v/>
      </c>
      <c r="AA112" s="53" t="str">
        <f t="shared" si="4"/>
        <v/>
      </c>
      <c r="AB112" s="54" t="str">
        <f t="shared" si="5"/>
        <v/>
      </c>
      <c r="AC112" s="61"/>
      <c r="AD112" s="52" t="str">
        <f t="shared" si="6"/>
        <v/>
      </c>
      <c r="AE112" s="53" t="str">
        <f t="shared" si="20"/>
        <v/>
      </c>
      <c r="AF112" s="52" t="str">
        <f t="shared" si="8"/>
        <v/>
      </c>
      <c r="AG112" s="52" t="str">
        <f t="shared" si="9"/>
        <v/>
      </c>
      <c r="AH112" s="58">
        <f t="shared" si="10"/>
        <v>0</v>
      </c>
      <c r="AI112" s="58">
        <f t="shared" si="11"/>
        <v>0</v>
      </c>
      <c r="AJ112" s="52" t="str">
        <f t="shared" si="18"/>
        <v/>
      </c>
      <c r="AK112" s="52" t="str">
        <f t="shared" si="19"/>
        <v/>
      </c>
    </row>
    <row r="113" spans="1:37" ht="15.75" customHeight="1" x14ac:dyDescent="0.25">
      <c r="A113" s="69"/>
      <c r="B113" s="63"/>
      <c r="C113" s="50" t="s">
        <v>61</v>
      </c>
      <c r="D113" s="64"/>
      <c r="E113" s="50" t="s">
        <v>61</v>
      </c>
      <c r="F113" s="68"/>
      <c r="G113" s="65"/>
      <c r="H113" s="66"/>
      <c r="I113" s="66"/>
      <c r="J113" s="67"/>
      <c r="K113" s="68"/>
      <c r="L113" s="64"/>
      <c r="M113" s="66"/>
      <c r="N113" s="66"/>
      <c r="O113" s="67"/>
      <c r="P113" s="48" t="str">
        <f t="shared" si="13"/>
        <v/>
      </c>
      <c r="Q113" s="50">
        <f t="shared" si="14"/>
        <v>112</v>
      </c>
      <c r="R113" s="50"/>
      <c r="S113" s="52"/>
      <c r="T113" s="52">
        <f t="shared" si="0"/>
        <v>0</v>
      </c>
      <c r="U113" s="52">
        <f t="shared" si="1"/>
        <v>0</v>
      </c>
      <c r="V113" s="52">
        <f t="shared" si="2"/>
        <v>0</v>
      </c>
      <c r="W113" s="52">
        <f t="shared" si="3"/>
        <v>0</v>
      </c>
      <c r="X113" s="52" t="str">
        <f t="shared" si="15"/>
        <v/>
      </c>
      <c r="Y113" s="53" t="str">
        <f t="shared" si="16"/>
        <v/>
      </c>
      <c r="Z113" s="53" t="str">
        <f t="shared" si="17"/>
        <v/>
      </c>
      <c r="AA113" s="53" t="str">
        <f t="shared" si="4"/>
        <v/>
      </c>
      <c r="AB113" s="54" t="str">
        <f t="shared" si="5"/>
        <v/>
      </c>
      <c r="AC113" s="61"/>
      <c r="AD113" s="52" t="str">
        <f t="shared" si="6"/>
        <v/>
      </c>
      <c r="AE113" s="53" t="str">
        <f t="shared" si="20"/>
        <v/>
      </c>
      <c r="AF113" s="52" t="str">
        <f t="shared" si="8"/>
        <v/>
      </c>
      <c r="AG113" s="52" t="str">
        <f t="shared" si="9"/>
        <v/>
      </c>
      <c r="AH113" s="58">
        <f t="shared" si="10"/>
        <v>0</v>
      </c>
      <c r="AI113" s="58">
        <f t="shared" si="11"/>
        <v>0</v>
      </c>
      <c r="AJ113" s="52" t="str">
        <f t="shared" si="18"/>
        <v/>
      </c>
      <c r="AK113" s="52" t="str">
        <f t="shared" si="19"/>
        <v/>
      </c>
    </row>
    <row r="114" spans="1:37" ht="15.75" customHeight="1" x14ac:dyDescent="0.25">
      <c r="A114" s="69"/>
      <c r="B114" s="63"/>
      <c r="C114" s="50" t="s">
        <v>61</v>
      </c>
      <c r="D114" s="64"/>
      <c r="E114" s="50" t="s">
        <v>61</v>
      </c>
      <c r="F114" s="68"/>
      <c r="G114" s="65"/>
      <c r="H114" s="66"/>
      <c r="I114" s="66"/>
      <c r="J114" s="67"/>
      <c r="K114" s="68"/>
      <c r="L114" s="64"/>
      <c r="M114" s="66"/>
      <c r="N114" s="66"/>
      <c r="O114" s="67"/>
      <c r="P114" s="48" t="str">
        <f t="shared" si="13"/>
        <v/>
      </c>
      <c r="Q114" s="50">
        <f t="shared" si="14"/>
        <v>113</v>
      </c>
      <c r="R114" s="50"/>
      <c r="S114" s="52"/>
      <c r="T114" s="52">
        <f t="shared" si="0"/>
        <v>0</v>
      </c>
      <c r="U114" s="52">
        <f t="shared" si="1"/>
        <v>0</v>
      </c>
      <c r="V114" s="52">
        <f t="shared" si="2"/>
        <v>0</v>
      </c>
      <c r="W114" s="52">
        <f t="shared" si="3"/>
        <v>0</v>
      </c>
      <c r="X114" s="52" t="str">
        <f t="shared" si="15"/>
        <v/>
      </c>
      <c r="Y114" s="53" t="str">
        <f t="shared" si="16"/>
        <v/>
      </c>
      <c r="Z114" s="53" t="str">
        <f t="shared" si="17"/>
        <v/>
      </c>
      <c r="AA114" s="53" t="str">
        <f t="shared" si="4"/>
        <v/>
      </c>
      <c r="AB114" s="54" t="str">
        <f t="shared" si="5"/>
        <v/>
      </c>
      <c r="AC114" s="61"/>
      <c r="AD114" s="52" t="str">
        <f t="shared" si="6"/>
        <v/>
      </c>
      <c r="AE114" s="53" t="str">
        <f t="shared" si="20"/>
        <v/>
      </c>
      <c r="AF114" s="52" t="str">
        <f t="shared" si="8"/>
        <v/>
      </c>
      <c r="AG114" s="52" t="str">
        <f t="shared" si="9"/>
        <v/>
      </c>
      <c r="AH114" s="58">
        <f t="shared" si="10"/>
        <v>0</v>
      </c>
      <c r="AI114" s="58">
        <f t="shared" si="11"/>
        <v>0</v>
      </c>
      <c r="AJ114" s="52" t="str">
        <f t="shared" si="18"/>
        <v/>
      </c>
      <c r="AK114" s="52" t="str">
        <f t="shared" si="19"/>
        <v/>
      </c>
    </row>
    <row r="115" spans="1:37" ht="15.75" customHeight="1" x14ac:dyDescent="0.25">
      <c r="A115" s="69"/>
      <c r="B115" s="63"/>
      <c r="C115" s="50" t="s">
        <v>61</v>
      </c>
      <c r="D115" s="64"/>
      <c r="E115" s="50" t="s">
        <v>61</v>
      </c>
      <c r="F115" s="68"/>
      <c r="G115" s="65"/>
      <c r="H115" s="66"/>
      <c r="I115" s="66"/>
      <c r="J115" s="67"/>
      <c r="K115" s="68"/>
      <c r="L115" s="64"/>
      <c r="M115" s="66"/>
      <c r="N115" s="66"/>
      <c r="O115" s="67"/>
      <c r="P115" s="48" t="str">
        <f t="shared" si="13"/>
        <v/>
      </c>
      <c r="Q115" s="50">
        <f t="shared" si="14"/>
        <v>114</v>
      </c>
      <c r="R115" s="50"/>
      <c r="S115" s="52"/>
      <c r="T115" s="52">
        <f t="shared" si="0"/>
        <v>0</v>
      </c>
      <c r="U115" s="52">
        <f t="shared" si="1"/>
        <v>0</v>
      </c>
      <c r="V115" s="52">
        <f t="shared" si="2"/>
        <v>0</v>
      </c>
      <c r="W115" s="52">
        <f t="shared" si="3"/>
        <v>0</v>
      </c>
      <c r="X115" s="52" t="str">
        <f t="shared" si="15"/>
        <v/>
      </c>
      <c r="Y115" s="53" t="str">
        <f t="shared" si="16"/>
        <v/>
      </c>
      <c r="Z115" s="53" t="str">
        <f t="shared" si="17"/>
        <v/>
      </c>
      <c r="AA115" s="53" t="str">
        <f t="shared" si="4"/>
        <v/>
      </c>
      <c r="AB115" s="54" t="str">
        <f t="shared" si="5"/>
        <v/>
      </c>
      <c r="AC115" s="61"/>
      <c r="AD115" s="52" t="str">
        <f t="shared" si="6"/>
        <v/>
      </c>
      <c r="AE115" s="53" t="str">
        <f t="shared" si="20"/>
        <v/>
      </c>
      <c r="AF115" s="52" t="str">
        <f t="shared" si="8"/>
        <v/>
      </c>
      <c r="AG115" s="52" t="str">
        <f t="shared" si="9"/>
        <v/>
      </c>
      <c r="AH115" s="58">
        <f t="shared" si="10"/>
        <v>0</v>
      </c>
      <c r="AI115" s="58">
        <f t="shared" si="11"/>
        <v>0</v>
      </c>
      <c r="AJ115" s="52" t="str">
        <f t="shared" si="18"/>
        <v/>
      </c>
      <c r="AK115" s="52" t="str">
        <f t="shared" si="19"/>
        <v/>
      </c>
    </row>
    <row r="116" spans="1:37" ht="15.75" customHeight="1" x14ac:dyDescent="0.25">
      <c r="A116" s="69"/>
      <c r="B116" s="63"/>
      <c r="C116" s="50" t="s">
        <v>61</v>
      </c>
      <c r="D116" s="64"/>
      <c r="E116" s="50" t="s">
        <v>61</v>
      </c>
      <c r="F116" s="68"/>
      <c r="G116" s="65"/>
      <c r="H116" s="66"/>
      <c r="I116" s="66"/>
      <c r="J116" s="67"/>
      <c r="K116" s="68"/>
      <c r="L116" s="64"/>
      <c r="M116" s="66"/>
      <c r="N116" s="66"/>
      <c r="O116" s="67"/>
      <c r="P116" s="48" t="str">
        <f t="shared" si="13"/>
        <v/>
      </c>
      <c r="Q116" s="50">
        <f t="shared" si="14"/>
        <v>115</v>
      </c>
      <c r="R116" s="50"/>
      <c r="S116" s="52"/>
      <c r="T116" s="52">
        <f t="shared" si="0"/>
        <v>0</v>
      </c>
      <c r="U116" s="52">
        <f t="shared" si="1"/>
        <v>0</v>
      </c>
      <c r="V116" s="52">
        <f t="shared" si="2"/>
        <v>0</v>
      </c>
      <c r="W116" s="52">
        <f t="shared" si="3"/>
        <v>0</v>
      </c>
      <c r="X116" s="52" t="str">
        <f t="shared" si="15"/>
        <v/>
      </c>
      <c r="Y116" s="53" t="str">
        <f t="shared" si="16"/>
        <v/>
      </c>
      <c r="Z116" s="53" t="str">
        <f t="shared" si="17"/>
        <v/>
      </c>
      <c r="AA116" s="53" t="str">
        <f t="shared" si="4"/>
        <v/>
      </c>
      <c r="AB116" s="54" t="str">
        <f t="shared" si="5"/>
        <v/>
      </c>
      <c r="AC116" s="61"/>
      <c r="AD116" s="52" t="str">
        <f t="shared" si="6"/>
        <v/>
      </c>
      <c r="AE116" s="53" t="str">
        <f t="shared" si="20"/>
        <v/>
      </c>
      <c r="AF116" s="52" t="str">
        <f t="shared" si="8"/>
        <v/>
      </c>
      <c r="AG116" s="52" t="str">
        <f t="shared" si="9"/>
        <v/>
      </c>
      <c r="AH116" s="58">
        <f t="shared" si="10"/>
        <v>0</v>
      </c>
      <c r="AI116" s="58">
        <f t="shared" si="11"/>
        <v>0</v>
      </c>
      <c r="AJ116" s="52" t="str">
        <f t="shared" si="18"/>
        <v/>
      </c>
      <c r="AK116" s="52" t="str">
        <f t="shared" si="19"/>
        <v/>
      </c>
    </row>
    <row r="117" spans="1:37" ht="15.75" customHeight="1" x14ac:dyDescent="0.25">
      <c r="A117" s="69"/>
      <c r="B117" s="63"/>
      <c r="C117" s="50" t="s">
        <v>61</v>
      </c>
      <c r="D117" s="64"/>
      <c r="E117" s="50" t="s">
        <v>61</v>
      </c>
      <c r="F117" s="68"/>
      <c r="G117" s="65"/>
      <c r="H117" s="66"/>
      <c r="I117" s="66"/>
      <c r="J117" s="67"/>
      <c r="K117" s="68"/>
      <c r="L117" s="64"/>
      <c r="M117" s="66"/>
      <c r="N117" s="66"/>
      <c r="O117" s="67"/>
      <c r="P117" s="48" t="str">
        <f t="shared" si="13"/>
        <v/>
      </c>
      <c r="Q117" s="50">
        <f t="shared" si="14"/>
        <v>116</v>
      </c>
      <c r="R117" s="50"/>
      <c r="S117" s="52"/>
      <c r="T117" s="52">
        <f t="shared" si="0"/>
        <v>0</v>
      </c>
      <c r="U117" s="52">
        <f t="shared" si="1"/>
        <v>0</v>
      </c>
      <c r="V117" s="52">
        <f t="shared" si="2"/>
        <v>0</v>
      </c>
      <c r="W117" s="52">
        <f t="shared" si="3"/>
        <v>0</v>
      </c>
      <c r="X117" s="52" t="str">
        <f t="shared" si="15"/>
        <v/>
      </c>
      <c r="Y117" s="53" t="str">
        <f t="shared" si="16"/>
        <v/>
      </c>
      <c r="Z117" s="53" t="str">
        <f t="shared" si="17"/>
        <v/>
      </c>
      <c r="AA117" s="53" t="str">
        <f t="shared" si="4"/>
        <v/>
      </c>
      <c r="AB117" s="54" t="str">
        <f t="shared" si="5"/>
        <v/>
      </c>
      <c r="AC117" s="61"/>
      <c r="AD117" s="52" t="str">
        <f t="shared" si="6"/>
        <v/>
      </c>
      <c r="AE117" s="53" t="str">
        <f t="shared" si="20"/>
        <v/>
      </c>
      <c r="AF117" s="52" t="str">
        <f t="shared" si="8"/>
        <v/>
      </c>
      <c r="AG117" s="52" t="str">
        <f t="shared" si="9"/>
        <v/>
      </c>
      <c r="AH117" s="58">
        <f t="shared" si="10"/>
        <v>0</v>
      </c>
      <c r="AI117" s="58">
        <f t="shared" si="11"/>
        <v>0</v>
      </c>
      <c r="AJ117" s="52" t="str">
        <f t="shared" si="18"/>
        <v/>
      </c>
      <c r="AK117" s="52" t="str">
        <f t="shared" si="19"/>
        <v/>
      </c>
    </row>
    <row r="118" spans="1:37" ht="15.75" customHeight="1" x14ac:dyDescent="0.25">
      <c r="A118" s="69"/>
      <c r="B118" s="63"/>
      <c r="C118" s="50" t="s">
        <v>61</v>
      </c>
      <c r="D118" s="64"/>
      <c r="E118" s="50" t="s">
        <v>61</v>
      </c>
      <c r="F118" s="68"/>
      <c r="G118" s="65"/>
      <c r="H118" s="66"/>
      <c r="I118" s="66"/>
      <c r="J118" s="67"/>
      <c r="K118" s="68"/>
      <c r="L118" s="64"/>
      <c r="M118" s="66"/>
      <c r="N118" s="66"/>
      <c r="O118" s="67"/>
      <c r="P118" s="48" t="str">
        <f t="shared" si="13"/>
        <v/>
      </c>
      <c r="Q118" s="50">
        <f t="shared" si="14"/>
        <v>117</v>
      </c>
      <c r="R118" s="50"/>
      <c r="S118" s="52"/>
      <c r="T118" s="52">
        <f t="shared" si="0"/>
        <v>0</v>
      </c>
      <c r="U118" s="52">
        <f t="shared" si="1"/>
        <v>0</v>
      </c>
      <c r="V118" s="52">
        <f t="shared" si="2"/>
        <v>0</v>
      </c>
      <c r="W118" s="52">
        <f t="shared" si="3"/>
        <v>0</v>
      </c>
      <c r="X118" s="52" t="str">
        <f t="shared" si="15"/>
        <v/>
      </c>
      <c r="Y118" s="53" t="str">
        <f t="shared" si="16"/>
        <v/>
      </c>
      <c r="Z118" s="53" t="str">
        <f t="shared" si="17"/>
        <v/>
      </c>
      <c r="AA118" s="53" t="str">
        <f t="shared" si="4"/>
        <v/>
      </c>
      <c r="AB118" s="54" t="str">
        <f t="shared" si="5"/>
        <v/>
      </c>
      <c r="AC118" s="61"/>
      <c r="AD118" s="52" t="str">
        <f t="shared" si="6"/>
        <v/>
      </c>
      <c r="AE118" s="53" t="str">
        <f t="shared" si="20"/>
        <v/>
      </c>
      <c r="AF118" s="52" t="str">
        <f t="shared" si="8"/>
        <v/>
      </c>
      <c r="AG118" s="52" t="str">
        <f t="shared" si="9"/>
        <v/>
      </c>
      <c r="AH118" s="58">
        <f t="shared" si="10"/>
        <v>0</v>
      </c>
      <c r="AI118" s="58">
        <f t="shared" si="11"/>
        <v>0</v>
      </c>
      <c r="AJ118" s="52" t="str">
        <f t="shared" si="18"/>
        <v/>
      </c>
      <c r="AK118" s="52" t="str">
        <f t="shared" si="19"/>
        <v/>
      </c>
    </row>
    <row r="119" spans="1:37" ht="15.75" customHeight="1" x14ac:dyDescent="0.25">
      <c r="A119" s="69"/>
      <c r="B119" s="63"/>
      <c r="C119" s="50" t="s">
        <v>61</v>
      </c>
      <c r="D119" s="64"/>
      <c r="E119" s="50" t="s">
        <v>61</v>
      </c>
      <c r="F119" s="68"/>
      <c r="G119" s="65"/>
      <c r="H119" s="66"/>
      <c r="I119" s="66"/>
      <c r="J119" s="67"/>
      <c r="K119" s="68"/>
      <c r="L119" s="64"/>
      <c r="M119" s="66"/>
      <c r="N119" s="66"/>
      <c r="O119" s="67"/>
      <c r="P119" s="48" t="str">
        <f t="shared" si="13"/>
        <v/>
      </c>
      <c r="Q119" s="50">
        <f t="shared" si="14"/>
        <v>118</v>
      </c>
      <c r="R119" s="50"/>
      <c r="S119" s="52"/>
      <c r="T119" s="52">
        <f t="shared" si="0"/>
        <v>0</v>
      </c>
      <c r="U119" s="52">
        <f t="shared" si="1"/>
        <v>0</v>
      </c>
      <c r="V119" s="52">
        <f t="shared" si="2"/>
        <v>0</v>
      </c>
      <c r="W119" s="52">
        <f t="shared" si="3"/>
        <v>0</v>
      </c>
      <c r="X119" s="52" t="str">
        <f t="shared" si="15"/>
        <v/>
      </c>
      <c r="Y119" s="53" t="str">
        <f t="shared" si="16"/>
        <v/>
      </c>
      <c r="Z119" s="53" t="str">
        <f t="shared" si="17"/>
        <v/>
      </c>
      <c r="AA119" s="53" t="str">
        <f t="shared" si="4"/>
        <v/>
      </c>
      <c r="AB119" s="54" t="str">
        <f t="shared" si="5"/>
        <v/>
      </c>
      <c r="AC119" s="61"/>
      <c r="AD119" s="52" t="str">
        <f t="shared" si="6"/>
        <v/>
      </c>
      <c r="AE119" s="53" t="str">
        <f t="shared" si="20"/>
        <v/>
      </c>
      <c r="AF119" s="52" t="str">
        <f t="shared" si="8"/>
        <v/>
      </c>
      <c r="AG119" s="52" t="str">
        <f t="shared" si="9"/>
        <v/>
      </c>
      <c r="AH119" s="58">
        <f t="shared" si="10"/>
        <v>0</v>
      </c>
      <c r="AI119" s="58">
        <f t="shared" si="11"/>
        <v>0</v>
      </c>
      <c r="AJ119" s="52" t="str">
        <f t="shared" si="18"/>
        <v/>
      </c>
      <c r="AK119" s="52" t="str">
        <f t="shared" si="19"/>
        <v/>
      </c>
    </row>
    <row r="120" spans="1:37" ht="15.75" customHeight="1" x14ac:dyDescent="0.25">
      <c r="A120" s="69"/>
      <c r="B120" s="63"/>
      <c r="C120" s="50" t="s">
        <v>61</v>
      </c>
      <c r="D120" s="64"/>
      <c r="E120" s="50" t="s">
        <v>61</v>
      </c>
      <c r="F120" s="68"/>
      <c r="G120" s="65"/>
      <c r="H120" s="66"/>
      <c r="I120" s="66"/>
      <c r="J120" s="67"/>
      <c r="K120" s="68"/>
      <c r="L120" s="64"/>
      <c r="M120" s="66"/>
      <c r="N120" s="66"/>
      <c r="O120" s="67"/>
      <c r="P120" s="48" t="str">
        <f t="shared" si="13"/>
        <v/>
      </c>
      <c r="Q120" s="50">
        <f t="shared" si="14"/>
        <v>119</v>
      </c>
      <c r="R120" s="50"/>
      <c r="S120" s="52"/>
      <c r="T120" s="52">
        <f t="shared" si="0"/>
        <v>0</v>
      </c>
      <c r="U120" s="52">
        <f t="shared" si="1"/>
        <v>0</v>
      </c>
      <c r="V120" s="52">
        <f t="shared" si="2"/>
        <v>0</v>
      </c>
      <c r="W120" s="52">
        <f t="shared" si="3"/>
        <v>0</v>
      </c>
      <c r="X120" s="52" t="str">
        <f t="shared" si="15"/>
        <v/>
      </c>
      <c r="Y120" s="53" t="str">
        <f t="shared" si="16"/>
        <v/>
      </c>
      <c r="Z120" s="53" t="str">
        <f t="shared" si="17"/>
        <v/>
      </c>
      <c r="AA120" s="53" t="str">
        <f t="shared" si="4"/>
        <v/>
      </c>
      <c r="AB120" s="54" t="str">
        <f t="shared" si="5"/>
        <v/>
      </c>
      <c r="AC120" s="61"/>
      <c r="AD120" s="52" t="str">
        <f t="shared" si="6"/>
        <v/>
      </c>
      <c r="AE120" s="53" t="str">
        <f t="shared" si="20"/>
        <v/>
      </c>
      <c r="AF120" s="52" t="str">
        <f t="shared" si="8"/>
        <v/>
      </c>
      <c r="AG120" s="52" t="str">
        <f t="shared" si="9"/>
        <v/>
      </c>
      <c r="AH120" s="58">
        <f t="shared" si="10"/>
        <v>0</v>
      </c>
      <c r="AI120" s="58">
        <f t="shared" si="11"/>
        <v>0</v>
      </c>
      <c r="AJ120" s="52" t="str">
        <f t="shared" si="18"/>
        <v/>
      </c>
      <c r="AK120" s="52" t="str">
        <f t="shared" si="19"/>
        <v/>
      </c>
    </row>
    <row r="121" spans="1:37" ht="15.75" customHeight="1" x14ac:dyDescent="0.25">
      <c r="A121" s="69"/>
      <c r="B121" s="63"/>
      <c r="C121" s="50" t="s">
        <v>61</v>
      </c>
      <c r="D121" s="64"/>
      <c r="E121" s="50" t="s">
        <v>61</v>
      </c>
      <c r="F121" s="68"/>
      <c r="G121" s="65"/>
      <c r="H121" s="66"/>
      <c r="I121" s="66"/>
      <c r="J121" s="67"/>
      <c r="K121" s="68"/>
      <c r="L121" s="64"/>
      <c r="M121" s="66"/>
      <c r="N121" s="66"/>
      <c r="O121" s="67"/>
      <c r="P121" s="48" t="str">
        <f t="shared" si="13"/>
        <v/>
      </c>
      <c r="Q121" s="50">
        <f t="shared" si="14"/>
        <v>120</v>
      </c>
      <c r="R121" s="50"/>
      <c r="S121" s="52"/>
      <c r="T121" s="52">
        <f t="shared" si="0"/>
        <v>0</v>
      </c>
      <c r="U121" s="52">
        <f t="shared" si="1"/>
        <v>0</v>
      </c>
      <c r="V121" s="52">
        <f t="shared" si="2"/>
        <v>0</v>
      </c>
      <c r="W121" s="52">
        <f t="shared" si="3"/>
        <v>0</v>
      </c>
      <c r="X121" s="52" t="str">
        <f t="shared" si="15"/>
        <v/>
      </c>
      <c r="Y121" s="53" t="str">
        <f t="shared" si="16"/>
        <v/>
      </c>
      <c r="Z121" s="53" t="str">
        <f t="shared" si="17"/>
        <v/>
      </c>
      <c r="AA121" s="53" t="str">
        <f t="shared" si="4"/>
        <v/>
      </c>
      <c r="AB121" s="54" t="str">
        <f t="shared" si="5"/>
        <v/>
      </c>
      <c r="AC121" s="61"/>
      <c r="AD121" s="52" t="str">
        <f t="shared" si="6"/>
        <v/>
      </c>
      <c r="AE121" s="53" t="str">
        <f t="shared" si="20"/>
        <v/>
      </c>
      <c r="AF121" s="52" t="str">
        <f t="shared" si="8"/>
        <v/>
      </c>
      <c r="AG121" s="52" t="str">
        <f t="shared" si="9"/>
        <v/>
      </c>
      <c r="AH121" s="58">
        <f t="shared" si="10"/>
        <v>0</v>
      </c>
      <c r="AI121" s="58">
        <f t="shared" si="11"/>
        <v>0</v>
      </c>
      <c r="AJ121" s="52" t="str">
        <f t="shared" si="18"/>
        <v/>
      </c>
      <c r="AK121" s="52" t="str">
        <f t="shared" si="19"/>
        <v/>
      </c>
    </row>
    <row r="122" spans="1:37" ht="15.75" customHeight="1" x14ac:dyDescent="0.25">
      <c r="A122" s="69"/>
      <c r="B122" s="63"/>
      <c r="C122" s="50" t="s">
        <v>61</v>
      </c>
      <c r="D122" s="64"/>
      <c r="E122" s="50" t="s">
        <v>61</v>
      </c>
      <c r="F122" s="68"/>
      <c r="G122" s="65"/>
      <c r="H122" s="66"/>
      <c r="I122" s="66"/>
      <c r="J122" s="67"/>
      <c r="K122" s="68"/>
      <c r="L122" s="64"/>
      <c r="M122" s="66"/>
      <c r="N122" s="66"/>
      <c r="O122" s="67"/>
      <c r="P122" s="48" t="str">
        <f t="shared" si="13"/>
        <v/>
      </c>
      <c r="Q122" s="50">
        <f t="shared" si="14"/>
        <v>121</v>
      </c>
      <c r="R122" s="50"/>
      <c r="S122" s="52"/>
      <c r="T122" s="52">
        <f t="shared" si="0"/>
        <v>0</v>
      </c>
      <c r="U122" s="52">
        <f t="shared" si="1"/>
        <v>0</v>
      </c>
      <c r="V122" s="52">
        <f t="shared" si="2"/>
        <v>0</v>
      </c>
      <c r="W122" s="52">
        <f t="shared" si="3"/>
        <v>0</v>
      </c>
      <c r="X122" s="52" t="str">
        <f t="shared" si="15"/>
        <v/>
      </c>
      <c r="Y122" s="53" t="str">
        <f t="shared" si="16"/>
        <v/>
      </c>
      <c r="Z122" s="53" t="str">
        <f t="shared" si="17"/>
        <v/>
      </c>
      <c r="AA122" s="53" t="str">
        <f t="shared" si="4"/>
        <v/>
      </c>
      <c r="AB122" s="54" t="str">
        <f t="shared" si="5"/>
        <v/>
      </c>
      <c r="AC122" s="61"/>
      <c r="AD122" s="52" t="str">
        <f t="shared" si="6"/>
        <v/>
      </c>
      <c r="AE122" s="53" t="str">
        <f t="shared" si="20"/>
        <v/>
      </c>
      <c r="AF122" s="52" t="str">
        <f t="shared" si="8"/>
        <v/>
      </c>
      <c r="AG122" s="52" t="str">
        <f t="shared" si="9"/>
        <v/>
      </c>
      <c r="AH122" s="58">
        <f t="shared" si="10"/>
        <v>0</v>
      </c>
      <c r="AI122" s="58">
        <f t="shared" si="11"/>
        <v>0</v>
      </c>
      <c r="AJ122" s="52" t="str">
        <f t="shared" si="18"/>
        <v/>
      </c>
      <c r="AK122" s="52" t="str">
        <f t="shared" si="19"/>
        <v/>
      </c>
    </row>
    <row r="123" spans="1:37" ht="15.75" customHeight="1" x14ac:dyDescent="0.25">
      <c r="A123" s="69"/>
      <c r="B123" s="63"/>
      <c r="C123" s="50" t="s">
        <v>61</v>
      </c>
      <c r="D123" s="64"/>
      <c r="E123" s="50" t="s">
        <v>61</v>
      </c>
      <c r="F123" s="68"/>
      <c r="G123" s="65"/>
      <c r="H123" s="66"/>
      <c r="I123" s="66"/>
      <c r="J123" s="67"/>
      <c r="K123" s="68"/>
      <c r="L123" s="64"/>
      <c r="M123" s="66"/>
      <c r="N123" s="66"/>
      <c r="O123" s="67"/>
      <c r="P123" s="48" t="str">
        <f t="shared" si="13"/>
        <v/>
      </c>
      <c r="Q123" s="50">
        <f t="shared" si="14"/>
        <v>122</v>
      </c>
      <c r="R123" s="50"/>
      <c r="S123" s="52"/>
      <c r="T123" s="52">
        <f t="shared" si="0"/>
        <v>0</v>
      </c>
      <c r="U123" s="52">
        <f t="shared" si="1"/>
        <v>0</v>
      </c>
      <c r="V123" s="52">
        <f t="shared" si="2"/>
        <v>0</v>
      </c>
      <c r="W123" s="52">
        <f t="shared" si="3"/>
        <v>0</v>
      </c>
      <c r="X123" s="52" t="str">
        <f t="shared" si="15"/>
        <v/>
      </c>
      <c r="Y123" s="53" t="str">
        <f t="shared" si="16"/>
        <v/>
      </c>
      <c r="Z123" s="53" t="str">
        <f t="shared" si="17"/>
        <v/>
      </c>
      <c r="AA123" s="53" t="str">
        <f t="shared" si="4"/>
        <v/>
      </c>
      <c r="AB123" s="54" t="str">
        <f t="shared" si="5"/>
        <v/>
      </c>
      <c r="AC123" s="61"/>
      <c r="AD123" s="52" t="str">
        <f t="shared" si="6"/>
        <v/>
      </c>
      <c r="AE123" s="53" t="str">
        <f t="shared" si="20"/>
        <v/>
      </c>
      <c r="AF123" s="52" t="str">
        <f t="shared" si="8"/>
        <v/>
      </c>
      <c r="AG123" s="52" t="str">
        <f t="shared" si="9"/>
        <v/>
      </c>
      <c r="AH123" s="58">
        <f t="shared" si="10"/>
        <v>0</v>
      </c>
      <c r="AI123" s="58">
        <f t="shared" si="11"/>
        <v>0</v>
      </c>
      <c r="AJ123" s="52" t="str">
        <f t="shared" si="18"/>
        <v/>
      </c>
      <c r="AK123" s="52" t="str">
        <f t="shared" si="19"/>
        <v/>
      </c>
    </row>
    <row r="124" spans="1:37" ht="15.75" customHeight="1" x14ac:dyDescent="0.25">
      <c r="A124" s="69"/>
      <c r="B124" s="63"/>
      <c r="C124" s="50" t="s">
        <v>61</v>
      </c>
      <c r="D124" s="64"/>
      <c r="E124" s="50" t="s">
        <v>61</v>
      </c>
      <c r="F124" s="68"/>
      <c r="G124" s="65"/>
      <c r="H124" s="66"/>
      <c r="I124" s="66"/>
      <c r="J124" s="67"/>
      <c r="K124" s="68"/>
      <c r="L124" s="64"/>
      <c r="M124" s="66"/>
      <c r="N124" s="66"/>
      <c r="O124" s="67"/>
      <c r="P124" s="48" t="str">
        <f t="shared" si="13"/>
        <v/>
      </c>
      <c r="Q124" s="50">
        <f t="shared" si="14"/>
        <v>123</v>
      </c>
      <c r="R124" s="50"/>
      <c r="S124" s="52"/>
      <c r="T124" s="52">
        <f t="shared" si="0"/>
        <v>0</v>
      </c>
      <c r="U124" s="52">
        <f t="shared" si="1"/>
        <v>0</v>
      </c>
      <c r="V124" s="52">
        <f t="shared" si="2"/>
        <v>0</v>
      </c>
      <c r="W124" s="52">
        <f t="shared" si="3"/>
        <v>0</v>
      </c>
      <c r="X124" s="52" t="str">
        <f t="shared" si="15"/>
        <v/>
      </c>
      <c r="Y124" s="53" t="str">
        <f t="shared" si="16"/>
        <v/>
      </c>
      <c r="Z124" s="53" t="str">
        <f t="shared" si="17"/>
        <v/>
      </c>
      <c r="AA124" s="53" t="str">
        <f t="shared" si="4"/>
        <v/>
      </c>
      <c r="AB124" s="54" t="str">
        <f t="shared" si="5"/>
        <v/>
      </c>
      <c r="AC124" s="61"/>
      <c r="AD124" s="52" t="str">
        <f t="shared" si="6"/>
        <v/>
      </c>
      <c r="AE124" s="53" t="str">
        <f t="shared" si="20"/>
        <v/>
      </c>
      <c r="AF124" s="52" t="str">
        <f t="shared" si="8"/>
        <v/>
      </c>
      <c r="AG124" s="52" t="str">
        <f t="shared" si="9"/>
        <v/>
      </c>
      <c r="AH124" s="58">
        <f t="shared" si="10"/>
        <v>0</v>
      </c>
      <c r="AI124" s="58">
        <f t="shared" si="11"/>
        <v>0</v>
      </c>
      <c r="AJ124" s="52" t="str">
        <f t="shared" si="18"/>
        <v/>
      </c>
      <c r="AK124" s="52" t="str">
        <f t="shared" si="19"/>
        <v/>
      </c>
    </row>
    <row r="125" spans="1:37" ht="15.75" customHeight="1" x14ac:dyDescent="0.25">
      <c r="A125" s="69"/>
      <c r="B125" s="63"/>
      <c r="C125" s="50" t="s">
        <v>61</v>
      </c>
      <c r="D125" s="64"/>
      <c r="E125" s="50" t="s">
        <v>61</v>
      </c>
      <c r="F125" s="68"/>
      <c r="G125" s="65"/>
      <c r="H125" s="66"/>
      <c r="I125" s="66"/>
      <c r="J125" s="67"/>
      <c r="K125" s="68"/>
      <c r="L125" s="64"/>
      <c r="M125" s="66"/>
      <c r="N125" s="66"/>
      <c r="O125" s="67"/>
      <c r="P125" s="48" t="str">
        <f t="shared" si="13"/>
        <v/>
      </c>
      <c r="Q125" s="50">
        <f t="shared" si="14"/>
        <v>124</v>
      </c>
      <c r="R125" s="50"/>
      <c r="S125" s="52"/>
      <c r="T125" s="52">
        <f t="shared" si="0"/>
        <v>0</v>
      </c>
      <c r="U125" s="52">
        <f t="shared" si="1"/>
        <v>0</v>
      </c>
      <c r="V125" s="52">
        <f t="shared" si="2"/>
        <v>0</v>
      </c>
      <c r="W125" s="52">
        <f t="shared" si="3"/>
        <v>0</v>
      </c>
      <c r="X125" s="52" t="str">
        <f t="shared" si="15"/>
        <v/>
      </c>
      <c r="Y125" s="53" t="str">
        <f t="shared" si="16"/>
        <v/>
      </c>
      <c r="Z125" s="53" t="str">
        <f t="shared" si="17"/>
        <v/>
      </c>
      <c r="AA125" s="53" t="str">
        <f t="shared" si="4"/>
        <v/>
      </c>
      <c r="AB125" s="54" t="str">
        <f t="shared" si="5"/>
        <v/>
      </c>
      <c r="AC125" s="61"/>
      <c r="AD125" s="52" t="str">
        <f t="shared" si="6"/>
        <v/>
      </c>
      <c r="AE125" s="53" t="str">
        <f t="shared" si="20"/>
        <v/>
      </c>
      <c r="AF125" s="52" t="str">
        <f t="shared" si="8"/>
        <v/>
      </c>
      <c r="AG125" s="52" t="str">
        <f t="shared" si="9"/>
        <v/>
      </c>
      <c r="AH125" s="58">
        <f t="shared" si="10"/>
        <v>0</v>
      </c>
      <c r="AI125" s="58">
        <f t="shared" si="11"/>
        <v>0</v>
      </c>
      <c r="AJ125" s="52" t="str">
        <f t="shared" si="18"/>
        <v/>
      </c>
      <c r="AK125" s="52" t="str">
        <f t="shared" si="19"/>
        <v/>
      </c>
    </row>
    <row r="126" spans="1:37" ht="15.75" customHeight="1" x14ac:dyDescent="0.25">
      <c r="A126" s="69"/>
      <c r="B126" s="63"/>
      <c r="C126" s="50" t="s">
        <v>61</v>
      </c>
      <c r="D126" s="64"/>
      <c r="E126" s="50" t="s">
        <v>61</v>
      </c>
      <c r="F126" s="68"/>
      <c r="G126" s="65"/>
      <c r="H126" s="66"/>
      <c r="I126" s="66"/>
      <c r="J126" s="67"/>
      <c r="K126" s="68"/>
      <c r="L126" s="64"/>
      <c r="M126" s="66"/>
      <c r="N126" s="66"/>
      <c r="O126" s="67"/>
      <c r="P126" s="48" t="str">
        <f t="shared" si="13"/>
        <v/>
      </c>
      <c r="Q126" s="50">
        <f t="shared" si="14"/>
        <v>125</v>
      </c>
      <c r="R126" s="50"/>
      <c r="S126" s="52"/>
      <c r="T126" s="52">
        <f t="shared" si="0"/>
        <v>0</v>
      </c>
      <c r="U126" s="52">
        <f t="shared" si="1"/>
        <v>0</v>
      </c>
      <c r="V126" s="52">
        <f t="shared" si="2"/>
        <v>0</v>
      </c>
      <c r="W126" s="52">
        <f t="shared" si="3"/>
        <v>0</v>
      </c>
      <c r="X126" s="52" t="str">
        <f t="shared" si="15"/>
        <v/>
      </c>
      <c r="Y126" s="53" t="str">
        <f t="shared" si="16"/>
        <v/>
      </c>
      <c r="Z126" s="53" t="str">
        <f t="shared" si="17"/>
        <v/>
      </c>
      <c r="AA126" s="53" t="str">
        <f t="shared" si="4"/>
        <v/>
      </c>
      <c r="AB126" s="54" t="str">
        <f t="shared" si="5"/>
        <v/>
      </c>
      <c r="AC126" s="61"/>
      <c r="AD126" s="52" t="str">
        <f t="shared" si="6"/>
        <v/>
      </c>
      <c r="AE126" s="53" t="str">
        <f t="shared" si="20"/>
        <v/>
      </c>
      <c r="AF126" s="52" t="str">
        <f t="shared" si="8"/>
        <v/>
      </c>
      <c r="AG126" s="52" t="str">
        <f t="shared" si="9"/>
        <v/>
      </c>
      <c r="AH126" s="58">
        <f t="shared" si="10"/>
        <v>0</v>
      </c>
      <c r="AI126" s="58">
        <f t="shared" si="11"/>
        <v>0</v>
      </c>
      <c r="AJ126" s="52" t="str">
        <f t="shared" si="18"/>
        <v/>
      </c>
      <c r="AK126" s="52" t="str">
        <f t="shared" si="19"/>
        <v/>
      </c>
    </row>
    <row r="127" spans="1:37" ht="15.75" customHeight="1" x14ac:dyDescent="0.25">
      <c r="A127" s="69"/>
      <c r="B127" s="63"/>
      <c r="C127" s="50" t="s">
        <v>61</v>
      </c>
      <c r="D127" s="64"/>
      <c r="E127" s="50" t="s">
        <v>61</v>
      </c>
      <c r="F127" s="68"/>
      <c r="G127" s="65"/>
      <c r="H127" s="66"/>
      <c r="I127" s="66"/>
      <c r="J127" s="67"/>
      <c r="K127" s="68"/>
      <c r="L127" s="64"/>
      <c r="M127" s="66"/>
      <c r="N127" s="66"/>
      <c r="O127" s="67"/>
      <c r="P127" s="48" t="str">
        <f t="shared" si="13"/>
        <v/>
      </c>
      <c r="Q127" s="50">
        <f t="shared" si="14"/>
        <v>126</v>
      </c>
      <c r="R127" s="50"/>
      <c r="S127" s="52"/>
      <c r="T127" s="52">
        <f t="shared" si="0"/>
        <v>0</v>
      </c>
      <c r="U127" s="52">
        <f t="shared" si="1"/>
        <v>0</v>
      </c>
      <c r="V127" s="52">
        <f t="shared" si="2"/>
        <v>0</v>
      </c>
      <c r="W127" s="52">
        <f t="shared" si="3"/>
        <v>0</v>
      </c>
      <c r="X127" s="52" t="str">
        <f t="shared" si="15"/>
        <v/>
      </c>
      <c r="Y127" s="53" t="str">
        <f t="shared" si="16"/>
        <v/>
      </c>
      <c r="Z127" s="53" t="str">
        <f t="shared" si="17"/>
        <v/>
      </c>
      <c r="AA127" s="53" t="str">
        <f t="shared" si="4"/>
        <v/>
      </c>
      <c r="AB127" s="54" t="str">
        <f t="shared" si="5"/>
        <v/>
      </c>
      <c r="AC127" s="61"/>
      <c r="AD127" s="52" t="str">
        <f t="shared" si="6"/>
        <v/>
      </c>
      <c r="AE127" s="53" t="str">
        <f t="shared" si="20"/>
        <v/>
      </c>
      <c r="AF127" s="52" t="str">
        <f t="shared" si="8"/>
        <v/>
      </c>
      <c r="AG127" s="52" t="str">
        <f t="shared" si="9"/>
        <v/>
      </c>
      <c r="AH127" s="58">
        <f t="shared" si="10"/>
        <v>0</v>
      </c>
      <c r="AI127" s="58">
        <f t="shared" si="11"/>
        <v>0</v>
      </c>
      <c r="AJ127" s="52" t="str">
        <f t="shared" si="18"/>
        <v/>
      </c>
      <c r="AK127" s="52" t="str">
        <f t="shared" si="19"/>
        <v/>
      </c>
    </row>
    <row r="128" spans="1:37" ht="15.75" customHeight="1" x14ac:dyDescent="0.25">
      <c r="A128" s="69"/>
      <c r="B128" s="63"/>
      <c r="C128" s="50" t="s">
        <v>61</v>
      </c>
      <c r="D128" s="64"/>
      <c r="E128" s="50" t="s">
        <v>61</v>
      </c>
      <c r="F128" s="68"/>
      <c r="G128" s="65"/>
      <c r="H128" s="66"/>
      <c r="I128" s="66"/>
      <c r="J128" s="67"/>
      <c r="K128" s="68"/>
      <c r="L128" s="64"/>
      <c r="M128" s="66"/>
      <c r="N128" s="66"/>
      <c r="O128" s="67"/>
      <c r="P128" s="48" t="str">
        <f t="shared" si="13"/>
        <v/>
      </c>
      <c r="Q128" s="50">
        <f t="shared" si="14"/>
        <v>127</v>
      </c>
      <c r="R128" s="50"/>
      <c r="S128" s="52"/>
      <c r="T128" s="52">
        <f t="shared" si="0"/>
        <v>0</v>
      </c>
      <c r="U128" s="52">
        <f t="shared" si="1"/>
        <v>0</v>
      </c>
      <c r="V128" s="52">
        <f t="shared" si="2"/>
        <v>0</v>
      </c>
      <c r="W128" s="52">
        <f t="shared" si="3"/>
        <v>0</v>
      </c>
      <c r="X128" s="52" t="str">
        <f t="shared" si="15"/>
        <v/>
      </c>
      <c r="Y128" s="53" t="str">
        <f t="shared" si="16"/>
        <v/>
      </c>
      <c r="Z128" s="53" t="str">
        <f t="shared" si="17"/>
        <v/>
      </c>
      <c r="AA128" s="53" t="str">
        <f t="shared" si="4"/>
        <v/>
      </c>
      <c r="AB128" s="54" t="str">
        <f t="shared" si="5"/>
        <v/>
      </c>
      <c r="AC128" s="61"/>
      <c r="AD128" s="52" t="str">
        <f t="shared" si="6"/>
        <v/>
      </c>
      <c r="AE128" s="53" t="str">
        <f t="shared" si="20"/>
        <v/>
      </c>
      <c r="AF128" s="52" t="str">
        <f t="shared" si="8"/>
        <v/>
      </c>
      <c r="AG128" s="52" t="str">
        <f t="shared" si="9"/>
        <v/>
      </c>
      <c r="AH128" s="58">
        <f t="shared" si="10"/>
        <v>0</v>
      </c>
      <c r="AI128" s="58">
        <f t="shared" si="11"/>
        <v>0</v>
      </c>
      <c r="AJ128" s="52" t="str">
        <f t="shared" si="18"/>
        <v/>
      </c>
      <c r="AK128" s="52" t="str">
        <f t="shared" si="19"/>
        <v/>
      </c>
    </row>
    <row r="129" spans="1:37" ht="15.75" customHeight="1" x14ac:dyDescent="0.25">
      <c r="A129" s="69"/>
      <c r="B129" s="63"/>
      <c r="C129" s="50" t="s">
        <v>61</v>
      </c>
      <c r="D129" s="64"/>
      <c r="E129" s="50" t="s">
        <v>61</v>
      </c>
      <c r="F129" s="68"/>
      <c r="G129" s="65"/>
      <c r="H129" s="66"/>
      <c r="I129" s="66"/>
      <c r="J129" s="67"/>
      <c r="K129" s="68"/>
      <c r="L129" s="64"/>
      <c r="M129" s="66"/>
      <c r="N129" s="66"/>
      <c r="O129" s="67"/>
      <c r="P129" s="48" t="str">
        <f t="shared" si="13"/>
        <v/>
      </c>
      <c r="Q129" s="50">
        <f t="shared" si="14"/>
        <v>128</v>
      </c>
      <c r="R129" s="50"/>
      <c r="S129" s="52"/>
      <c r="T129" s="52">
        <f t="shared" si="0"/>
        <v>0</v>
      </c>
      <c r="U129" s="52">
        <f t="shared" si="1"/>
        <v>0</v>
      </c>
      <c r="V129" s="52">
        <f t="shared" si="2"/>
        <v>0</v>
      </c>
      <c r="W129" s="52">
        <f t="shared" si="3"/>
        <v>0</v>
      </c>
      <c r="X129" s="52" t="str">
        <f t="shared" si="15"/>
        <v/>
      </c>
      <c r="Y129" s="53" t="str">
        <f t="shared" si="16"/>
        <v/>
      </c>
      <c r="Z129" s="53" t="str">
        <f t="shared" si="17"/>
        <v/>
      </c>
      <c r="AA129" s="53" t="str">
        <f t="shared" si="4"/>
        <v/>
      </c>
      <c r="AB129" s="54" t="str">
        <f t="shared" si="5"/>
        <v/>
      </c>
      <c r="AC129" s="61"/>
      <c r="AD129" s="52" t="str">
        <f t="shared" si="6"/>
        <v/>
      </c>
      <c r="AE129" s="53" t="str">
        <f t="shared" si="20"/>
        <v/>
      </c>
      <c r="AF129" s="52" t="str">
        <f t="shared" si="8"/>
        <v/>
      </c>
      <c r="AG129" s="52" t="str">
        <f t="shared" si="9"/>
        <v/>
      </c>
      <c r="AH129" s="58">
        <f t="shared" si="10"/>
        <v>0</v>
      </c>
      <c r="AI129" s="58">
        <f t="shared" si="11"/>
        <v>0</v>
      </c>
      <c r="AJ129" s="52" t="str">
        <f t="shared" si="18"/>
        <v/>
      </c>
      <c r="AK129" s="52" t="str">
        <f t="shared" si="19"/>
        <v/>
      </c>
    </row>
    <row r="130" spans="1:37" ht="15.75" customHeight="1" x14ac:dyDescent="0.25">
      <c r="A130" s="69"/>
      <c r="B130" s="63"/>
      <c r="C130" s="50" t="s">
        <v>61</v>
      </c>
      <c r="D130" s="64"/>
      <c r="E130" s="50" t="s">
        <v>61</v>
      </c>
      <c r="F130" s="68"/>
      <c r="G130" s="65"/>
      <c r="H130" s="66"/>
      <c r="I130" s="66"/>
      <c r="J130" s="67"/>
      <c r="K130" s="68"/>
      <c r="L130" s="64"/>
      <c r="M130" s="66"/>
      <c r="N130" s="66"/>
      <c r="O130" s="67"/>
      <c r="P130" s="48" t="str">
        <f t="shared" si="13"/>
        <v/>
      </c>
      <c r="Q130" s="50">
        <f t="shared" si="14"/>
        <v>129</v>
      </c>
      <c r="R130" s="50"/>
      <c r="S130" s="52"/>
      <c r="T130" s="52">
        <f t="shared" si="0"/>
        <v>0</v>
      </c>
      <c r="U130" s="52">
        <f t="shared" si="1"/>
        <v>0</v>
      </c>
      <c r="V130" s="52">
        <f t="shared" si="2"/>
        <v>0</v>
      </c>
      <c r="W130" s="52">
        <f t="shared" si="3"/>
        <v>0</v>
      </c>
      <c r="X130" s="52" t="str">
        <f t="shared" si="15"/>
        <v/>
      </c>
      <c r="Y130" s="53" t="str">
        <f t="shared" si="16"/>
        <v/>
      </c>
      <c r="Z130" s="53" t="str">
        <f t="shared" si="17"/>
        <v/>
      </c>
      <c r="AA130" s="53" t="str">
        <f t="shared" si="4"/>
        <v/>
      </c>
      <c r="AB130" s="54" t="str">
        <f t="shared" si="5"/>
        <v/>
      </c>
      <c r="AC130" s="61"/>
      <c r="AD130" s="52" t="str">
        <f t="shared" si="6"/>
        <v/>
      </c>
      <c r="AE130" s="53" t="str">
        <f t="shared" si="20"/>
        <v/>
      </c>
      <c r="AF130" s="52" t="str">
        <f t="shared" si="8"/>
        <v/>
      </c>
      <c r="AG130" s="52" t="str">
        <f t="shared" si="9"/>
        <v/>
      </c>
      <c r="AH130" s="58">
        <f t="shared" si="10"/>
        <v>0</v>
      </c>
      <c r="AI130" s="58">
        <f t="shared" si="11"/>
        <v>0</v>
      </c>
      <c r="AJ130" s="52" t="str">
        <f t="shared" si="18"/>
        <v/>
      </c>
      <c r="AK130" s="52" t="str">
        <f t="shared" si="19"/>
        <v/>
      </c>
    </row>
    <row r="131" spans="1:37" ht="15.75" customHeight="1" x14ac:dyDescent="0.25">
      <c r="A131" s="69"/>
      <c r="B131" s="63"/>
      <c r="C131" s="50" t="s">
        <v>61</v>
      </c>
      <c r="D131" s="64"/>
      <c r="E131" s="50" t="s">
        <v>61</v>
      </c>
      <c r="F131" s="68"/>
      <c r="G131" s="65"/>
      <c r="H131" s="66"/>
      <c r="I131" s="66"/>
      <c r="J131" s="67"/>
      <c r="K131" s="68"/>
      <c r="L131" s="64"/>
      <c r="M131" s="66"/>
      <c r="N131" s="66"/>
      <c r="O131" s="67"/>
      <c r="P131" s="48" t="str">
        <f t="shared" si="13"/>
        <v/>
      </c>
      <c r="Q131" s="50">
        <f t="shared" si="14"/>
        <v>130</v>
      </c>
      <c r="R131" s="50"/>
      <c r="S131" s="52"/>
      <c r="T131" s="52">
        <f t="shared" si="0"/>
        <v>0</v>
      </c>
      <c r="U131" s="52">
        <f t="shared" si="1"/>
        <v>0</v>
      </c>
      <c r="V131" s="52">
        <f t="shared" si="2"/>
        <v>0</v>
      </c>
      <c r="W131" s="52">
        <f t="shared" si="3"/>
        <v>0</v>
      </c>
      <c r="X131" s="52" t="str">
        <f t="shared" si="15"/>
        <v/>
      </c>
      <c r="Y131" s="53" t="str">
        <f t="shared" si="16"/>
        <v/>
      </c>
      <c r="Z131" s="53" t="str">
        <f t="shared" si="17"/>
        <v/>
      </c>
      <c r="AA131" s="53" t="str">
        <f t="shared" si="4"/>
        <v/>
      </c>
      <c r="AB131" s="54" t="str">
        <f t="shared" si="5"/>
        <v/>
      </c>
      <c r="AC131" s="61"/>
      <c r="AD131" s="52" t="str">
        <f t="shared" si="6"/>
        <v/>
      </c>
      <c r="AE131" s="53" t="str">
        <f t="shared" si="20"/>
        <v/>
      </c>
      <c r="AF131" s="52" t="str">
        <f t="shared" si="8"/>
        <v/>
      </c>
      <c r="AG131" s="52" t="str">
        <f t="shared" si="9"/>
        <v/>
      </c>
      <c r="AH131" s="58">
        <f t="shared" si="10"/>
        <v>0</v>
      </c>
      <c r="AI131" s="58">
        <f t="shared" si="11"/>
        <v>0</v>
      </c>
      <c r="AJ131" s="52" t="str">
        <f t="shared" si="18"/>
        <v/>
      </c>
      <c r="AK131" s="52" t="str">
        <f t="shared" si="19"/>
        <v/>
      </c>
    </row>
    <row r="132" spans="1:37" ht="15.75" customHeight="1" x14ac:dyDescent="0.25">
      <c r="A132" s="69"/>
      <c r="B132" s="63"/>
      <c r="C132" s="50" t="s">
        <v>61</v>
      </c>
      <c r="D132" s="64"/>
      <c r="E132" s="50" t="s">
        <v>61</v>
      </c>
      <c r="F132" s="68"/>
      <c r="G132" s="65"/>
      <c r="H132" s="66"/>
      <c r="I132" s="66"/>
      <c r="J132" s="67"/>
      <c r="K132" s="68"/>
      <c r="L132" s="64"/>
      <c r="M132" s="66"/>
      <c r="N132" s="66"/>
      <c r="O132" s="67"/>
      <c r="P132" s="48" t="str">
        <f t="shared" si="13"/>
        <v/>
      </c>
      <c r="Q132" s="50">
        <f t="shared" si="14"/>
        <v>131</v>
      </c>
      <c r="R132" s="50"/>
      <c r="S132" s="52"/>
      <c r="T132" s="52">
        <f t="shared" si="0"/>
        <v>0</v>
      </c>
      <c r="U132" s="52">
        <f t="shared" si="1"/>
        <v>0</v>
      </c>
      <c r="V132" s="52">
        <f t="shared" si="2"/>
        <v>0</v>
      </c>
      <c r="W132" s="52">
        <f t="shared" si="3"/>
        <v>0</v>
      </c>
      <c r="X132" s="52" t="str">
        <f t="shared" si="15"/>
        <v/>
      </c>
      <c r="Y132" s="53" t="str">
        <f t="shared" si="16"/>
        <v/>
      </c>
      <c r="Z132" s="53" t="str">
        <f t="shared" si="17"/>
        <v/>
      </c>
      <c r="AA132" s="53" t="str">
        <f t="shared" si="4"/>
        <v/>
      </c>
      <c r="AB132" s="54" t="str">
        <f t="shared" si="5"/>
        <v/>
      </c>
      <c r="AC132" s="61"/>
      <c r="AD132" s="52" t="str">
        <f t="shared" si="6"/>
        <v/>
      </c>
      <c r="AE132" s="53" t="str">
        <f t="shared" si="20"/>
        <v/>
      </c>
      <c r="AF132" s="52" t="str">
        <f t="shared" si="8"/>
        <v/>
      </c>
      <c r="AG132" s="52" t="str">
        <f t="shared" si="9"/>
        <v/>
      </c>
      <c r="AH132" s="58">
        <f t="shared" si="10"/>
        <v>0</v>
      </c>
      <c r="AI132" s="58">
        <f t="shared" si="11"/>
        <v>0</v>
      </c>
      <c r="AJ132" s="52" t="str">
        <f t="shared" si="18"/>
        <v/>
      </c>
      <c r="AK132" s="52" t="str">
        <f t="shared" si="19"/>
        <v/>
      </c>
    </row>
    <row r="133" spans="1:37" ht="15.75" customHeight="1" x14ac:dyDescent="0.25">
      <c r="A133" s="69"/>
      <c r="B133" s="63"/>
      <c r="C133" s="50" t="s">
        <v>61</v>
      </c>
      <c r="D133" s="64"/>
      <c r="E133" s="50" t="s">
        <v>61</v>
      </c>
      <c r="F133" s="68"/>
      <c r="G133" s="65"/>
      <c r="H133" s="66"/>
      <c r="I133" s="66"/>
      <c r="J133" s="67"/>
      <c r="K133" s="68"/>
      <c r="L133" s="64"/>
      <c r="M133" s="66"/>
      <c r="N133" s="66"/>
      <c r="O133" s="67"/>
      <c r="P133" s="48" t="str">
        <f t="shared" si="13"/>
        <v/>
      </c>
      <c r="Q133" s="50">
        <f t="shared" si="14"/>
        <v>132</v>
      </c>
      <c r="R133" s="50"/>
      <c r="S133" s="52"/>
      <c r="T133" s="52">
        <f t="shared" si="0"/>
        <v>0</v>
      </c>
      <c r="U133" s="52">
        <f t="shared" si="1"/>
        <v>0</v>
      </c>
      <c r="V133" s="52">
        <f t="shared" si="2"/>
        <v>0</v>
      </c>
      <c r="W133" s="52">
        <f t="shared" si="3"/>
        <v>0</v>
      </c>
      <c r="X133" s="52" t="str">
        <f t="shared" si="15"/>
        <v/>
      </c>
      <c r="Y133" s="53" t="str">
        <f t="shared" si="16"/>
        <v/>
      </c>
      <c r="Z133" s="53" t="str">
        <f t="shared" si="17"/>
        <v/>
      </c>
      <c r="AA133" s="53" t="str">
        <f t="shared" si="4"/>
        <v/>
      </c>
      <c r="AB133" s="54" t="str">
        <f t="shared" si="5"/>
        <v/>
      </c>
      <c r="AC133" s="61"/>
      <c r="AD133" s="52" t="str">
        <f t="shared" si="6"/>
        <v/>
      </c>
      <c r="AE133" s="53" t="str">
        <f t="shared" si="20"/>
        <v/>
      </c>
      <c r="AF133" s="52" t="str">
        <f t="shared" si="8"/>
        <v/>
      </c>
      <c r="AG133" s="52" t="str">
        <f t="shared" si="9"/>
        <v/>
      </c>
      <c r="AH133" s="58">
        <f t="shared" si="10"/>
        <v>0</v>
      </c>
      <c r="AI133" s="58">
        <f t="shared" si="11"/>
        <v>0</v>
      </c>
      <c r="AJ133" s="52" t="str">
        <f t="shared" si="18"/>
        <v/>
      </c>
      <c r="AK133" s="52" t="str">
        <f t="shared" si="19"/>
        <v/>
      </c>
    </row>
    <row r="134" spans="1:37" ht="15.75" customHeight="1" x14ac:dyDescent="0.25">
      <c r="A134" s="69"/>
      <c r="B134" s="63"/>
      <c r="C134" s="50" t="s">
        <v>61</v>
      </c>
      <c r="D134" s="64"/>
      <c r="E134" s="50" t="s">
        <v>61</v>
      </c>
      <c r="F134" s="68"/>
      <c r="G134" s="65"/>
      <c r="H134" s="66"/>
      <c r="I134" s="66"/>
      <c r="J134" s="67"/>
      <c r="K134" s="68"/>
      <c r="L134" s="64"/>
      <c r="M134" s="66"/>
      <c r="N134" s="66"/>
      <c r="O134" s="67"/>
      <c r="P134" s="48" t="str">
        <f t="shared" si="13"/>
        <v/>
      </c>
      <c r="Q134" s="50">
        <f t="shared" si="14"/>
        <v>133</v>
      </c>
      <c r="R134" s="50"/>
      <c r="S134" s="52"/>
      <c r="T134" s="52">
        <f t="shared" si="0"/>
        <v>0</v>
      </c>
      <c r="U134" s="52">
        <f t="shared" si="1"/>
        <v>0</v>
      </c>
      <c r="V134" s="52">
        <f t="shared" si="2"/>
        <v>0</v>
      </c>
      <c r="W134" s="52">
        <f t="shared" si="3"/>
        <v>0</v>
      </c>
      <c r="X134" s="52" t="str">
        <f t="shared" si="15"/>
        <v/>
      </c>
      <c r="Y134" s="53" t="str">
        <f t="shared" si="16"/>
        <v/>
      </c>
      <c r="Z134" s="53" t="str">
        <f t="shared" si="17"/>
        <v/>
      </c>
      <c r="AA134" s="53" t="str">
        <f t="shared" si="4"/>
        <v/>
      </c>
      <c r="AB134" s="54" t="str">
        <f t="shared" si="5"/>
        <v/>
      </c>
      <c r="AC134" s="61"/>
      <c r="AD134" s="52" t="str">
        <f t="shared" si="6"/>
        <v/>
      </c>
      <c r="AE134" s="53" t="str">
        <f t="shared" si="20"/>
        <v/>
      </c>
      <c r="AF134" s="52" t="str">
        <f t="shared" si="8"/>
        <v/>
      </c>
      <c r="AG134" s="52" t="str">
        <f t="shared" si="9"/>
        <v/>
      </c>
      <c r="AH134" s="58">
        <f t="shared" si="10"/>
        <v>0</v>
      </c>
      <c r="AI134" s="58">
        <f t="shared" si="11"/>
        <v>0</v>
      </c>
      <c r="AJ134" s="52" t="str">
        <f t="shared" si="18"/>
        <v/>
      </c>
      <c r="AK134" s="52" t="str">
        <f t="shared" si="19"/>
        <v/>
      </c>
    </row>
    <row r="135" spans="1:37" ht="15.75" customHeight="1" x14ac:dyDescent="0.25">
      <c r="A135" s="69"/>
      <c r="B135" s="63"/>
      <c r="C135" s="50" t="s">
        <v>61</v>
      </c>
      <c r="D135" s="64"/>
      <c r="E135" s="50" t="s">
        <v>61</v>
      </c>
      <c r="F135" s="68"/>
      <c r="G135" s="65"/>
      <c r="H135" s="66"/>
      <c r="I135" s="66"/>
      <c r="J135" s="67"/>
      <c r="K135" s="68"/>
      <c r="L135" s="64"/>
      <c r="M135" s="66"/>
      <c r="N135" s="66"/>
      <c r="O135" s="67"/>
      <c r="P135" s="48" t="str">
        <f t="shared" si="13"/>
        <v/>
      </c>
      <c r="Q135" s="50">
        <f t="shared" si="14"/>
        <v>134</v>
      </c>
      <c r="R135" s="50"/>
      <c r="S135" s="52"/>
      <c r="T135" s="52">
        <f t="shared" si="0"/>
        <v>0</v>
      </c>
      <c r="U135" s="52">
        <f t="shared" si="1"/>
        <v>0</v>
      </c>
      <c r="V135" s="52">
        <f t="shared" si="2"/>
        <v>0</v>
      </c>
      <c r="W135" s="52">
        <f t="shared" si="3"/>
        <v>0</v>
      </c>
      <c r="X135" s="52" t="str">
        <f t="shared" si="15"/>
        <v/>
      </c>
      <c r="Y135" s="53" t="str">
        <f t="shared" si="16"/>
        <v/>
      </c>
      <c r="Z135" s="53" t="str">
        <f t="shared" si="17"/>
        <v/>
      </c>
      <c r="AA135" s="53" t="str">
        <f t="shared" si="4"/>
        <v/>
      </c>
      <c r="AB135" s="54" t="str">
        <f t="shared" si="5"/>
        <v/>
      </c>
      <c r="AC135" s="61"/>
      <c r="AD135" s="52" t="str">
        <f t="shared" si="6"/>
        <v/>
      </c>
      <c r="AE135" s="53" t="str">
        <f t="shared" si="20"/>
        <v/>
      </c>
      <c r="AF135" s="52" t="str">
        <f t="shared" si="8"/>
        <v/>
      </c>
      <c r="AG135" s="52" t="str">
        <f t="shared" si="9"/>
        <v/>
      </c>
      <c r="AH135" s="58">
        <f t="shared" si="10"/>
        <v>0</v>
      </c>
      <c r="AI135" s="58">
        <f t="shared" si="11"/>
        <v>0</v>
      </c>
      <c r="AJ135" s="52" t="str">
        <f t="shared" si="18"/>
        <v/>
      </c>
      <c r="AK135" s="52" t="str">
        <f t="shared" si="19"/>
        <v/>
      </c>
    </row>
    <row r="136" spans="1:37" ht="15.75" customHeight="1" x14ac:dyDescent="0.25">
      <c r="A136" s="69"/>
      <c r="B136" s="63"/>
      <c r="C136" s="50" t="s">
        <v>61</v>
      </c>
      <c r="D136" s="64"/>
      <c r="E136" s="50" t="s">
        <v>61</v>
      </c>
      <c r="F136" s="68"/>
      <c r="G136" s="65"/>
      <c r="H136" s="66"/>
      <c r="I136" s="66"/>
      <c r="J136" s="67"/>
      <c r="K136" s="68"/>
      <c r="L136" s="64"/>
      <c r="M136" s="66"/>
      <c r="N136" s="66"/>
      <c r="O136" s="67"/>
      <c r="P136" s="48" t="str">
        <f t="shared" si="13"/>
        <v/>
      </c>
      <c r="Q136" s="50">
        <f t="shared" si="14"/>
        <v>135</v>
      </c>
      <c r="R136" s="50"/>
      <c r="S136" s="52"/>
      <c r="T136" s="52">
        <f t="shared" si="0"/>
        <v>0</v>
      </c>
      <c r="U136" s="52">
        <f t="shared" si="1"/>
        <v>0</v>
      </c>
      <c r="V136" s="52">
        <f t="shared" si="2"/>
        <v>0</v>
      </c>
      <c r="W136" s="52">
        <f t="shared" si="3"/>
        <v>0</v>
      </c>
      <c r="X136" s="52" t="str">
        <f t="shared" si="15"/>
        <v/>
      </c>
      <c r="Y136" s="53" t="str">
        <f t="shared" si="16"/>
        <v/>
      </c>
      <c r="Z136" s="53" t="str">
        <f t="shared" si="17"/>
        <v/>
      </c>
      <c r="AA136" s="53" t="str">
        <f t="shared" si="4"/>
        <v/>
      </c>
      <c r="AB136" s="54" t="str">
        <f t="shared" si="5"/>
        <v/>
      </c>
      <c r="AC136" s="61"/>
      <c r="AD136" s="52" t="str">
        <f t="shared" si="6"/>
        <v/>
      </c>
      <c r="AE136" s="53" t="str">
        <f t="shared" si="20"/>
        <v/>
      </c>
      <c r="AF136" s="52" t="str">
        <f t="shared" si="8"/>
        <v/>
      </c>
      <c r="AG136" s="52" t="str">
        <f t="shared" si="9"/>
        <v/>
      </c>
      <c r="AH136" s="58">
        <f t="shared" si="10"/>
        <v>0</v>
      </c>
      <c r="AI136" s="58">
        <f t="shared" si="11"/>
        <v>0</v>
      </c>
      <c r="AJ136" s="52" t="str">
        <f t="shared" si="18"/>
        <v/>
      </c>
      <c r="AK136" s="52" t="str">
        <f t="shared" si="19"/>
        <v/>
      </c>
    </row>
    <row r="137" spans="1:37" ht="15.75" customHeight="1" x14ac:dyDescent="0.25">
      <c r="A137" s="69"/>
      <c r="B137" s="63"/>
      <c r="C137" s="50" t="s">
        <v>61</v>
      </c>
      <c r="D137" s="64"/>
      <c r="E137" s="50" t="s">
        <v>61</v>
      </c>
      <c r="F137" s="68"/>
      <c r="G137" s="65"/>
      <c r="H137" s="66"/>
      <c r="I137" s="66"/>
      <c r="J137" s="67"/>
      <c r="K137" s="68"/>
      <c r="L137" s="64"/>
      <c r="M137" s="66"/>
      <c r="N137" s="66"/>
      <c r="O137" s="67"/>
      <c r="P137" s="48" t="str">
        <f t="shared" si="13"/>
        <v/>
      </c>
      <c r="Q137" s="50">
        <f t="shared" si="14"/>
        <v>136</v>
      </c>
      <c r="R137" s="50"/>
      <c r="S137" s="52"/>
      <c r="T137" s="52">
        <f t="shared" si="0"/>
        <v>0</v>
      </c>
      <c r="U137" s="52">
        <f t="shared" si="1"/>
        <v>0</v>
      </c>
      <c r="V137" s="52">
        <f t="shared" si="2"/>
        <v>0</v>
      </c>
      <c r="W137" s="52">
        <f t="shared" si="3"/>
        <v>0</v>
      </c>
      <c r="X137" s="52" t="str">
        <f t="shared" si="15"/>
        <v/>
      </c>
      <c r="Y137" s="53" t="str">
        <f t="shared" si="16"/>
        <v/>
      </c>
      <c r="Z137" s="53" t="str">
        <f t="shared" si="17"/>
        <v/>
      </c>
      <c r="AA137" s="53" t="str">
        <f t="shared" si="4"/>
        <v/>
      </c>
      <c r="AB137" s="54" t="str">
        <f t="shared" si="5"/>
        <v/>
      </c>
      <c r="AC137" s="61"/>
      <c r="AD137" s="52" t="str">
        <f t="shared" si="6"/>
        <v/>
      </c>
      <c r="AE137" s="53" t="str">
        <f t="shared" si="20"/>
        <v/>
      </c>
      <c r="AF137" s="52" t="str">
        <f t="shared" si="8"/>
        <v/>
      </c>
      <c r="AG137" s="52" t="str">
        <f t="shared" si="9"/>
        <v/>
      </c>
      <c r="AH137" s="58">
        <f t="shared" si="10"/>
        <v>0</v>
      </c>
      <c r="AI137" s="58">
        <f t="shared" si="11"/>
        <v>0</v>
      </c>
      <c r="AJ137" s="52" t="str">
        <f t="shared" si="18"/>
        <v/>
      </c>
      <c r="AK137" s="52" t="str">
        <f t="shared" si="19"/>
        <v/>
      </c>
    </row>
    <row r="138" spans="1:37" ht="15.75" customHeight="1" x14ac:dyDescent="0.25">
      <c r="A138" s="69"/>
      <c r="B138" s="63"/>
      <c r="C138" s="50" t="s">
        <v>61</v>
      </c>
      <c r="D138" s="64"/>
      <c r="E138" s="50" t="s">
        <v>61</v>
      </c>
      <c r="F138" s="68"/>
      <c r="G138" s="65"/>
      <c r="H138" s="66"/>
      <c r="I138" s="66"/>
      <c r="J138" s="67"/>
      <c r="K138" s="68"/>
      <c r="L138" s="64"/>
      <c r="M138" s="66"/>
      <c r="N138" s="66"/>
      <c r="O138" s="67"/>
      <c r="P138" s="48" t="str">
        <f t="shared" si="13"/>
        <v/>
      </c>
      <c r="Q138" s="50">
        <f t="shared" si="14"/>
        <v>137</v>
      </c>
      <c r="R138" s="50"/>
      <c r="S138" s="52"/>
      <c r="T138" s="52">
        <f t="shared" si="0"/>
        <v>0</v>
      </c>
      <c r="U138" s="52">
        <f t="shared" si="1"/>
        <v>0</v>
      </c>
      <c r="V138" s="52">
        <f t="shared" si="2"/>
        <v>0</v>
      </c>
      <c r="W138" s="52">
        <f t="shared" si="3"/>
        <v>0</v>
      </c>
      <c r="X138" s="52" t="str">
        <f t="shared" si="15"/>
        <v/>
      </c>
      <c r="Y138" s="53" t="str">
        <f t="shared" si="16"/>
        <v/>
      </c>
      <c r="Z138" s="53" t="str">
        <f t="shared" si="17"/>
        <v/>
      </c>
      <c r="AA138" s="53" t="str">
        <f t="shared" si="4"/>
        <v/>
      </c>
      <c r="AB138" s="54" t="str">
        <f t="shared" si="5"/>
        <v/>
      </c>
      <c r="AC138" s="61"/>
      <c r="AD138" s="52" t="str">
        <f t="shared" si="6"/>
        <v/>
      </c>
      <c r="AE138" s="53" t="str">
        <f t="shared" si="20"/>
        <v/>
      </c>
      <c r="AF138" s="52" t="str">
        <f t="shared" si="8"/>
        <v/>
      </c>
      <c r="AG138" s="52" t="str">
        <f t="shared" si="9"/>
        <v/>
      </c>
      <c r="AH138" s="58">
        <f t="shared" si="10"/>
        <v>0</v>
      </c>
      <c r="AI138" s="58">
        <f t="shared" si="11"/>
        <v>0</v>
      </c>
      <c r="AJ138" s="52" t="str">
        <f t="shared" si="18"/>
        <v/>
      </c>
      <c r="AK138" s="52" t="str">
        <f t="shared" si="19"/>
        <v/>
      </c>
    </row>
    <row r="139" spans="1:37" ht="15.75" customHeight="1" x14ac:dyDescent="0.25">
      <c r="A139" s="69"/>
      <c r="B139" s="63"/>
      <c r="C139" s="50" t="s">
        <v>61</v>
      </c>
      <c r="D139" s="64"/>
      <c r="E139" s="50" t="s">
        <v>61</v>
      </c>
      <c r="F139" s="68"/>
      <c r="G139" s="65"/>
      <c r="H139" s="66"/>
      <c r="I139" s="66"/>
      <c r="J139" s="67"/>
      <c r="K139" s="68"/>
      <c r="L139" s="64"/>
      <c r="M139" s="66"/>
      <c r="N139" s="66"/>
      <c r="O139" s="67"/>
      <c r="P139" s="48" t="str">
        <f t="shared" si="13"/>
        <v/>
      </c>
      <c r="Q139" s="50">
        <f t="shared" si="14"/>
        <v>138</v>
      </c>
      <c r="R139" s="50"/>
      <c r="S139" s="52"/>
      <c r="T139" s="52">
        <f t="shared" si="0"/>
        <v>0</v>
      </c>
      <c r="U139" s="52">
        <f t="shared" si="1"/>
        <v>0</v>
      </c>
      <c r="V139" s="52">
        <f t="shared" si="2"/>
        <v>0</v>
      </c>
      <c r="W139" s="52">
        <f t="shared" si="3"/>
        <v>0</v>
      </c>
      <c r="X139" s="52" t="str">
        <f t="shared" si="15"/>
        <v/>
      </c>
      <c r="Y139" s="53" t="str">
        <f t="shared" si="16"/>
        <v/>
      </c>
      <c r="Z139" s="53" t="str">
        <f t="shared" si="17"/>
        <v/>
      </c>
      <c r="AA139" s="53" t="str">
        <f t="shared" si="4"/>
        <v/>
      </c>
      <c r="AB139" s="54" t="str">
        <f t="shared" si="5"/>
        <v/>
      </c>
      <c r="AC139" s="61"/>
      <c r="AD139" s="52" t="str">
        <f t="shared" si="6"/>
        <v/>
      </c>
      <c r="AE139" s="53" t="str">
        <f t="shared" si="20"/>
        <v/>
      </c>
      <c r="AF139" s="52" t="str">
        <f t="shared" si="8"/>
        <v/>
      </c>
      <c r="AG139" s="52" t="str">
        <f t="shared" si="9"/>
        <v/>
      </c>
      <c r="AH139" s="58">
        <f t="shared" si="10"/>
        <v>0</v>
      </c>
      <c r="AI139" s="58">
        <f t="shared" si="11"/>
        <v>0</v>
      </c>
      <c r="AJ139" s="52" t="str">
        <f t="shared" si="18"/>
        <v/>
      </c>
      <c r="AK139" s="52" t="str">
        <f t="shared" si="19"/>
        <v/>
      </c>
    </row>
    <row r="140" spans="1:37" ht="15.75" customHeight="1" x14ac:dyDescent="0.25">
      <c r="A140" s="69"/>
      <c r="B140" s="63"/>
      <c r="C140" s="50" t="s">
        <v>61</v>
      </c>
      <c r="D140" s="64"/>
      <c r="E140" s="50" t="s">
        <v>61</v>
      </c>
      <c r="F140" s="68"/>
      <c r="G140" s="65"/>
      <c r="H140" s="66"/>
      <c r="I140" s="66"/>
      <c r="J140" s="67"/>
      <c r="K140" s="68"/>
      <c r="L140" s="64"/>
      <c r="M140" s="66"/>
      <c r="N140" s="66"/>
      <c r="O140" s="67"/>
      <c r="P140" s="48" t="str">
        <f t="shared" si="13"/>
        <v/>
      </c>
      <c r="Q140" s="50">
        <f t="shared" si="14"/>
        <v>139</v>
      </c>
      <c r="R140" s="50"/>
      <c r="S140" s="52"/>
      <c r="T140" s="52">
        <f t="shared" si="0"/>
        <v>0</v>
      </c>
      <c r="U140" s="52">
        <f t="shared" si="1"/>
        <v>0</v>
      </c>
      <c r="V140" s="52">
        <f t="shared" si="2"/>
        <v>0</v>
      </c>
      <c r="W140" s="52">
        <f t="shared" si="3"/>
        <v>0</v>
      </c>
      <c r="X140" s="52" t="str">
        <f t="shared" si="15"/>
        <v/>
      </c>
      <c r="Y140" s="53" t="str">
        <f t="shared" si="16"/>
        <v/>
      </c>
      <c r="Z140" s="53" t="str">
        <f t="shared" si="17"/>
        <v/>
      </c>
      <c r="AA140" s="53" t="str">
        <f t="shared" si="4"/>
        <v/>
      </c>
      <c r="AB140" s="54" t="str">
        <f t="shared" si="5"/>
        <v/>
      </c>
      <c r="AC140" s="61"/>
      <c r="AD140" s="52" t="str">
        <f t="shared" si="6"/>
        <v/>
      </c>
      <c r="AE140" s="53" t="str">
        <f t="shared" si="20"/>
        <v/>
      </c>
      <c r="AF140" s="52" t="str">
        <f t="shared" si="8"/>
        <v/>
      </c>
      <c r="AG140" s="52" t="str">
        <f t="shared" si="9"/>
        <v/>
      </c>
      <c r="AH140" s="58">
        <f t="shared" si="10"/>
        <v>0</v>
      </c>
      <c r="AI140" s="58">
        <f t="shared" si="11"/>
        <v>0</v>
      </c>
      <c r="AJ140" s="52" t="str">
        <f t="shared" si="18"/>
        <v/>
      </c>
      <c r="AK140" s="52" t="str">
        <f t="shared" si="19"/>
        <v/>
      </c>
    </row>
    <row r="141" spans="1:37" ht="15.75" customHeight="1" x14ac:dyDescent="0.25">
      <c r="A141" s="69"/>
      <c r="B141" s="63"/>
      <c r="C141" s="50" t="s">
        <v>61</v>
      </c>
      <c r="D141" s="64"/>
      <c r="E141" s="50" t="s">
        <v>61</v>
      </c>
      <c r="F141" s="68"/>
      <c r="G141" s="65"/>
      <c r="H141" s="66"/>
      <c r="I141" s="66"/>
      <c r="J141" s="67"/>
      <c r="K141" s="68"/>
      <c r="L141" s="64"/>
      <c r="M141" s="66"/>
      <c r="N141" s="66"/>
      <c r="O141" s="67"/>
      <c r="P141" s="48" t="str">
        <f t="shared" si="13"/>
        <v/>
      </c>
      <c r="Q141" s="50">
        <f t="shared" si="14"/>
        <v>140</v>
      </c>
      <c r="R141" s="50"/>
      <c r="S141" s="52"/>
      <c r="T141" s="52">
        <f t="shared" si="0"/>
        <v>0</v>
      </c>
      <c r="U141" s="52">
        <f t="shared" si="1"/>
        <v>0</v>
      </c>
      <c r="V141" s="52">
        <f t="shared" si="2"/>
        <v>0</v>
      </c>
      <c r="W141" s="52">
        <f t="shared" si="3"/>
        <v>0</v>
      </c>
      <c r="X141" s="52" t="str">
        <f t="shared" si="15"/>
        <v/>
      </c>
      <c r="Y141" s="53" t="str">
        <f t="shared" si="16"/>
        <v/>
      </c>
      <c r="Z141" s="53" t="str">
        <f t="shared" si="17"/>
        <v/>
      </c>
      <c r="AA141" s="53" t="str">
        <f t="shared" si="4"/>
        <v/>
      </c>
      <c r="AB141" s="54" t="str">
        <f t="shared" si="5"/>
        <v/>
      </c>
      <c r="AC141" s="61"/>
      <c r="AD141" s="52" t="str">
        <f t="shared" si="6"/>
        <v/>
      </c>
      <c r="AE141" s="53" t="str">
        <f t="shared" si="20"/>
        <v/>
      </c>
      <c r="AF141" s="52" t="str">
        <f t="shared" si="8"/>
        <v/>
      </c>
      <c r="AG141" s="52" t="str">
        <f t="shared" si="9"/>
        <v/>
      </c>
      <c r="AH141" s="58">
        <f t="shared" si="10"/>
        <v>0</v>
      </c>
      <c r="AI141" s="58">
        <f t="shared" si="11"/>
        <v>0</v>
      </c>
      <c r="AJ141" s="52" t="str">
        <f t="shared" si="18"/>
        <v/>
      </c>
      <c r="AK141" s="52" t="str">
        <f t="shared" si="19"/>
        <v/>
      </c>
    </row>
    <row r="142" spans="1:37" ht="15.75" customHeight="1" x14ac:dyDescent="0.25">
      <c r="A142" s="69"/>
      <c r="B142" s="63"/>
      <c r="C142" s="50" t="s">
        <v>61</v>
      </c>
      <c r="D142" s="64"/>
      <c r="E142" s="50" t="s">
        <v>61</v>
      </c>
      <c r="F142" s="68"/>
      <c r="G142" s="65"/>
      <c r="H142" s="66"/>
      <c r="I142" s="66"/>
      <c r="J142" s="67"/>
      <c r="K142" s="68"/>
      <c r="L142" s="64"/>
      <c r="M142" s="66"/>
      <c r="N142" s="66"/>
      <c r="O142" s="67"/>
      <c r="P142" s="48" t="str">
        <f t="shared" si="13"/>
        <v/>
      </c>
      <c r="Q142" s="50">
        <f t="shared" si="14"/>
        <v>141</v>
      </c>
      <c r="R142" s="50"/>
      <c r="S142" s="52"/>
      <c r="T142" s="52">
        <f t="shared" si="0"/>
        <v>0</v>
      </c>
      <c r="U142" s="52">
        <f t="shared" si="1"/>
        <v>0</v>
      </c>
      <c r="V142" s="52">
        <f t="shared" si="2"/>
        <v>0</v>
      </c>
      <c r="W142" s="52">
        <f t="shared" si="3"/>
        <v>0</v>
      </c>
      <c r="X142" s="52" t="str">
        <f t="shared" si="15"/>
        <v/>
      </c>
      <c r="Y142" s="53" t="str">
        <f t="shared" si="16"/>
        <v/>
      </c>
      <c r="Z142" s="53" t="str">
        <f t="shared" si="17"/>
        <v/>
      </c>
      <c r="AA142" s="53" t="str">
        <f t="shared" si="4"/>
        <v/>
      </c>
      <c r="AB142" s="54" t="str">
        <f t="shared" si="5"/>
        <v/>
      </c>
      <c r="AC142" s="61"/>
      <c r="AD142" s="52" t="str">
        <f t="shared" si="6"/>
        <v/>
      </c>
      <c r="AE142" s="53" t="str">
        <f t="shared" si="20"/>
        <v/>
      </c>
      <c r="AF142" s="52" t="str">
        <f t="shared" si="8"/>
        <v/>
      </c>
      <c r="AG142" s="52" t="str">
        <f t="shared" si="9"/>
        <v/>
      </c>
      <c r="AH142" s="58">
        <f t="shared" si="10"/>
        <v>0</v>
      </c>
      <c r="AI142" s="58">
        <f t="shared" si="11"/>
        <v>0</v>
      </c>
      <c r="AJ142" s="52" t="str">
        <f t="shared" si="18"/>
        <v/>
      </c>
      <c r="AK142" s="52" t="str">
        <f t="shared" si="19"/>
        <v/>
      </c>
    </row>
    <row r="143" spans="1:37" ht="15.75" customHeight="1" x14ac:dyDescent="0.25">
      <c r="A143" s="69"/>
      <c r="B143" s="63"/>
      <c r="C143" s="50" t="s">
        <v>61</v>
      </c>
      <c r="D143" s="64"/>
      <c r="E143" s="50" t="s">
        <v>61</v>
      </c>
      <c r="F143" s="68"/>
      <c r="G143" s="65"/>
      <c r="H143" s="66"/>
      <c r="I143" s="66"/>
      <c r="J143" s="67"/>
      <c r="K143" s="68"/>
      <c r="L143" s="64"/>
      <c r="M143" s="66"/>
      <c r="N143" s="66"/>
      <c r="O143" s="67"/>
      <c r="P143" s="48" t="str">
        <f t="shared" si="13"/>
        <v/>
      </c>
      <c r="Q143" s="50">
        <f t="shared" si="14"/>
        <v>142</v>
      </c>
      <c r="R143" s="50"/>
      <c r="S143" s="52"/>
      <c r="T143" s="52">
        <f t="shared" si="0"/>
        <v>0</v>
      </c>
      <c r="U143" s="52">
        <f t="shared" si="1"/>
        <v>0</v>
      </c>
      <c r="V143" s="52">
        <f t="shared" si="2"/>
        <v>0</v>
      </c>
      <c r="W143" s="52">
        <f t="shared" si="3"/>
        <v>0</v>
      </c>
      <c r="X143" s="52" t="str">
        <f t="shared" si="15"/>
        <v/>
      </c>
      <c r="Y143" s="53" t="str">
        <f t="shared" si="16"/>
        <v/>
      </c>
      <c r="Z143" s="53" t="str">
        <f t="shared" si="17"/>
        <v/>
      </c>
      <c r="AA143" s="53" t="str">
        <f t="shared" si="4"/>
        <v/>
      </c>
      <c r="AB143" s="54" t="str">
        <f t="shared" si="5"/>
        <v/>
      </c>
      <c r="AC143" s="61"/>
      <c r="AD143" s="52" t="str">
        <f t="shared" si="6"/>
        <v/>
      </c>
      <c r="AE143" s="53" t="str">
        <f t="shared" si="20"/>
        <v/>
      </c>
      <c r="AF143" s="52" t="str">
        <f t="shared" si="8"/>
        <v/>
      </c>
      <c r="AG143" s="52" t="str">
        <f t="shared" si="9"/>
        <v/>
      </c>
      <c r="AH143" s="58">
        <f t="shared" si="10"/>
        <v>0</v>
      </c>
      <c r="AI143" s="58">
        <f t="shared" si="11"/>
        <v>0</v>
      </c>
      <c r="AJ143" s="52" t="str">
        <f t="shared" si="18"/>
        <v/>
      </c>
      <c r="AK143" s="52" t="str">
        <f t="shared" si="19"/>
        <v/>
      </c>
    </row>
    <row r="144" spans="1:37" ht="15.75" customHeight="1" x14ac:dyDescent="0.25">
      <c r="A144" s="69"/>
      <c r="B144" s="63"/>
      <c r="C144" s="50" t="s">
        <v>61</v>
      </c>
      <c r="D144" s="64"/>
      <c r="E144" s="50" t="s">
        <v>61</v>
      </c>
      <c r="F144" s="68"/>
      <c r="G144" s="65"/>
      <c r="H144" s="66"/>
      <c r="I144" s="66"/>
      <c r="J144" s="67"/>
      <c r="K144" s="68"/>
      <c r="L144" s="64"/>
      <c r="M144" s="66"/>
      <c r="N144" s="66"/>
      <c r="O144" s="67"/>
      <c r="P144" s="48" t="str">
        <f t="shared" si="13"/>
        <v/>
      </c>
      <c r="Q144" s="50">
        <f t="shared" si="14"/>
        <v>143</v>
      </c>
      <c r="R144" s="50"/>
      <c r="S144" s="52"/>
      <c r="T144" s="52">
        <f t="shared" si="0"/>
        <v>0</v>
      </c>
      <c r="U144" s="52">
        <f t="shared" si="1"/>
        <v>0</v>
      </c>
      <c r="V144" s="52">
        <f t="shared" si="2"/>
        <v>0</v>
      </c>
      <c r="W144" s="52">
        <f t="shared" si="3"/>
        <v>0</v>
      </c>
      <c r="X144" s="52" t="str">
        <f t="shared" si="15"/>
        <v/>
      </c>
      <c r="Y144" s="53" t="str">
        <f t="shared" si="16"/>
        <v/>
      </c>
      <c r="Z144" s="53" t="str">
        <f t="shared" si="17"/>
        <v/>
      </c>
      <c r="AA144" s="53" t="str">
        <f t="shared" si="4"/>
        <v/>
      </c>
      <c r="AB144" s="54" t="str">
        <f t="shared" si="5"/>
        <v/>
      </c>
      <c r="AC144" s="61"/>
      <c r="AD144" s="52" t="str">
        <f t="shared" si="6"/>
        <v/>
      </c>
      <c r="AE144" s="53" t="str">
        <f t="shared" si="20"/>
        <v/>
      </c>
      <c r="AF144" s="52" t="str">
        <f t="shared" si="8"/>
        <v/>
      </c>
      <c r="AG144" s="52" t="str">
        <f t="shared" si="9"/>
        <v/>
      </c>
      <c r="AH144" s="58">
        <f t="shared" si="10"/>
        <v>0</v>
      </c>
      <c r="AI144" s="58">
        <f t="shared" si="11"/>
        <v>0</v>
      </c>
      <c r="AJ144" s="52" t="str">
        <f t="shared" si="18"/>
        <v/>
      </c>
      <c r="AK144" s="52" t="str">
        <f t="shared" si="19"/>
        <v/>
      </c>
    </row>
    <row r="145" spans="1:37" ht="15.75" customHeight="1" x14ac:dyDescent="0.25">
      <c r="A145" s="69"/>
      <c r="B145" s="63"/>
      <c r="C145" s="50" t="s">
        <v>61</v>
      </c>
      <c r="D145" s="64"/>
      <c r="E145" s="50" t="s">
        <v>61</v>
      </c>
      <c r="F145" s="68"/>
      <c r="G145" s="65"/>
      <c r="H145" s="66"/>
      <c r="I145" s="66"/>
      <c r="J145" s="67"/>
      <c r="K145" s="68"/>
      <c r="L145" s="64"/>
      <c r="M145" s="66"/>
      <c r="N145" s="66"/>
      <c r="O145" s="67"/>
      <c r="P145" s="48" t="str">
        <f t="shared" si="13"/>
        <v/>
      </c>
      <c r="Q145" s="50">
        <f t="shared" si="14"/>
        <v>144</v>
      </c>
      <c r="R145" s="50"/>
      <c r="S145" s="52"/>
      <c r="T145" s="52">
        <f t="shared" si="0"/>
        <v>0</v>
      </c>
      <c r="U145" s="52">
        <f t="shared" si="1"/>
        <v>0</v>
      </c>
      <c r="V145" s="52">
        <f t="shared" si="2"/>
        <v>0</v>
      </c>
      <c r="W145" s="52">
        <f t="shared" si="3"/>
        <v>0</v>
      </c>
      <c r="X145" s="52" t="str">
        <f t="shared" si="15"/>
        <v/>
      </c>
      <c r="Y145" s="53" t="str">
        <f t="shared" si="16"/>
        <v/>
      </c>
      <c r="Z145" s="53" t="str">
        <f t="shared" si="17"/>
        <v/>
      </c>
      <c r="AA145" s="53" t="str">
        <f t="shared" si="4"/>
        <v/>
      </c>
      <c r="AB145" s="54" t="str">
        <f t="shared" si="5"/>
        <v/>
      </c>
      <c r="AC145" s="61"/>
      <c r="AD145" s="52" t="str">
        <f t="shared" si="6"/>
        <v/>
      </c>
      <c r="AE145" s="53" t="str">
        <f t="shared" si="20"/>
        <v/>
      </c>
      <c r="AF145" s="52" t="str">
        <f t="shared" si="8"/>
        <v/>
      </c>
      <c r="AG145" s="52" t="str">
        <f t="shared" si="9"/>
        <v/>
      </c>
      <c r="AH145" s="58">
        <f t="shared" si="10"/>
        <v>0</v>
      </c>
      <c r="AI145" s="58">
        <f t="shared" si="11"/>
        <v>0</v>
      </c>
      <c r="AJ145" s="52" t="str">
        <f t="shared" si="18"/>
        <v/>
      </c>
      <c r="AK145" s="52" t="str">
        <f t="shared" si="19"/>
        <v/>
      </c>
    </row>
    <row r="146" spans="1:37" ht="15.75" customHeight="1" x14ac:dyDescent="0.25">
      <c r="A146" s="69"/>
      <c r="B146" s="63"/>
      <c r="C146" s="50" t="s">
        <v>61</v>
      </c>
      <c r="D146" s="64"/>
      <c r="E146" s="50" t="s">
        <v>61</v>
      </c>
      <c r="F146" s="68"/>
      <c r="G146" s="65"/>
      <c r="H146" s="66"/>
      <c r="I146" s="66"/>
      <c r="J146" s="67"/>
      <c r="K146" s="68"/>
      <c r="L146" s="64"/>
      <c r="M146" s="66"/>
      <c r="N146" s="66"/>
      <c r="O146" s="67"/>
      <c r="P146" s="48" t="str">
        <f t="shared" si="13"/>
        <v/>
      </c>
      <c r="Q146" s="50">
        <f t="shared" si="14"/>
        <v>145</v>
      </c>
      <c r="R146" s="50"/>
      <c r="S146" s="52"/>
      <c r="T146" s="52">
        <f t="shared" si="0"/>
        <v>0</v>
      </c>
      <c r="U146" s="52">
        <f t="shared" si="1"/>
        <v>0</v>
      </c>
      <c r="V146" s="52">
        <f t="shared" si="2"/>
        <v>0</v>
      </c>
      <c r="W146" s="52">
        <f t="shared" si="3"/>
        <v>0</v>
      </c>
      <c r="X146" s="52" t="str">
        <f t="shared" si="15"/>
        <v/>
      </c>
      <c r="Y146" s="53" t="str">
        <f t="shared" si="16"/>
        <v/>
      </c>
      <c r="Z146" s="53" t="str">
        <f t="shared" si="17"/>
        <v/>
      </c>
      <c r="AA146" s="53" t="str">
        <f t="shared" si="4"/>
        <v/>
      </c>
      <c r="AB146" s="54" t="str">
        <f t="shared" si="5"/>
        <v/>
      </c>
      <c r="AC146" s="61"/>
      <c r="AD146" s="52" t="str">
        <f t="shared" si="6"/>
        <v/>
      </c>
      <c r="AE146" s="53" t="str">
        <f t="shared" si="20"/>
        <v/>
      </c>
      <c r="AF146" s="52" t="str">
        <f t="shared" si="8"/>
        <v/>
      </c>
      <c r="AG146" s="52" t="str">
        <f t="shared" si="9"/>
        <v/>
      </c>
      <c r="AH146" s="58">
        <f t="shared" si="10"/>
        <v>0</v>
      </c>
      <c r="AI146" s="58">
        <f t="shared" si="11"/>
        <v>0</v>
      </c>
      <c r="AJ146" s="52" t="str">
        <f t="shared" si="18"/>
        <v/>
      </c>
      <c r="AK146" s="52" t="str">
        <f t="shared" si="19"/>
        <v/>
      </c>
    </row>
    <row r="147" spans="1:37" ht="15.75" customHeight="1" x14ac:dyDescent="0.25">
      <c r="A147" s="69"/>
      <c r="B147" s="63"/>
      <c r="C147" s="50" t="s">
        <v>61</v>
      </c>
      <c r="D147" s="64"/>
      <c r="E147" s="50" t="s">
        <v>61</v>
      </c>
      <c r="F147" s="68"/>
      <c r="G147" s="65"/>
      <c r="H147" s="66"/>
      <c r="I147" s="66"/>
      <c r="J147" s="67"/>
      <c r="K147" s="68"/>
      <c r="L147" s="64"/>
      <c r="M147" s="66"/>
      <c r="N147" s="66"/>
      <c r="O147" s="67"/>
      <c r="P147" s="48" t="str">
        <f t="shared" si="13"/>
        <v/>
      </c>
      <c r="Q147" s="50">
        <f t="shared" si="14"/>
        <v>146</v>
      </c>
      <c r="R147" s="50"/>
      <c r="S147" s="52"/>
      <c r="T147" s="52">
        <f t="shared" si="0"/>
        <v>0</v>
      </c>
      <c r="U147" s="52">
        <f t="shared" si="1"/>
        <v>0</v>
      </c>
      <c r="V147" s="52">
        <f t="shared" si="2"/>
        <v>0</v>
      </c>
      <c r="W147" s="52">
        <f t="shared" si="3"/>
        <v>0</v>
      </c>
      <c r="X147" s="52" t="str">
        <f t="shared" si="15"/>
        <v/>
      </c>
      <c r="Y147" s="53" t="str">
        <f t="shared" si="16"/>
        <v/>
      </c>
      <c r="Z147" s="53" t="str">
        <f t="shared" si="17"/>
        <v/>
      </c>
      <c r="AA147" s="53" t="str">
        <f t="shared" si="4"/>
        <v/>
      </c>
      <c r="AB147" s="54" t="str">
        <f t="shared" si="5"/>
        <v/>
      </c>
      <c r="AC147" s="61"/>
      <c r="AD147" s="52" t="str">
        <f t="shared" si="6"/>
        <v/>
      </c>
      <c r="AE147" s="53" t="str">
        <f t="shared" si="20"/>
        <v/>
      </c>
      <c r="AF147" s="52" t="str">
        <f t="shared" si="8"/>
        <v/>
      </c>
      <c r="AG147" s="52" t="str">
        <f t="shared" si="9"/>
        <v/>
      </c>
      <c r="AH147" s="58">
        <f t="shared" si="10"/>
        <v>0</v>
      </c>
      <c r="AI147" s="58">
        <f t="shared" si="11"/>
        <v>0</v>
      </c>
      <c r="AJ147" s="52" t="str">
        <f t="shared" si="18"/>
        <v/>
      </c>
      <c r="AK147" s="52" t="str">
        <f t="shared" si="19"/>
        <v/>
      </c>
    </row>
    <row r="148" spans="1:37" ht="15.75" customHeight="1" x14ac:dyDescent="0.25">
      <c r="A148" s="69"/>
      <c r="B148" s="63"/>
      <c r="C148" s="50" t="s">
        <v>61</v>
      </c>
      <c r="D148" s="64"/>
      <c r="E148" s="50" t="s">
        <v>61</v>
      </c>
      <c r="F148" s="68"/>
      <c r="G148" s="65"/>
      <c r="H148" s="66"/>
      <c r="I148" s="66"/>
      <c r="J148" s="67"/>
      <c r="K148" s="68"/>
      <c r="L148" s="64"/>
      <c r="M148" s="66"/>
      <c r="N148" s="66"/>
      <c r="O148" s="67"/>
      <c r="P148" s="48" t="str">
        <f t="shared" si="13"/>
        <v/>
      </c>
      <c r="Q148" s="50">
        <f t="shared" si="14"/>
        <v>147</v>
      </c>
      <c r="R148" s="50"/>
      <c r="S148" s="52"/>
      <c r="T148" s="52">
        <f t="shared" si="0"/>
        <v>0</v>
      </c>
      <c r="U148" s="52">
        <f t="shared" si="1"/>
        <v>0</v>
      </c>
      <c r="V148" s="52">
        <f t="shared" si="2"/>
        <v>0</v>
      </c>
      <c r="W148" s="52">
        <f t="shared" si="3"/>
        <v>0</v>
      </c>
      <c r="X148" s="52" t="str">
        <f t="shared" si="15"/>
        <v/>
      </c>
      <c r="Y148" s="53" t="str">
        <f t="shared" si="16"/>
        <v/>
      </c>
      <c r="Z148" s="53" t="str">
        <f t="shared" si="17"/>
        <v/>
      </c>
      <c r="AA148" s="53" t="str">
        <f t="shared" si="4"/>
        <v/>
      </c>
      <c r="AB148" s="54" t="str">
        <f t="shared" si="5"/>
        <v/>
      </c>
      <c r="AC148" s="61"/>
      <c r="AD148" s="52" t="str">
        <f t="shared" si="6"/>
        <v/>
      </c>
      <c r="AE148" s="53" t="str">
        <f t="shared" si="20"/>
        <v/>
      </c>
      <c r="AF148" s="52" t="str">
        <f t="shared" si="8"/>
        <v/>
      </c>
      <c r="AG148" s="52" t="str">
        <f t="shared" si="9"/>
        <v/>
      </c>
      <c r="AH148" s="58">
        <f t="shared" si="10"/>
        <v>0</v>
      </c>
      <c r="AI148" s="58">
        <f t="shared" si="11"/>
        <v>0</v>
      </c>
      <c r="AJ148" s="52" t="str">
        <f t="shared" si="18"/>
        <v/>
      </c>
      <c r="AK148" s="52" t="str">
        <f t="shared" si="19"/>
        <v/>
      </c>
    </row>
    <row r="149" spans="1:37" ht="15.75" customHeight="1" x14ac:dyDescent="0.25">
      <c r="A149" s="69"/>
      <c r="B149" s="63"/>
      <c r="C149" s="50" t="s">
        <v>61</v>
      </c>
      <c r="D149" s="64"/>
      <c r="E149" s="50" t="s">
        <v>61</v>
      </c>
      <c r="F149" s="68"/>
      <c r="G149" s="65"/>
      <c r="H149" s="66"/>
      <c r="I149" s="66"/>
      <c r="J149" s="67"/>
      <c r="K149" s="68"/>
      <c r="L149" s="64"/>
      <c r="M149" s="66"/>
      <c r="N149" s="66"/>
      <c r="O149" s="67"/>
      <c r="P149" s="48" t="str">
        <f t="shared" si="13"/>
        <v/>
      </c>
      <c r="Q149" s="50">
        <f t="shared" si="14"/>
        <v>148</v>
      </c>
      <c r="R149" s="50"/>
      <c r="S149" s="52"/>
      <c r="T149" s="52">
        <f t="shared" si="0"/>
        <v>0</v>
      </c>
      <c r="U149" s="52">
        <f t="shared" si="1"/>
        <v>0</v>
      </c>
      <c r="V149" s="52">
        <f t="shared" si="2"/>
        <v>0</v>
      </c>
      <c r="W149" s="52">
        <f t="shared" si="3"/>
        <v>0</v>
      </c>
      <c r="X149" s="52" t="str">
        <f t="shared" si="15"/>
        <v/>
      </c>
      <c r="Y149" s="53" t="str">
        <f t="shared" si="16"/>
        <v/>
      </c>
      <c r="Z149" s="53" t="str">
        <f t="shared" si="17"/>
        <v/>
      </c>
      <c r="AA149" s="53" t="str">
        <f t="shared" si="4"/>
        <v/>
      </c>
      <c r="AB149" s="54" t="str">
        <f t="shared" si="5"/>
        <v/>
      </c>
      <c r="AC149" s="61"/>
      <c r="AD149" s="52" t="str">
        <f t="shared" si="6"/>
        <v/>
      </c>
      <c r="AE149" s="53" t="str">
        <f t="shared" si="20"/>
        <v/>
      </c>
      <c r="AF149" s="52" t="str">
        <f t="shared" si="8"/>
        <v/>
      </c>
      <c r="AG149" s="52" t="str">
        <f t="shared" si="9"/>
        <v/>
      </c>
      <c r="AH149" s="58">
        <f t="shared" si="10"/>
        <v>0</v>
      </c>
      <c r="AI149" s="58">
        <f t="shared" si="11"/>
        <v>0</v>
      </c>
      <c r="AJ149" s="52" t="str">
        <f t="shared" si="18"/>
        <v/>
      </c>
      <c r="AK149" s="52" t="str">
        <f t="shared" si="19"/>
        <v/>
      </c>
    </row>
    <row r="150" spans="1:37" ht="15.75" customHeight="1" x14ac:dyDescent="0.25">
      <c r="A150" s="69"/>
      <c r="B150" s="63"/>
      <c r="C150" s="50" t="s">
        <v>61</v>
      </c>
      <c r="D150" s="64"/>
      <c r="E150" s="50" t="s">
        <v>61</v>
      </c>
      <c r="F150" s="68"/>
      <c r="G150" s="65"/>
      <c r="H150" s="66"/>
      <c r="I150" s="66"/>
      <c r="J150" s="67"/>
      <c r="K150" s="68"/>
      <c r="L150" s="64"/>
      <c r="M150" s="66"/>
      <c r="N150" s="66"/>
      <c r="O150" s="67"/>
      <c r="P150" s="48" t="str">
        <f t="shared" si="13"/>
        <v/>
      </c>
      <c r="Q150" s="50">
        <f t="shared" si="14"/>
        <v>149</v>
      </c>
      <c r="R150" s="50"/>
      <c r="S150" s="52"/>
      <c r="T150" s="52">
        <f t="shared" si="0"/>
        <v>0</v>
      </c>
      <c r="U150" s="52">
        <f t="shared" si="1"/>
        <v>0</v>
      </c>
      <c r="V150" s="52">
        <f t="shared" si="2"/>
        <v>0</v>
      </c>
      <c r="W150" s="52">
        <f t="shared" si="3"/>
        <v>0</v>
      </c>
      <c r="X150" s="52" t="str">
        <f t="shared" si="15"/>
        <v/>
      </c>
      <c r="Y150" s="53" t="str">
        <f t="shared" si="16"/>
        <v/>
      </c>
      <c r="Z150" s="53" t="str">
        <f t="shared" si="17"/>
        <v/>
      </c>
      <c r="AA150" s="53" t="str">
        <f t="shared" si="4"/>
        <v/>
      </c>
      <c r="AB150" s="54" t="str">
        <f t="shared" si="5"/>
        <v/>
      </c>
      <c r="AC150" s="61"/>
      <c r="AD150" s="52" t="str">
        <f t="shared" si="6"/>
        <v/>
      </c>
      <c r="AE150" s="53" t="str">
        <f t="shared" si="20"/>
        <v/>
      </c>
      <c r="AF150" s="52" t="str">
        <f t="shared" si="8"/>
        <v/>
      </c>
      <c r="AG150" s="52" t="str">
        <f t="shared" si="9"/>
        <v/>
      </c>
      <c r="AH150" s="58">
        <f t="shared" si="10"/>
        <v>0</v>
      </c>
      <c r="AI150" s="58">
        <f t="shared" si="11"/>
        <v>0</v>
      </c>
      <c r="AJ150" s="52" t="str">
        <f t="shared" si="18"/>
        <v/>
      </c>
      <c r="AK150" s="52" t="str">
        <f t="shared" si="19"/>
        <v/>
      </c>
    </row>
    <row r="151" spans="1:37" ht="15.75" customHeight="1" x14ac:dyDescent="0.25">
      <c r="A151" s="69"/>
      <c r="B151" s="63"/>
      <c r="C151" s="50" t="s">
        <v>61</v>
      </c>
      <c r="D151" s="64"/>
      <c r="E151" s="50" t="s">
        <v>61</v>
      </c>
      <c r="F151" s="68"/>
      <c r="G151" s="65"/>
      <c r="H151" s="66"/>
      <c r="I151" s="66"/>
      <c r="J151" s="67"/>
      <c r="K151" s="68"/>
      <c r="L151" s="64"/>
      <c r="M151" s="66"/>
      <c r="N151" s="66"/>
      <c r="O151" s="67"/>
      <c r="P151" s="48" t="str">
        <f t="shared" si="13"/>
        <v/>
      </c>
      <c r="Q151" s="50">
        <f t="shared" si="14"/>
        <v>150</v>
      </c>
      <c r="R151" s="50"/>
      <c r="S151" s="52"/>
      <c r="T151" s="52">
        <f t="shared" si="0"/>
        <v>0</v>
      </c>
      <c r="U151" s="52">
        <f t="shared" si="1"/>
        <v>0</v>
      </c>
      <c r="V151" s="52">
        <f t="shared" si="2"/>
        <v>0</v>
      </c>
      <c r="W151" s="52">
        <f t="shared" si="3"/>
        <v>0</v>
      </c>
      <c r="X151" s="52" t="str">
        <f t="shared" si="15"/>
        <v/>
      </c>
      <c r="Y151" s="53" t="str">
        <f t="shared" si="16"/>
        <v/>
      </c>
      <c r="Z151" s="53" t="str">
        <f t="shared" si="17"/>
        <v/>
      </c>
      <c r="AA151" s="53" t="str">
        <f t="shared" si="4"/>
        <v/>
      </c>
      <c r="AB151" s="54" t="str">
        <f t="shared" si="5"/>
        <v/>
      </c>
      <c r="AC151" s="61"/>
      <c r="AD151" s="52" t="str">
        <f t="shared" si="6"/>
        <v/>
      </c>
      <c r="AE151" s="53" t="str">
        <f t="shared" si="20"/>
        <v/>
      </c>
      <c r="AF151" s="52" t="str">
        <f t="shared" si="8"/>
        <v/>
      </c>
      <c r="AG151" s="52" t="str">
        <f t="shared" si="9"/>
        <v/>
      </c>
      <c r="AH151" s="58">
        <f t="shared" si="10"/>
        <v>0</v>
      </c>
      <c r="AI151" s="58">
        <f t="shared" si="11"/>
        <v>0</v>
      </c>
      <c r="AJ151" s="52" t="str">
        <f t="shared" si="18"/>
        <v/>
      </c>
      <c r="AK151" s="52" t="str">
        <f t="shared" si="19"/>
        <v/>
      </c>
    </row>
    <row r="152" spans="1:37" ht="15.75" customHeight="1" x14ac:dyDescent="0.25">
      <c r="A152" s="69"/>
      <c r="B152" s="63"/>
      <c r="C152" s="50" t="s">
        <v>61</v>
      </c>
      <c r="D152" s="64"/>
      <c r="E152" s="50" t="s">
        <v>61</v>
      </c>
      <c r="F152" s="68"/>
      <c r="G152" s="65"/>
      <c r="H152" s="66"/>
      <c r="I152" s="66"/>
      <c r="J152" s="67"/>
      <c r="K152" s="68"/>
      <c r="L152" s="64"/>
      <c r="M152" s="66"/>
      <c r="N152" s="66"/>
      <c r="O152" s="67"/>
      <c r="P152" s="48" t="str">
        <f t="shared" si="13"/>
        <v/>
      </c>
      <c r="Q152" s="50">
        <f t="shared" si="14"/>
        <v>151</v>
      </c>
      <c r="R152" s="50"/>
      <c r="S152" s="52"/>
      <c r="T152" s="52">
        <f t="shared" si="0"/>
        <v>0</v>
      </c>
      <c r="U152" s="52">
        <f t="shared" si="1"/>
        <v>0</v>
      </c>
      <c r="V152" s="52">
        <f t="shared" si="2"/>
        <v>0</v>
      </c>
      <c r="W152" s="52">
        <f t="shared" si="3"/>
        <v>0</v>
      </c>
      <c r="X152" s="52" t="str">
        <f t="shared" si="15"/>
        <v/>
      </c>
      <c r="Y152" s="53" t="str">
        <f t="shared" si="16"/>
        <v/>
      </c>
      <c r="Z152" s="53" t="str">
        <f t="shared" si="17"/>
        <v/>
      </c>
      <c r="AA152" s="53" t="str">
        <f t="shared" si="4"/>
        <v/>
      </c>
      <c r="AB152" s="54" t="str">
        <f t="shared" si="5"/>
        <v/>
      </c>
      <c r="AC152" s="61"/>
      <c r="AD152" s="52" t="str">
        <f t="shared" si="6"/>
        <v/>
      </c>
      <c r="AE152" s="53" t="str">
        <f t="shared" si="20"/>
        <v/>
      </c>
      <c r="AF152" s="52" t="str">
        <f t="shared" si="8"/>
        <v/>
      </c>
      <c r="AG152" s="52" t="str">
        <f t="shared" si="9"/>
        <v/>
      </c>
      <c r="AH152" s="58">
        <f t="shared" si="10"/>
        <v>0</v>
      </c>
      <c r="AI152" s="58">
        <f t="shared" si="11"/>
        <v>0</v>
      </c>
      <c r="AJ152" s="52" t="str">
        <f t="shared" si="18"/>
        <v/>
      </c>
      <c r="AK152" s="52" t="str">
        <f t="shared" si="19"/>
        <v/>
      </c>
    </row>
    <row r="153" spans="1:37" ht="15.75" customHeight="1" x14ac:dyDescent="0.25">
      <c r="A153" s="69"/>
      <c r="B153" s="63"/>
      <c r="C153" s="50" t="s">
        <v>61</v>
      </c>
      <c r="D153" s="64"/>
      <c r="E153" s="50" t="s">
        <v>61</v>
      </c>
      <c r="F153" s="68"/>
      <c r="G153" s="65"/>
      <c r="H153" s="66"/>
      <c r="I153" s="66"/>
      <c r="J153" s="67"/>
      <c r="K153" s="68"/>
      <c r="L153" s="64"/>
      <c r="M153" s="66"/>
      <c r="N153" s="66"/>
      <c r="O153" s="67"/>
      <c r="P153" s="48" t="str">
        <f t="shared" si="13"/>
        <v/>
      </c>
      <c r="Q153" s="50">
        <f t="shared" si="14"/>
        <v>152</v>
      </c>
      <c r="R153" s="50"/>
      <c r="S153" s="52"/>
      <c r="T153" s="52">
        <f t="shared" si="0"/>
        <v>0</v>
      </c>
      <c r="U153" s="52">
        <f t="shared" si="1"/>
        <v>0</v>
      </c>
      <c r="V153" s="52">
        <f t="shared" si="2"/>
        <v>0</v>
      </c>
      <c r="W153" s="52">
        <f t="shared" si="3"/>
        <v>0</v>
      </c>
      <c r="X153" s="52" t="str">
        <f t="shared" si="15"/>
        <v/>
      </c>
      <c r="Y153" s="53" t="str">
        <f t="shared" si="16"/>
        <v/>
      </c>
      <c r="Z153" s="53" t="str">
        <f t="shared" si="17"/>
        <v/>
      </c>
      <c r="AA153" s="53" t="str">
        <f t="shared" si="4"/>
        <v/>
      </c>
      <c r="AB153" s="54" t="str">
        <f t="shared" si="5"/>
        <v/>
      </c>
      <c r="AC153" s="61"/>
      <c r="AD153" s="52" t="str">
        <f t="shared" si="6"/>
        <v/>
      </c>
      <c r="AE153" s="53" t="str">
        <f t="shared" si="20"/>
        <v/>
      </c>
      <c r="AF153" s="52" t="str">
        <f t="shared" si="8"/>
        <v/>
      </c>
      <c r="AG153" s="52" t="str">
        <f t="shared" si="9"/>
        <v/>
      </c>
      <c r="AH153" s="58">
        <f t="shared" si="10"/>
        <v>0</v>
      </c>
      <c r="AI153" s="58">
        <f t="shared" si="11"/>
        <v>0</v>
      </c>
      <c r="AJ153" s="52" t="str">
        <f t="shared" si="18"/>
        <v/>
      </c>
      <c r="AK153" s="52" t="str">
        <f t="shared" si="19"/>
        <v/>
      </c>
    </row>
    <row r="154" spans="1:37" ht="15.75" customHeight="1" x14ac:dyDescent="0.25">
      <c r="A154" s="69"/>
      <c r="B154" s="63"/>
      <c r="C154" s="50" t="s">
        <v>61</v>
      </c>
      <c r="D154" s="64"/>
      <c r="E154" s="50" t="s">
        <v>61</v>
      </c>
      <c r="F154" s="68"/>
      <c r="G154" s="65"/>
      <c r="H154" s="66"/>
      <c r="I154" s="66"/>
      <c r="J154" s="67"/>
      <c r="K154" s="68"/>
      <c r="L154" s="64"/>
      <c r="M154" s="66"/>
      <c r="N154" s="66"/>
      <c r="O154" s="67"/>
      <c r="P154" s="48" t="str">
        <f t="shared" si="13"/>
        <v/>
      </c>
      <c r="Q154" s="50">
        <f t="shared" si="14"/>
        <v>153</v>
      </c>
      <c r="R154" s="50"/>
      <c r="S154" s="52"/>
      <c r="T154" s="52">
        <f t="shared" si="0"/>
        <v>0</v>
      </c>
      <c r="U154" s="52">
        <f t="shared" si="1"/>
        <v>0</v>
      </c>
      <c r="V154" s="52">
        <f t="shared" si="2"/>
        <v>0</v>
      </c>
      <c r="W154" s="52">
        <f t="shared" si="3"/>
        <v>0</v>
      </c>
      <c r="X154" s="52" t="str">
        <f t="shared" si="15"/>
        <v/>
      </c>
      <c r="Y154" s="53" t="str">
        <f t="shared" si="16"/>
        <v/>
      </c>
      <c r="Z154" s="53" t="str">
        <f t="shared" si="17"/>
        <v/>
      </c>
      <c r="AA154" s="53" t="str">
        <f t="shared" si="4"/>
        <v/>
      </c>
      <c r="AB154" s="54" t="str">
        <f t="shared" si="5"/>
        <v/>
      </c>
      <c r="AC154" s="61"/>
      <c r="AD154" s="52" t="str">
        <f t="shared" si="6"/>
        <v/>
      </c>
      <c r="AE154" s="53" t="str">
        <f t="shared" si="20"/>
        <v/>
      </c>
      <c r="AF154" s="52" t="str">
        <f t="shared" si="8"/>
        <v/>
      </c>
      <c r="AG154" s="52" t="str">
        <f t="shared" si="9"/>
        <v/>
      </c>
      <c r="AH154" s="58">
        <f t="shared" si="10"/>
        <v>0</v>
      </c>
      <c r="AI154" s="58">
        <f t="shared" si="11"/>
        <v>0</v>
      </c>
      <c r="AJ154" s="52" t="str">
        <f t="shared" si="18"/>
        <v/>
      </c>
      <c r="AK154" s="52" t="str">
        <f t="shared" si="19"/>
        <v/>
      </c>
    </row>
    <row r="155" spans="1:37" ht="15.75" customHeight="1" x14ac:dyDescent="0.25">
      <c r="A155" s="69"/>
      <c r="B155" s="63"/>
      <c r="C155" s="50" t="s">
        <v>61</v>
      </c>
      <c r="D155" s="64"/>
      <c r="E155" s="50" t="s">
        <v>61</v>
      </c>
      <c r="F155" s="68"/>
      <c r="G155" s="65"/>
      <c r="H155" s="66"/>
      <c r="I155" s="66"/>
      <c r="J155" s="67"/>
      <c r="K155" s="68"/>
      <c r="L155" s="64"/>
      <c r="M155" s="66"/>
      <c r="N155" s="66"/>
      <c r="O155" s="67"/>
      <c r="P155" s="48" t="str">
        <f t="shared" si="13"/>
        <v/>
      </c>
      <c r="Q155" s="50">
        <f t="shared" si="14"/>
        <v>154</v>
      </c>
      <c r="R155" s="50"/>
      <c r="S155" s="52"/>
      <c r="T155" s="52">
        <f t="shared" si="0"/>
        <v>0</v>
      </c>
      <c r="U155" s="52">
        <f t="shared" si="1"/>
        <v>0</v>
      </c>
      <c r="V155" s="52">
        <f t="shared" si="2"/>
        <v>0</v>
      </c>
      <c r="W155" s="52">
        <f t="shared" si="3"/>
        <v>0</v>
      </c>
      <c r="X155" s="52" t="str">
        <f t="shared" si="15"/>
        <v/>
      </c>
      <c r="Y155" s="53" t="str">
        <f t="shared" si="16"/>
        <v/>
      </c>
      <c r="Z155" s="53" t="str">
        <f t="shared" si="17"/>
        <v/>
      </c>
      <c r="AA155" s="53" t="str">
        <f t="shared" si="4"/>
        <v/>
      </c>
      <c r="AB155" s="54" t="str">
        <f t="shared" si="5"/>
        <v/>
      </c>
      <c r="AC155" s="61"/>
      <c r="AD155" s="52" t="str">
        <f t="shared" si="6"/>
        <v/>
      </c>
      <c r="AE155" s="53" t="str">
        <f t="shared" si="20"/>
        <v/>
      </c>
      <c r="AF155" s="52" t="str">
        <f t="shared" si="8"/>
        <v/>
      </c>
      <c r="AG155" s="52" t="str">
        <f t="shared" si="9"/>
        <v/>
      </c>
      <c r="AH155" s="58">
        <f t="shared" si="10"/>
        <v>0</v>
      </c>
      <c r="AI155" s="58">
        <f t="shared" si="11"/>
        <v>0</v>
      </c>
      <c r="AJ155" s="52" t="str">
        <f t="shared" si="18"/>
        <v/>
      </c>
      <c r="AK155" s="52" t="str">
        <f t="shared" si="19"/>
        <v/>
      </c>
    </row>
    <row r="156" spans="1:37" ht="15.75" customHeight="1" x14ac:dyDescent="0.25">
      <c r="A156" s="69"/>
      <c r="B156" s="63"/>
      <c r="C156" s="50" t="s">
        <v>61</v>
      </c>
      <c r="D156" s="64"/>
      <c r="E156" s="50" t="s">
        <v>61</v>
      </c>
      <c r="F156" s="68"/>
      <c r="G156" s="65"/>
      <c r="H156" s="66"/>
      <c r="I156" s="66"/>
      <c r="J156" s="67"/>
      <c r="K156" s="68"/>
      <c r="L156" s="64"/>
      <c r="M156" s="66"/>
      <c r="N156" s="66"/>
      <c r="O156" s="67"/>
      <c r="P156" s="48" t="str">
        <f t="shared" si="13"/>
        <v/>
      </c>
      <c r="Q156" s="50">
        <f t="shared" si="14"/>
        <v>155</v>
      </c>
      <c r="R156" s="50"/>
      <c r="S156" s="52"/>
      <c r="T156" s="52">
        <f t="shared" si="0"/>
        <v>0</v>
      </c>
      <c r="U156" s="52">
        <f t="shared" si="1"/>
        <v>0</v>
      </c>
      <c r="V156" s="52">
        <f t="shared" si="2"/>
        <v>0</v>
      </c>
      <c r="W156" s="52">
        <f t="shared" si="3"/>
        <v>0</v>
      </c>
      <c r="X156" s="52" t="str">
        <f t="shared" si="15"/>
        <v/>
      </c>
      <c r="Y156" s="53" t="str">
        <f t="shared" si="16"/>
        <v/>
      </c>
      <c r="Z156" s="53" t="str">
        <f t="shared" si="17"/>
        <v/>
      </c>
      <c r="AA156" s="53" t="str">
        <f t="shared" si="4"/>
        <v/>
      </c>
      <c r="AB156" s="54" t="str">
        <f t="shared" si="5"/>
        <v/>
      </c>
      <c r="AC156" s="61"/>
      <c r="AD156" s="52" t="str">
        <f t="shared" si="6"/>
        <v/>
      </c>
      <c r="AE156" s="53" t="str">
        <f t="shared" si="20"/>
        <v/>
      </c>
      <c r="AF156" s="52" t="str">
        <f t="shared" si="8"/>
        <v/>
      </c>
      <c r="AG156" s="52" t="str">
        <f t="shared" si="9"/>
        <v/>
      </c>
      <c r="AH156" s="58">
        <f t="shared" si="10"/>
        <v>0</v>
      </c>
      <c r="AI156" s="58">
        <f t="shared" si="11"/>
        <v>0</v>
      </c>
      <c r="AJ156" s="52" t="str">
        <f t="shared" si="18"/>
        <v/>
      </c>
      <c r="AK156" s="52" t="str">
        <f t="shared" si="19"/>
        <v/>
      </c>
    </row>
    <row r="157" spans="1:37" ht="15.75" customHeight="1" x14ac:dyDescent="0.25">
      <c r="A157" s="69"/>
      <c r="B157" s="63"/>
      <c r="C157" s="50" t="s">
        <v>61</v>
      </c>
      <c r="D157" s="64"/>
      <c r="E157" s="50" t="s">
        <v>61</v>
      </c>
      <c r="F157" s="68"/>
      <c r="G157" s="65"/>
      <c r="H157" s="66"/>
      <c r="I157" s="66"/>
      <c r="J157" s="67"/>
      <c r="K157" s="68"/>
      <c r="L157" s="64"/>
      <c r="M157" s="66"/>
      <c r="N157" s="66"/>
      <c r="O157" s="67"/>
      <c r="P157" s="48" t="str">
        <f t="shared" si="13"/>
        <v/>
      </c>
      <c r="Q157" s="50">
        <f t="shared" si="14"/>
        <v>156</v>
      </c>
      <c r="R157" s="50"/>
      <c r="S157" s="52"/>
      <c r="T157" s="52">
        <f t="shared" si="0"/>
        <v>0</v>
      </c>
      <c r="U157" s="52">
        <f t="shared" si="1"/>
        <v>0</v>
      </c>
      <c r="V157" s="52">
        <f t="shared" si="2"/>
        <v>0</v>
      </c>
      <c r="W157" s="52">
        <f t="shared" si="3"/>
        <v>0</v>
      </c>
      <c r="X157" s="52" t="str">
        <f t="shared" si="15"/>
        <v/>
      </c>
      <c r="Y157" s="53" t="str">
        <f t="shared" si="16"/>
        <v/>
      </c>
      <c r="Z157" s="53" t="str">
        <f t="shared" si="17"/>
        <v/>
      </c>
      <c r="AA157" s="53" t="str">
        <f t="shared" si="4"/>
        <v/>
      </c>
      <c r="AB157" s="54" t="str">
        <f t="shared" si="5"/>
        <v/>
      </c>
      <c r="AC157" s="61"/>
      <c r="AD157" s="52" t="str">
        <f t="shared" si="6"/>
        <v/>
      </c>
      <c r="AE157" s="53" t="str">
        <f t="shared" si="20"/>
        <v/>
      </c>
      <c r="AF157" s="52" t="str">
        <f t="shared" si="8"/>
        <v/>
      </c>
      <c r="AG157" s="52" t="str">
        <f t="shared" si="9"/>
        <v/>
      </c>
      <c r="AH157" s="58">
        <f t="shared" si="10"/>
        <v>0</v>
      </c>
      <c r="AI157" s="58">
        <f t="shared" si="11"/>
        <v>0</v>
      </c>
      <c r="AJ157" s="52" t="str">
        <f t="shared" si="18"/>
        <v/>
      </c>
      <c r="AK157" s="52" t="str">
        <f t="shared" si="19"/>
        <v/>
      </c>
    </row>
    <row r="158" spans="1:37" ht="15.75" customHeight="1" x14ac:dyDescent="0.25">
      <c r="A158" s="69"/>
      <c r="B158" s="63"/>
      <c r="C158" s="50" t="s">
        <v>61</v>
      </c>
      <c r="D158" s="64"/>
      <c r="E158" s="50" t="s">
        <v>61</v>
      </c>
      <c r="F158" s="68"/>
      <c r="G158" s="65"/>
      <c r="H158" s="66"/>
      <c r="I158" s="66"/>
      <c r="J158" s="67"/>
      <c r="K158" s="68"/>
      <c r="L158" s="64"/>
      <c r="M158" s="66"/>
      <c r="N158" s="66"/>
      <c r="O158" s="67"/>
      <c r="P158" s="48" t="str">
        <f t="shared" si="13"/>
        <v/>
      </c>
      <c r="Q158" s="50">
        <f t="shared" si="14"/>
        <v>157</v>
      </c>
      <c r="R158" s="50"/>
      <c r="S158" s="52"/>
      <c r="T158" s="52">
        <f t="shared" si="0"/>
        <v>0</v>
      </c>
      <c r="U158" s="52">
        <f t="shared" si="1"/>
        <v>0</v>
      </c>
      <c r="V158" s="52">
        <f t="shared" si="2"/>
        <v>0</v>
      </c>
      <c r="W158" s="52">
        <f t="shared" si="3"/>
        <v>0</v>
      </c>
      <c r="X158" s="52" t="str">
        <f t="shared" si="15"/>
        <v/>
      </c>
      <c r="Y158" s="53" t="str">
        <f t="shared" si="16"/>
        <v/>
      </c>
      <c r="Z158" s="53" t="str">
        <f t="shared" si="17"/>
        <v/>
      </c>
      <c r="AA158" s="53" t="str">
        <f t="shared" si="4"/>
        <v/>
      </c>
      <c r="AB158" s="54" t="str">
        <f t="shared" si="5"/>
        <v/>
      </c>
      <c r="AC158" s="61"/>
      <c r="AD158" s="52" t="str">
        <f t="shared" si="6"/>
        <v/>
      </c>
      <c r="AE158" s="53" t="str">
        <f t="shared" si="20"/>
        <v/>
      </c>
      <c r="AF158" s="52" t="str">
        <f t="shared" si="8"/>
        <v/>
      </c>
      <c r="AG158" s="52" t="str">
        <f t="shared" si="9"/>
        <v/>
      </c>
      <c r="AH158" s="58">
        <f t="shared" si="10"/>
        <v>0</v>
      </c>
      <c r="AI158" s="58">
        <f t="shared" si="11"/>
        <v>0</v>
      </c>
      <c r="AJ158" s="52" t="str">
        <f t="shared" si="18"/>
        <v/>
      </c>
      <c r="AK158" s="52" t="str">
        <f t="shared" si="19"/>
        <v/>
      </c>
    </row>
    <row r="159" spans="1:37" ht="15.75" customHeight="1" x14ac:dyDescent="0.25">
      <c r="A159" s="69"/>
      <c r="B159" s="63"/>
      <c r="C159" s="50" t="s">
        <v>61</v>
      </c>
      <c r="D159" s="64"/>
      <c r="E159" s="50" t="s">
        <v>61</v>
      </c>
      <c r="F159" s="68"/>
      <c r="G159" s="65"/>
      <c r="H159" s="66"/>
      <c r="I159" s="66"/>
      <c r="J159" s="67"/>
      <c r="K159" s="68"/>
      <c r="L159" s="64"/>
      <c r="M159" s="66"/>
      <c r="N159" s="66"/>
      <c r="O159" s="67"/>
      <c r="P159" s="48" t="str">
        <f t="shared" si="13"/>
        <v/>
      </c>
      <c r="Q159" s="50">
        <f t="shared" si="14"/>
        <v>158</v>
      </c>
      <c r="R159" s="50"/>
      <c r="S159" s="52"/>
      <c r="T159" s="52">
        <f t="shared" si="0"/>
        <v>0</v>
      </c>
      <c r="U159" s="52">
        <f t="shared" si="1"/>
        <v>0</v>
      </c>
      <c r="V159" s="52">
        <f t="shared" si="2"/>
        <v>0</v>
      </c>
      <c r="W159" s="52">
        <f t="shared" si="3"/>
        <v>0</v>
      </c>
      <c r="X159" s="52" t="str">
        <f t="shared" si="15"/>
        <v/>
      </c>
      <c r="Y159" s="53" t="str">
        <f t="shared" si="16"/>
        <v/>
      </c>
      <c r="Z159" s="53" t="str">
        <f t="shared" si="17"/>
        <v/>
      </c>
      <c r="AA159" s="53" t="str">
        <f t="shared" si="4"/>
        <v/>
      </c>
      <c r="AB159" s="54" t="str">
        <f t="shared" si="5"/>
        <v/>
      </c>
      <c r="AC159" s="61"/>
      <c r="AD159" s="52" t="str">
        <f t="shared" si="6"/>
        <v/>
      </c>
      <c r="AE159" s="53" t="str">
        <f t="shared" si="20"/>
        <v/>
      </c>
      <c r="AF159" s="52" t="str">
        <f t="shared" si="8"/>
        <v/>
      </c>
      <c r="AG159" s="52" t="str">
        <f t="shared" si="9"/>
        <v/>
      </c>
      <c r="AH159" s="58">
        <f t="shared" si="10"/>
        <v>0</v>
      </c>
      <c r="AI159" s="58">
        <f t="shared" si="11"/>
        <v>0</v>
      </c>
      <c r="AJ159" s="52" t="str">
        <f t="shared" si="18"/>
        <v/>
      </c>
      <c r="AK159" s="52" t="str">
        <f t="shared" si="19"/>
        <v/>
      </c>
    </row>
    <row r="160" spans="1:37" ht="15.75" customHeight="1" x14ac:dyDescent="0.25">
      <c r="A160" s="69"/>
      <c r="B160" s="63"/>
      <c r="C160" s="50" t="s">
        <v>61</v>
      </c>
      <c r="D160" s="64"/>
      <c r="E160" s="50" t="s">
        <v>61</v>
      </c>
      <c r="F160" s="68"/>
      <c r="G160" s="65"/>
      <c r="H160" s="66"/>
      <c r="I160" s="66"/>
      <c r="J160" s="67"/>
      <c r="K160" s="68"/>
      <c r="L160" s="64"/>
      <c r="M160" s="66"/>
      <c r="N160" s="66"/>
      <c r="O160" s="67"/>
      <c r="P160" s="48" t="str">
        <f t="shared" si="13"/>
        <v/>
      </c>
      <c r="Q160" s="50">
        <f t="shared" si="14"/>
        <v>159</v>
      </c>
      <c r="R160" s="50"/>
      <c r="S160" s="52"/>
      <c r="T160" s="52">
        <f t="shared" si="0"/>
        <v>0</v>
      </c>
      <c r="U160" s="52">
        <f t="shared" si="1"/>
        <v>0</v>
      </c>
      <c r="V160" s="52">
        <f t="shared" si="2"/>
        <v>0</v>
      </c>
      <c r="W160" s="52">
        <f t="shared" si="3"/>
        <v>0</v>
      </c>
      <c r="X160" s="52" t="str">
        <f t="shared" si="15"/>
        <v/>
      </c>
      <c r="Y160" s="53" t="str">
        <f t="shared" si="16"/>
        <v/>
      </c>
      <c r="Z160" s="53" t="str">
        <f t="shared" si="17"/>
        <v/>
      </c>
      <c r="AA160" s="53" t="str">
        <f t="shared" si="4"/>
        <v/>
      </c>
      <c r="AB160" s="54" t="str">
        <f t="shared" si="5"/>
        <v/>
      </c>
      <c r="AC160" s="61"/>
      <c r="AD160" s="52" t="str">
        <f t="shared" si="6"/>
        <v/>
      </c>
      <c r="AE160" s="53" t="str">
        <f t="shared" si="20"/>
        <v/>
      </c>
      <c r="AF160" s="52" t="str">
        <f t="shared" si="8"/>
        <v/>
      </c>
      <c r="AG160" s="52" t="str">
        <f t="shared" si="9"/>
        <v/>
      </c>
      <c r="AH160" s="58">
        <f t="shared" si="10"/>
        <v>0</v>
      </c>
      <c r="AI160" s="58">
        <f t="shared" si="11"/>
        <v>0</v>
      </c>
      <c r="AJ160" s="52" t="str">
        <f t="shared" si="18"/>
        <v/>
      </c>
      <c r="AK160" s="52" t="str">
        <f t="shared" si="19"/>
        <v/>
      </c>
    </row>
    <row r="161" spans="1:37" ht="15.75" customHeight="1" x14ac:dyDescent="0.25">
      <c r="A161" s="69"/>
      <c r="B161" s="63"/>
      <c r="C161" s="50" t="s">
        <v>61</v>
      </c>
      <c r="D161" s="64"/>
      <c r="E161" s="50" t="s">
        <v>61</v>
      </c>
      <c r="F161" s="68"/>
      <c r="G161" s="65"/>
      <c r="H161" s="66"/>
      <c r="I161" s="66"/>
      <c r="J161" s="67"/>
      <c r="K161" s="68"/>
      <c r="L161" s="64"/>
      <c r="M161" s="66"/>
      <c r="N161" s="66"/>
      <c r="O161" s="67"/>
      <c r="P161" s="48" t="str">
        <f t="shared" si="13"/>
        <v/>
      </c>
      <c r="Q161" s="50">
        <f t="shared" si="14"/>
        <v>160</v>
      </c>
      <c r="R161" s="50"/>
      <c r="S161" s="52"/>
      <c r="T161" s="52">
        <f t="shared" si="0"/>
        <v>0</v>
      </c>
      <c r="U161" s="52">
        <f t="shared" si="1"/>
        <v>0</v>
      </c>
      <c r="V161" s="52">
        <f t="shared" si="2"/>
        <v>0</v>
      </c>
      <c r="W161" s="52">
        <f t="shared" si="3"/>
        <v>0</v>
      </c>
      <c r="X161" s="52" t="str">
        <f t="shared" si="15"/>
        <v/>
      </c>
      <c r="Y161" s="53" t="str">
        <f t="shared" si="16"/>
        <v/>
      </c>
      <c r="Z161" s="53" t="str">
        <f t="shared" si="17"/>
        <v/>
      </c>
      <c r="AA161" s="53" t="str">
        <f t="shared" si="4"/>
        <v/>
      </c>
      <c r="AB161" s="54" t="str">
        <f t="shared" si="5"/>
        <v/>
      </c>
      <c r="AC161" s="61"/>
      <c r="AD161" s="52" t="str">
        <f t="shared" si="6"/>
        <v/>
      </c>
      <c r="AE161" s="53" t="str">
        <f t="shared" si="20"/>
        <v/>
      </c>
      <c r="AF161" s="52" t="str">
        <f t="shared" si="8"/>
        <v/>
      </c>
      <c r="AG161" s="52" t="str">
        <f t="shared" si="9"/>
        <v/>
      </c>
      <c r="AH161" s="58">
        <f t="shared" si="10"/>
        <v>0</v>
      </c>
      <c r="AI161" s="58">
        <f t="shared" si="11"/>
        <v>0</v>
      </c>
      <c r="AJ161" s="52" t="str">
        <f t="shared" si="18"/>
        <v/>
      </c>
      <c r="AK161" s="52" t="str">
        <f t="shared" si="19"/>
        <v/>
      </c>
    </row>
    <row r="162" spans="1:37" ht="15.75" customHeight="1" x14ac:dyDescent="0.25">
      <c r="A162" s="69"/>
      <c r="B162" s="63"/>
      <c r="C162" s="50" t="s">
        <v>61</v>
      </c>
      <c r="D162" s="64"/>
      <c r="E162" s="50" t="s">
        <v>61</v>
      </c>
      <c r="F162" s="68"/>
      <c r="G162" s="65"/>
      <c r="H162" s="66"/>
      <c r="I162" s="66"/>
      <c r="J162" s="67"/>
      <c r="K162" s="68"/>
      <c r="L162" s="64"/>
      <c r="M162" s="66"/>
      <c r="N162" s="66"/>
      <c r="O162" s="67"/>
      <c r="P162" s="48" t="str">
        <f t="shared" si="13"/>
        <v/>
      </c>
      <c r="Q162" s="50">
        <f t="shared" si="14"/>
        <v>161</v>
      </c>
      <c r="R162" s="50"/>
      <c r="S162" s="52"/>
      <c r="T162" s="52">
        <f t="shared" si="0"/>
        <v>0</v>
      </c>
      <c r="U162" s="52">
        <f t="shared" si="1"/>
        <v>0</v>
      </c>
      <c r="V162" s="52">
        <f t="shared" si="2"/>
        <v>0</v>
      </c>
      <c r="W162" s="52">
        <f t="shared" si="3"/>
        <v>0</v>
      </c>
      <c r="X162" s="52" t="str">
        <f t="shared" si="15"/>
        <v/>
      </c>
      <c r="Y162" s="53" t="str">
        <f t="shared" si="16"/>
        <v/>
      </c>
      <c r="Z162" s="53" t="str">
        <f t="shared" si="17"/>
        <v/>
      </c>
      <c r="AA162" s="53" t="str">
        <f t="shared" si="4"/>
        <v/>
      </c>
      <c r="AB162" s="54" t="str">
        <f t="shared" si="5"/>
        <v/>
      </c>
      <c r="AC162" s="61"/>
      <c r="AD162" s="52" t="str">
        <f t="shared" si="6"/>
        <v/>
      </c>
      <c r="AE162" s="53" t="str">
        <f t="shared" si="20"/>
        <v/>
      </c>
      <c r="AF162" s="52" t="str">
        <f t="shared" si="8"/>
        <v/>
      </c>
      <c r="AG162" s="52" t="str">
        <f t="shared" si="9"/>
        <v/>
      </c>
      <c r="AH162" s="58">
        <f t="shared" si="10"/>
        <v>0</v>
      </c>
      <c r="AI162" s="58">
        <f t="shared" si="11"/>
        <v>0</v>
      </c>
      <c r="AJ162" s="52" t="str">
        <f t="shared" si="18"/>
        <v/>
      </c>
      <c r="AK162" s="52" t="str">
        <f t="shared" si="19"/>
        <v/>
      </c>
    </row>
    <row r="163" spans="1:37" ht="15.75" customHeight="1" x14ac:dyDescent="0.25">
      <c r="A163" s="69"/>
      <c r="B163" s="63"/>
      <c r="C163" s="50" t="s">
        <v>61</v>
      </c>
      <c r="D163" s="64"/>
      <c r="E163" s="50" t="s">
        <v>61</v>
      </c>
      <c r="F163" s="68"/>
      <c r="G163" s="65"/>
      <c r="H163" s="66"/>
      <c r="I163" s="66"/>
      <c r="J163" s="67"/>
      <c r="K163" s="68"/>
      <c r="L163" s="64"/>
      <c r="M163" s="66"/>
      <c r="N163" s="66"/>
      <c r="O163" s="67"/>
      <c r="P163" s="48" t="str">
        <f t="shared" si="13"/>
        <v/>
      </c>
      <c r="Q163" s="50">
        <f t="shared" si="14"/>
        <v>162</v>
      </c>
      <c r="R163" s="50"/>
      <c r="S163" s="52"/>
      <c r="T163" s="52">
        <f t="shared" si="0"/>
        <v>0</v>
      </c>
      <c r="U163" s="52">
        <f t="shared" si="1"/>
        <v>0</v>
      </c>
      <c r="V163" s="52">
        <f t="shared" si="2"/>
        <v>0</v>
      </c>
      <c r="W163" s="52">
        <f t="shared" si="3"/>
        <v>0</v>
      </c>
      <c r="X163" s="52" t="str">
        <f t="shared" si="15"/>
        <v/>
      </c>
      <c r="Y163" s="53" t="str">
        <f t="shared" si="16"/>
        <v/>
      </c>
      <c r="Z163" s="53" t="str">
        <f t="shared" si="17"/>
        <v/>
      </c>
      <c r="AA163" s="53" t="str">
        <f t="shared" si="4"/>
        <v/>
      </c>
      <c r="AB163" s="54" t="str">
        <f t="shared" si="5"/>
        <v/>
      </c>
      <c r="AC163" s="61"/>
      <c r="AD163" s="52" t="str">
        <f t="shared" si="6"/>
        <v/>
      </c>
      <c r="AE163" s="53" t="str">
        <f t="shared" si="20"/>
        <v/>
      </c>
      <c r="AF163" s="52" t="str">
        <f t="shared" si="8"/>
        <v/>
      </c>
      <c r="AG163" s="52" t="str">
        <f t="shared" si="9"/>
        <v/>
      </c>
      <c r="AH163" s="58">
        <f t="shared" si="10"/>
        <v>0</v>
      </c>
      <c r="AI163" s="58">
        <f t="shared" si="11"/>
        <v>0</v>
      </c>
      <c r="AJ163" s="52" t="str">
        <f t="shared" si="18"/>
        <v/>
      </c>
      <c r="AK163" s="52" t="str">
        <f t="shared" si="19"/>
        <v/>
      </c>
    </row>
    <row r="164" spans="1:37" ht="15.75" customHeight="1" x14ac:dyDescent="0.25">
      <c r="A164" s="69"/>
      <c r="B164" s="63"/>
      <c r="C164" s="50" t="s">
        <v>61</v>
      </c>
      <c r="D164" s="64"/>
      <c r="E164" s="50" t="s">
        <v>61</v>
      </c>
      <c r="F164" s="68"/>
      <c r="G164" s="65"/>
      <c r="H164" s="66"/>
      <c r="I164" s="66"/>
      <c r="J164" s="67"/>
      <c r="K164" s="68"/>
      <c r="L164" s="64"/>
      <c r="M164" s="66"/>
      <c r="N164" s="66"/>
      <c r="O164" s="67"/>
      <c r="P164" s="48" t="str">
        <f t="shared" si="13"/>
        <v/>
      </c>
      <c r="Q164" s="50">
        <f t="shared" si="14"/>
        <v>163</v>
      </c>
      <c r="R164" s="50"/>
      <c r="S164" s="52"/>
      <c r="T164" s="52">
        <f t="shared" si="0"/>
        <v>0</v>
      </c>
      <c r="U164" s="52">
        <f t="shared" si="1"/>
        <v>0</v>
      </c>
      <c r="V164" s="52">
        <f t="shared" si="2"/>
        <v>0</v>
      </c>
      <c r="W164" s="52">
        <f t="shared" si="3"/>
        <v>0</v>
      </c>
      <c r="X164" s="52" t="str">
        <f t="shared" si="15"/>
        <v/>
      </c>
      <c r="Y164" s="53" t="str">
        <f t="shared" si="16"/>
        <v/>
      </c>
      <c r="Z164" s="53" t="str">
        <f t="shared" si="17"/>
        <v/>
      </c>
      <c r="AA164" s="53" t="str">
        <f t="shared" si="4"/>
        <v/>
      </c>
      <c r="AB164" s="54" t="str">
        <f t="shared" si="5"/>
        <v/>
      </c>
      <c r="AC164" s="61"/>
      <c r="AD164" s="52" t="str">
        <f t="shared" si="6"/>
        <v/>
      </c>
      <c r="AE164" s="53" t="str">
        <f t="shared" si="20"/>
        <v/>
      </c>
      <c r="AF164" s="52" t="str">
        <f t="shared" si="8"/>
        <v/>
      </c>
      <c r="AG164" s="52" t="str">
        <f t="shared" si="9"/>
        <v/>
      </c>
      <c r="AH164" s="58">
        <f t="shared" si="10"/>
        <v>0</v>
      </c>
      <c r="AI164" s="58">
        <f t="shared" si="11"/>
        <v>0</v>
      </c>
      <c r="AJ164" s="52" t="str">
        <f t="shared" si="18"/>
        <v/>
      </c>
      <c r="AK164" s="52" t="str">
        <f t="shared" si="19"/>
        <v/>
      </c>
    </row>
    <row r="165" spans="1:37" ht="15.75" customHeight="1" x14ac:dyDescent="0.25">
      <c r="A165" s="69"/>
      <c r="B165" s="63"/>
      <c r="C165" s="50" t="s">
        <v>61</v>
      </c>
      <c r="D165" s="64"/>
      <c r="E165" s="50" t="s">
        <v>61</v>
      </c>
      <c r="F165" s="68"/>
      <c r="G165" s="65"/>
      <c r="H165" s="66"/>
      <c r="I165" s="66"/>
      <c r="J165" s="67"/>
      <c r="K165" s="68"/>
      <c r="L165" s="64"/>
      <c r="M165" s="66"/>
      <c r="N165" s="66"/>
      <c r="O165" s="67"/>
      <c r="P165" s="48" t="str">
        <f t="shared" si="13"/>
        <v/>
      </c>
      <c r="Q165" s="50">
        <f t="shared" si="14"/>
        <v>164</v>
      </c>
      <c r="R165" s="50"/>
      <c r="S165" s="52"/>
      <c r="T165" s="52">
        <f t="shared" si="0"/>
        <v>0</v>
      </c>
      <c r="U165" s="52">
        <f t="shared" si="1"/>
        <v>0</v>
      </c>
      <c r="V165" s="52">
        <f t="shared" si="2"/>
        <v>0</v>
      </c>
      <c r="W165" s="52">
        <f t="shared" si="3"/>
        <v>0</v>
      </c>
      <c r="X165" s="52" t="str">
        <f t="shared" si="15"/>
        <v/>
      </c>
      <c r="Y165" s="53" t="str">
        <f t="shared" si="16"/>
        <v/>
      </c>
      <c r="Z165" s="53" t="str">
        <f t="shared" si="17"/>
        <v/>
      </c>
      <c r="AA165" s="53" t="str">
        <f t="shared" si="4"/>
        <v/>
      </c>
      <c r="AB165" s="54" t="str">
        <f t="shared" si="5"/>
        <v/>
      </c>
      <c r="AC165" s="61"/>
      <c r="AD165" s="52" t="str">
        <f t="shared" si="6"/>
        <v/>
      </c>
      <c r="AE165" s="53" t="str">
        <f t="shared" si="20"/>
        <v/>
      </c>
      <c r="AF165" s="52" t="str">
        <f t="shared" si="8"/>
        <v/>
      </c>
      <c r="AG165" s="52" t="str">
        <f t="shared" si="9"/>
        <v/>
      </c>
      <c r="AH165" s="58">
        <f t="shared" si="10"/>
        <v>0</v>
      </c>
      <c r="AI165" s="58">
        <f t="shared" si="11"/>
        <v>0</v>
      </c>
      <c r="AJ165" s="52" t="str">
        <f t="shared" si="18"/>
        <v/>
      </c>
      <c r="AK165" s="52" t="str">
        <f t="shared" si="19"/>
        <v/>
      </c>
    </row>
    <row r="166" spans="1:37" ht="15.75" customHeight="1" x14ac:dyDescent="0.25">
      <c r="A166" s="69"/>
      <c r="B166" s="63"/>
      <c r="C166" s="50" t="s">
        <v>61</v>
      </c>
      <c r="D166" s="64"/>
      <c r="E166" s="50" t="s">
        <v>61</v>
      </c>
      <c r="F166" s="68"/>
      <c r="G166" s="65"/>
      <c r="H166" s="66"/>
      <c r="I166" s="66"/>
      <c r="J166" s="67"/>
      <c r="K166" s="68"/>
      <c r="L166" s="64"/>
      <c r="M166" s="66"/>
      <c r="N166" s="66"/>
      <c r="O166" s="67"/>
      <c r="P166" s="48" t="str">
        <f t="shared" si="13"/>
        <v/>
      </c>
      <c r="Q166" s="50">
        <f t="shared" si="14"/>
        <v>165</v>
      </c>
      <c r="R166" s="50"/>
      <c r="S166" s="52"/>
      <c r="T166" s="52">
        <f t="shared" si="0"/>
        <v>0</v>
      </c>
      <c r="U166" s="52">
        <f t="shared" si="1"/>
        <v>0</v>
      </c>
      <c r="V166" s="52">
        <f t="shared" si="2"/>
        <v>0</v>
      </c>
      <c r="W166" s="52">
        <f t="shared" si="3"/>
        <v>0</v>
      </c>
      <c r="X166" s="52" t="str">
        <f t="shared" si="15"/>
        <v/>
      </c>
      <c r="Y166" s="53" t="str">
        <f t="shared" si="16"/>
        <v/>
      </c>
      <c r="Z166" s="53" t="str">
        <f t="shared" si="17"/>
        <v/>
      </c>
      <c r="AA166" s="53" t="str">
        <f t="shared" si="4"/>
        <v/>
      </c>
      <c r="AB166" s="54" t="str">
        <f t="shared" si="5"/>
        <v/>
      </c>
      <c r="AC166" s="61"/>
      <c r="AD166" s="52" t="str">
        <f t="shared" si="6"/>
        <v/>
      </c>
      <c r="AE166" s="53" t="str">
        <f t="shared" si="20"/>
        <v/>
      </c>
      <c r="AF166" s="52" t="str">
        <f t="shared" si="8"/>
        <v/>
      </c>
      <c r="AG166" s="52" t="str">
        <f t="shared" si="9"/>
        <v/>
      </c>
      <c r="AH166" s="58">
        <f t="shared" si="10"/>
        <v>0</v>
      </c>
      <c r="AI166" s="58">
        <f t="shared" si="11"/>
        <v>0</v>
      </c>
      <c r="AJ166" s="52" t="str">
        <f t="shared" si="18"/>
        <v/>
      </c>
      <c r="AK166" s="52" t="str">
        <f t="shared" si="19"/>
        <v/>
      </c>
    </row>
    <row r="167" spans="1:37" ht="15.75" customHeight="1" x14ac:dyDescent="0.25">
      <c r="A167" s="69"/>
      <c r="B167" s="63"/>
      <c r="C167" s="50" t="s">
        <v>61</v>
      </c>
      <c r="D167" s="64"/>
      <c r="E167" s="50" t="s">
        <v>61</v>
      </c>
      <c r="F167" s="68"/>
      <c r="G167" s="65"/>
      <c r="H167" s="66"/>
      <c r="I167" s="66"/>
      <c r="J167" s="67"/>
      <c r="K167" s="68"/>
      <c r="L167" s="64"/>
      <c r="M167" s="66"/>
      <c r="N167" s="66"/>
      <c r="O167" s="67"/>
      <c r="P167" s="48" t="str">
        <f t="shared" si="13"/>
        <v/>
      </c>
      <c r="Q167" s="50">
        <f t="shared" si="14"/>
        <v>166</v>
      </c>
      <c r="R167" s="50"/>
      <c r="S167" s="52"/>
      <c r="T167" s="52">
        <f t="shared" si="0"/>
        <v>0</v>
      </c>
      <c r="U167" s="52">
        <f t="shared" si="1"/>
        <v>0</v>
      </c>
      <c r="V167" s="52">
        <f t="shared" si="2"/>
        <v>0</v>
      </c>
      <c r="W167" s="52">
        <f t="shared" si="3"/>
        <v>0</v>
      </c>
      <c r="X167" s="52" t="str">
        <f t="shared" si="15"/>
        <v/>
      </c>
      <c r="Y167" s="53" t="str">
        <f t="shared" si="16"/>
        <v/>
      </c>
      <c r="Z167" s="53" t="str">
        <f t="shared" si="17"/>
        <v/>
      </c>
      <c r="AA167" s="53" t="str">
        <f t="shared" si="4"/>
        <v/>
      </c>
      <c r="AB167" s="54" t="str">
        <f t="shared" si="5"/>
        <v/>
      </c>
      <c r="AC167" s="61"/>
      <c r="AD167" s="52" t="str">
        <f t="shared" si="6"/>
        <v/>
      </c>
      <c r="AE167" s="53" t="str">
        <f t="shared" si="20"/>
        <v/>
      </c>
      <c r="AF167" s="52" t="str">
        <f t="shared" si="8"/>
        <v/>
      </c>
      <c r="AG167" s="52" t="str">
        <f t="shared" si="9"/>
        <v/>
      </c>
      <c r="AH167" s="58">
        <f t="shared" si="10"/>
        <v>0</v>
      </c>
      <c r="AI167" s="58">
        <f t="shared" si="11"/>
        <v>0</v>
      </c>
      <c r="AJ167" s="52" t="str">
        <f t="shared" si="18"/>
        <v/>
      </c>
      <c r="AK167" s="52" t="str">
        <f t="shared" si="19"/>
        <v/>
      </c>
    </row>
    <row r="168" spans="1:37" ht="15.75" customHeight="1" x14ac:dyDescent="0.25">
      <c r="A168" s="69"/>
      <c r="B168" s="63"/>
      <c r="C168" s="50" t="s">
        <v>61</v>
      </c>
      <c r="D168" s="64"/>
      <c r="E168" s="50" t="s">
        <v>61</v>
      </c>
      <c r="F168" s="68"/>
      <c r="G168" s="65"/>
      <c r="H168" s="66"/>
      <c r="I168" s="66"/>
      <c r="J168" s="67"/>
      <c r="K168" s="68"/>
      <c r="L168" s="64"/>
      <c r="M168" s="66"/>
      <c r="N168" s="66"/>
      <c r="O168" s="67"/>
      <c r="P168" s="48" t="str">
        <f t="shared" si="13"/>
        <v/>
      </c>
      <c r="Q168" s="50">
        <f t="shared" si="14"/>
        <v>167</v>
      </c>
      <c r="R168" s="50"/>
      <c r="S168" s="52"/>
      <c r="T168" s="52">
        <f t="shared" si="0"/>
        <v>0</v>
      </c>
      <c r="U168" s="52">
        <f t="shared" si="1"/>
        <v>0</v>
      </c>
      <c r="V168" s="52">
        <f t="shared" si="2"/>
        <v>0</v>
      </c>
      <c r="W168" s="52">
        <f t="shared" si="3"/>
        <v>0</v>
      </c>
      <c r="X168" s="52" t="str">
        <f t="shared" si="15"/>
        <v/>
      </c>
      <c r="Y168" s="53" t="str">
        <f t="shared" si="16"/>
        <v/>
      </c>
      <c r="Z168" s="53" t="str">
        <f t="shared" si="17"/>
        <v/>
      </c>
      <c r="AA168" s="53" t="str">
        <f t="shared" si="4"/>
        <v/>
      </c>
      <c r="AB168" s="54" t="str">
        <f t="shared" si="5"/>
        <v/>
      </c>
      <c r="AC168" s="61"/>
      <c r="AD168" s="52" t="str">
        <f t="shared" si="6"/>
        <v/>
      </c>
      <c r="AE168" s="53" t="str">
        <f t="shared" si="20"/>
        <v/>
      </c>
      <c r="AF168" s="52" t="str">
        <f t="shared" si="8"/>
        <v/>
      </c>
      <c r="AG168" s="52" t="str">
        <f t="shared" si="9"/>
        <v/>
      </c>
      <c r="AH168" s="58">
        <f t="shared" si="10"/>
        <v>0</v>
      </c>
      <c r="AI168" s="58">
        <f t="shared" si="11"/>
        <v>0</v>
      </c>
      <c r="AJ168" s="52" t="str">
        <f t="shared" si="18"/>
        <v/>
      </c>
      <c r="AK168" s="52" t="str">
        <f t="shared" si="19"/>
        <v/>
      </c>
    </row>
    <row r="169" spans="1:37" ht="15.75" customHeight="1" x14ac:dyDescent="0.25">
      <c r="A169" s="69"/>
      <c r="B169" s="63"/>
      <c r="C169" s="50" t="s">
        <v>61</v>
      </c>
      <c r="D169" s="64"/>
      <c r="E169" s="50" t="s">
        <v>61</v>
      </c>
      <c r="F169" s="68"/>
      <c r="G169" s="65"/>
      <c r="H169" s="66"/>
      <c r="I169" s="66"/>
      <c r="J169" s="67"/>
      <c r="K169" s="68"/>
      <c r="L169" s="64"/>
      <c r="M169" s="66"/>
      <c r="N169" s="66"/>
      <c r="O169" s="67"/>
      <c r="P169" s="48" t="str">
        <f t="shared" si="13"/>
        <v/>
      </c>
      <c r="Q169" s="50">
        <f t="shared" si="14"/>
        <v>168</v>
      </c>
      <c r="R169" s="50"/>
      <c r="S169" s="52"/>
      <c r="T169" s="52">
        <f t="shared" si="0"/>
        <v>0</v>
      </c>
      <c r="U169" s="52">
        <f t="shared" si="1"/>
        <v>0</v>
      </c>
      <c r="V169" s="52">
        <f t="shared" si="2"/>
        <v>0</v>
      </c>
      <c r="W169" s="52">
        <f t="shared" si="3"/>
        <v>0</v>
      </c>
      <c r="X169" s="52" t="str">
        <f t="shared" si="15"/>
        <v/>
      </c>
      <c r="Y169" s="53" t="str">
        <f t="shared" si="16"/>
        <v/>
      </c>
      <c r="Z169" s="53" t="str">
        <f t="shared" si="17"/>
        <v/>
      </c>
      <c r="AA169" s="53" t="str">
        <f t="shared" si="4"/>
        <v/>
      </c>
      <c r="AB169" s="54" t="str">
        <f t="shared" si="5"/>
        <v/>
      </c>
      <c r="AC169" s="61"/>
      <c r="AD169" s="52" t="str">
        <f t="shared" si="6"/>
        <v/>
      </c>
      <c r="AE169" s="53" t="str">
        <f t="shared" si="20"/>
        <v/>
      </c>
      <c r="AF169" s="52" t="str">
        <f t="shared" si="8"/>
        <v/>
      </c>
      <c r="AG169" s="52" t="str">
        <f t="shared" si="9"/>
        <v/>
      </c>
      <c r="AH169" s="58">
        <f t="shared" si="10"/>
        <v>0</v>
      </c>
      <c r="AI169" s="58">
        <f t="shared" si="11"/>
        <v>0</v>
      </c>
      <c r="AJ169" s="52" t="str">
        <f t="shared" si="18"/>
        <v/>
      </c>
      <c r="AK169" s="52" t="str">
        <f t="shared" si="19"/>
        <v/>
      </c>
    </row>
    <row r="170" spans="1:37" ht="15.75" customHeight="1" x14ac:dyDescent="0.25">
      <c r="A170" s="69"/>
      <c r="B170" s="63"/>
      <c r="C170" s="50" t="s">
        <v>61</v>
      </c>
      <c r="D170" s="64"/>
      <c r="E170" s="50" t="s">
        <v>61</v>
      </c>
      <c r="F170" s="68"/>
      <c r="G170" s="65"/>
      <c r="H170" s="66"/>
      <c r="I170" s="66"/>
      <c r="J170" s="67"/>
      <c r="K170" s="68"/>
      <c r="L170" s="64"/>
      <c r="M170" s="66"/>
      <c r="N170" s="66"/>
      <c r="O170" s="67"/>
      <c r="P170" s="48" t="str">
        <f t="shared" si="13"/>
        <v/>
      </c>
      <c r="Q170" s="50">
        <f t="shared" si="14"/>
        <v>169</v>
      </c>
      <c r="R170" s="50"/>
      <c r="S170" s="52"/>
      <c r="T170" s="52">
        <f t="shared" si="0"/>
        <v>0</v>
      </c>
      <c r="U170" s="52">
        <f t="shared" si="1"/>
        <v>0</v>
      </c>
      <c r="V170" s="52">
        <f t="shared" si="2"/>
        <v>0</v>
      </c>
      <c r="W170" s="52">
        <f t="shared" si="3"/>
        <v>0</v>
      </c>
      <c r="X170" s="52" t="str">
        <f t="shared" si="15"/>
        <v/>
      </c>
      <c r="Y170" s="53" t="str">
        <f t="shared" si="16"/>
        <v/>
      </c>
      <c r="Z170" s="53" t="str">
        <f t="shared" si="17"/>
        <v/>
      </c>
      <c r="AA170" s="53" t="str">
        <f t="shared" si="4"/>
        <v/>
      </c>
      <c r="AB170" s="54" t="str">
        <f t="shared" si="5"/>
        <v/>
      </c>
      <c r="AC170" s="61"/>
      <c r="AD170" s="52" t="str">
        <f t="shared" si="6"/>
        <v/>
      </c>
      <c r="AE170" s="53" t="str">
        <f t="shared" si="20"/>
        <v/>
      </c>
      <c r="AF170" s="52" t="str">
        <f t="shared" si="8"/>
        <v/>
      </c>
      <c r="AG170" s="52" t="str">
        <f t="shared" si="9"/>
        <v/>
      </c>
      <c r="AH170" s="58">
        <f t="shared" si="10"/>
        <v>0</v>
      </c>
      <c r="AI170" s="58">
        <f t="shared" si="11"/>
        <v>0</v>
      </c>
      <c r="AJ170" s="52" t="str">
        <f t="shared" si="18"/>
        <v/>
      </c>
      <c r="AK170" s="52" t="str">
        <f t="shared" si="19"/>
        <v/>
      </c>
    </row>
    <row r="171" spans="1:37" ht="15.75" customHeight="1" x14ac:dyDescent="0.25">
      <c r="A171" s="69"/>
      <c r="B171" s="63"/>
      <c r="C171" s="50" t="s">
        <v>61</v>
      </c>
      <c r="D171" s="64"/>
      <c r="E171" s="50" t="s">
        <v>61</v>
      </c>
      <c r="F171" s="68"/>
      <c r="G171" s="65"/>
      <c r="H171" s="66"/>
      <c r="I171" s="66"/>
      <c r="J171" s="67"/>
      <c r="K171" s="68"/>
      <c r="L171" s="64"/>
      <c r="M171" s="66"/>
      <c r="N171" s="66"/>
      <c r="O171" s="67"/>
      <c r="P171" s="48" t="str">
        <f t="shared" si="13"/>
        <v/>
      </c>
      <c r="Q171" s="50">
        <f t="shared" si="14"/>
        <v>170</v>
      </c>
      <c r="R171" s="50"/>
      <c r="S171" s="52"/>
      <c r="T171" s="52">
        <f t="shared" si="0"/>
        <v>0</v>
      </c>
      <c r="U171" s="52">
        <f t="shared" si="1"/>
        <v>0</v>
      </c>
      <c r="V171" s="52">
        <f t="shared" si="2"/>
        <v>0</v>
      </c>
      <c r="W171" s="52">
        <f t="shared" si="3"/>
        <v>0</v>
      </c>
      <c r="X171" s="52" t="str">
        <f t="shared" si="15"/>
        <v/>
      </c>
      <c r="Y171" s="53" t="str">
        <f t="shared" si="16"/>
        <v/>
      </c>
      <c r="Z171" s="53" t="str">
        <f t="shared" si="17"/>
        <v/>
      </c>
      <c r="AA171" s="53" t="str">
        <f t="shared" si="4"/>
        <v/>
      </c>
      <c r="AB171" s="54" t="str">
        <f t="shared" si="5"/>
        <v/>
      </c>
      <c r="AC171" s="61"/>
      <c r="AD171" s="52" t="str">
        <f t="shared" si="6"/>
        <v/>
      </c>
      <c r="AE171" s="53" t="str">
        <f t="shared" si="20"/>
        <v/>
      </c>
      <c r="AF171" s="52" t="str">
        <f t="shared" si="8"/>
        <v/>
      </c>
      <c r="AG171" s="52" t="str">
        <f t="shared" si="9"/>
        <v/>
      </c>
      <c r="AH171" s="58">
        <f t="shared" si="10"/>
        <v>0</v>
      </c>
      <c r="AI171" s="58">
        <f t="shared" si="11"/>
        <v>0</v>
      </c>
      <c r="AJ171" s="52" t="str">
        <f t="shared" si="18"/>
        <v/>
      </c>
      <c r="AK171" s="52" t="str">
        <f t="shared" si="19"/>
        <v/>
      </c>
    </row>
    <row r="172" spans="1:37" ht="15.75" customHeight="1" x14ac:dyDescent="0.25">
      <c r="A172" s="69"/>
      <c r="B172" s="63"/>
      <c r="C172" s="50" t="s">
        <v>61</v>
      </c>
      <c r="D172" s="64"/>
      <c r="E172" s="50" t="s">
        <v>61</v>
      </c>
      <c r="F172" s="68"/>
      <c r="G172" s="65"/>
      <c r="H172" s="66"/>
      <c r="I172" s="66"/>
      <c r="J172" s="67"/>
      <c r="K172" s="68"/>
      <c r="L172" s="64"/>
      <c r="M172" s="66"/>
      <c r="N172" s="66"/>
      <c r="O172" s="67"/>
      <c r="P172" s="48" t="str">
        <f t="shared" si="13"/>
        <v/>
      </c>
      <c r="Q172" s="50">
        <f t="shared" si="14"/>
        <v>171</v>
      </c>
      <c r="R172" s="50"/>
      <c r="S172" s="52"/>
      <c r="T172" s="52">
        <f t="shared" si="0"/>
        <v>0</v>
      </c>
      <c r="U172" s="52">
        <f t="shared" si="1"/>
        <v>0</v>
      </c>
      <c r="V172" s="52">
        <f t="shared" si="2"/>
        <v>0</v>
      </c>
      <c r="W172" s="52">
        <f t="shared" si="3"/>
        <v>0</v>
      </c>
      <c r="X172" s="52" t="str">
        <f t="shared" si="15"/>
        <v/>
      </c>
      <c r="Y172" s="53" t="str">
        <f t="shared" si="16"/>
        <v/>
      </c>
      <c r="Z172" s="53" t="str">
        <f t="shared" si="17"/>
        <v/>
      </c>
      <c r="AA172" s="53" t="str">
        <f t="shared" si="4"/>
        <v/>
      </c>
      <c r="AB172" s="54" t="str">
        <f t="shared" si="5"/>
        <v/>
      </c>
      <c r="AC172" s="61"/>
      <c r="AD172" s="52" t="str">
        <f t="shared" si="6"/>
        <v/>
      </c>
      <c r="AE172" s="53" t="str">
        <f t="shared" si="20"/>
        <v/>
      </c>
      <c r="AF172" s="52" t="str">
        <f t="shared" si="8"/>
        <v/>
      </c>
      <c r="AG172" s="52" t="str">
        <f t="shared" si="9"/>
        <v/>
      </c>
      <c r="AH172" s="58">
        <f t="shared" si="10"/>
        <v>0</v>
      </c>
      <c r="AI172" s="58">
        <f t="shared" si="11"/>
        <v>0</v>
      </c>
      <c r="AJ172" s="52" t="str">
        <f t="shared" si="18"/>
        <v/>
      </c>
      <c r="AK172" s="52" t="str">
        <f t="shared" si="19"/>
        <v/>
      </c>
    </row>
    <row r="173" spans="1:37" ht="15.75" customHeight="1" x14ac:dyDescent="0.25">
      <c r="A173" s="69"/>
      <c r="B173" s="63"/>
      <c r="C173" s="50" t="s">
        <v>61</v>
      </c>
      <c r="D173" s="64"/>
      <c r="E173" s="50" t="s">
        <v>61</v>
      </c>
      <c r="F173" s="68"/>
      <c r="G173" s="65"/>
      <c r="H173" s="66"/>
      <c r="I173" s="66"/>
      <c r="J173" s="67"/>
      <c r="K173" s="68"/>
      <c r="L173" s="64"/>
      <c r="M173" s="66"/>
      <c r="N173" s="66"/>
      <c r="O173" s="67"/>
      <c r="P173" s="48" t="str">
        <f t="shared" si="13"/>
        <v/>
      </c>
      <c r="Q173" s="50">
        <f t="shared" si="14"/>
        <v>172</v>
      </c>
      <c r="R173" s="50"/>
      <c r="S173" s="52"/>
      <c r="T173" s="52">
        <f t="shared" si="0"/>
        <v>0</v>
      </c>
      <c r="U173" s="52">
        <f t="shared" si="1"/>
        <v>0</v>
      </c>
      <c r="V173" s="52">
        <f t="shared" si="2"/>
        <v>0</v>
      </c>
      <c r="W173" s="52">
        <f t="shared" si="3"/>
        <v>0</v>
      </c>
      <c r="X173" s="52" t="str">
        <f t="shared" si="15"/>
        <v/>
      </c>
      <c r="Y173" s="53" t="str">
        <f t="shared" si="16"/>
        <v/>
      </c>
      <c r="Z173" s="53" t="str">
        <f t="shared" si="17"/>
        <v/>
      </c>
      <c r="AA173" s="53" t="str">
        <f t="shared" si="4"/>
        <v/>
      </c>
      <c r="AB173" s="54" t="str">
        <f t="shared" si="5"/>
        <v/>
      </c>
      <c r="AC173" s="61"/>
      <c r="AD173" s="52" t="str">
        <f t="shared" si="6"/>
        <v/>
      </c>
      <c r="AE173" s="53" t="str">
        <f t="shared" si="20"/>
        <v/>
      </c>
      <c r="AF173" s="52" t="str">
        <f t="shared" si="8"/>
        <v/>
      </c>
      <c r="AG173" s="52" t="str">
        <f t="shared" si="9"/>
        <v/>
      </c>
      <c r="AH173" s="58">
        <f t="shared" si="10"/>
        <v>0</v>
      </c>
      <c r="AI173" s="58">
        <f t="shared" si="11"/>
        <v>0</v>
      </c>
      <c r="AJ173" s="52" t="str">
        <f t="shared" si="18"/>
        <v/>
      </c>
      <c r="AK173" s="52" t="str">
        <f t="shared" si="19"/>
        <v/>
      </c>
    </row>
    <row r="174" spans="1:37" ht="15.75" customHeight="1" x14ac:dyDescent="0.25">
      <c r="A174" s="69"/>
      <c r="B174" s="63"/>
      <c r="C174" s="50" t="s">
        <v>61</v>
      </c>
      <c r="D174" s="64"/>
      <c r="E174" s="50" t="s">
        <v>61</v>
      </c>
      <c r="F174" s="68"/>
      <c r="G174" s="65"/>
      <c r="H174" s="66"/>
      <c r="I174" s="66"/>
      <c r="J174" s="67"/>
      <c r="K174" s="68"/>
      <c r="L174" s="64"/>
      <c r="M174" s="66"/>
      <c r="N174" s="66"/>
      <c r="O174" s="67"/>
      <c r="P174" s="48" t="str">
        <f t="shared" si="13"/>
        <v/>
      </c>
      <c r="Q174" s="50">
        <f t="shared" si="14"/>
        <v>173</v>
      </c>
      <c r="R174" s="50"/>
      <c r="S174" s="52"/>
      <c r="T174" s="52">
        <f t="shared" si="0"/>
        <v>0</v>
      </c>
      <c r="U174" s="52">
        <f t="shared" si="1"/>
        <v>0</v>
      </c>
      <c r="V174" s="52">
        <f t="shared" si="2"/>
        <v>0</v>
      </c>
      <c r="W174" s="52">
        <f t="shared" si="3"/>
        <v>0</v>
      </c>
      <c r="X174" s="52" t="str">
        <f t="shared" si="15"/>
        <v/>
      </c>
      <c r="Y174" s="53" t="str">
        <f t="shared" si="16"/>
        <v/>
      </c>
      <c r="Z174" s="53" t="str">
        <f t="shared" si="17"/>
        <v/>
      </c>
      <c r="AA174" s="53" t="str">
        <f t="shared" si="4"/>
        <v/>
      </c>
      <c r="AB174" s="54" t="str">
        <f t="shared" si="5"/>
        <v/>
      </c>
      <c r="AC174" s="61"/>
      <c r="AD174" s="52" t="str">
        <f t="shared" si="6"/>
        <v/>
      </c>
      <c r="AE174" s="53" t="str">
        <f t="shared" si="20"/>
        <v/>
      </c>
      <c r="AF174" s="52" t="str">
        <f t="shared" si="8"/>
        <v/>
      </c>
      <c r="AG174" s="52" t="str">
        <f t="shared" si="9"/>
        <v/>
      </c>
      <c r="AH174" s="58">
        <f t="shared" si="10"/>
        <v>0</v>
      </c>
      <c r="AI174" s="58">
        <f t="shared" si="11"/>
        <v>0</v>
      </c>
      <c r="AJ174" s="52" t="str">
        <f t="shared" si="18"/>
        <v/>
      </c>
      <c r="AK174" s="52" t="str">
        <f t="shared" si="19"/>
        <v/>
      </c>
    </row>
    <row r="175" spans="1:37" ht="15.75" customHeight="1" x14ac:dyDescent="0.25">
      <c r="A175" s="69"/>
      <c r="B175" s="63"/>
      <c r="C175" s="50" t="s">
        <v>61</v>
      </c>
      <c r="D175" s="64"/>
      <c r="E175" s="50" t="s">
        <v>61</v>
      </c>
      <c r="F175" s="68"/>
      <c r="G175" s="65"/>
      <c r="H175" s="66"/>
      <c r="I175" s="66"/>
      <c r="J175" s="67"/>
      <c r="K175" s="68"/>
      <c r="L175" s="64"/>
      <c r="M175" s="66"/>
      <c r="N175" s="66"/>
      <c r="O175" s="67"/>
      <c r="P175" s="48" t="str">
        <f t="shared" si="13"/>
        <v/>
      </c>
      <c r="Q175" s="50">
        <f t="shared" si="14"/>
        <v>174</v>
      </c>
      <c r="R175" s="50"/>
      <c r="S175" s="52"/>
      <c r="T175" s="52">
        <f t="shared" si="0"/>
        <v>0</v>
      </c>
      <c r="U175" s="52">
        <f t="shared" si="1"/>
        <v>0</v>
      </c>
      <c r="V175" s="52">
        <f t="shared" si="2"/>
        <v>0</v>
      </c>
      <c r="W175" s="52">
        <f t="shared" si="3"/>
        <v>0</v>
      </c>
      <c r="X175" s="52" t="str">
        <f t="shared" si="15"/>
        <v/>
      </c>
      <c r="Y175" s="53" t="str">
        <f t="shared" si="16"/>
        <v/>
      </c>
      <c r="Z175" s="53" t="str">
        <f t="shared" si="17"/>
        <v/>
      </c>
      <c r="AA175" s="53" t="str">
        <f t="shared" si="4"/>
        <v/>
      </c>
      <c r="AB175" s="54" t="str">
        <f t="shared" si="5"/>
        <v/>
      </c>
      <c r="AC175" s="61"/>
      <c r="AD175" s="52" t="str">
        <f t="shared" si="6"/>
        <v/>
      </c>
      <c r="AE175" s="53" t="str">
        <f t="shared" si="20"/>
        <v/>
      </c>
      <c r="AF175" s="52" t="str">
        <f t="shared" si="8"/>
        <v/>
      </c>
      <c r="AG175" s="52" t="str">
        <f t="shared" si="9"/>
        <v/>
      </c>
      <c r="AH175" s="58">
        <f t="shared" si="10"/>
        <v>0</v>
      </c>
      <c r="AI175" s="58">
        <f t="shared" si="11"/>
        <v>0</v>
      </c>
      <c r="AJ175" s="52" t="str">
        <f t="shared" si="18"/>
        <v/>
      </c>
      <c r="AK175" s="52" t="str">
        <f t="shared" si="19"/>
        <v/>
      </c>
    </row>
    <row r="176" spans="1:37" ht="15.75" customHeight="1" x14ac:dyDescent="0.25">
      <c r="A176" s="69"/>
      <c r="B176" s="63"/>
      <c r="C176" s="50" t="s">
        <v>61</v>
      </c>
      <c r="D176" s="64"/>
      <c r="E176" s="50" t="s">
        <v>61</v>
      </c>
      <c r="F176" s="68"/>
      <c r="G176" s="65"/>
      <c r="H176" s="66"/>
      <c r="I176" s="66"/>
      <c r="J176" s="67"/>
      <c r="K176" s="68"/>
      <c r="L176" s="64"/>
      <c r="M176" s="66"/>
      <c r="N176" s="66"/>
      <c r="O176" s="67"/>
      <c r="P176" s="48" t="str">
        <f t="shared" si="13"/>
        <v/>
      </c>
      <c r="Q176" s="50">
        <f t="shared" si="14"/>
        <v>175</v>
      </c>
      <c r="R176" s="50"/>
      <c r="S176" s="52"/>
      <c r="T176" s="52">
        <f t="shared" si="0"/>
        <v>0</v>
      </c>
      <c r="U176" s="52">
        <f t="shared" si="1"/>
        <v>0</v>
      </c>
      <c r="V176" s="52">
        <f t="shared" si="2"/>
        <v>0</v>
      </c>
      <c r="W176" s="52">
        <f t="shared" si="3"/>
        <v>0</v>
      </c>
      <c r="X176" s="52" t="str">
        <f t="shared" si="15"/>
        <v/>
      </c>
      <c r="Y176" s="53" t="str">
        <f t="shared" si="16"/>
        <v/>
      </c>
      <c r="Z176" s="53" t="str">
        <f t="shared" si="17"/>
        <v/>
      </c>
      <c r="AA176" s="53" t="str">
        <f t="shared" si="4"/>
        <v/>
      </c>
      <c r="AB176" s="54" t="str">
        <f t="shared" si="5"/>
        <v/>
      </c>
      <c r="AC176" s="61"/>
      <c r="AD176" s="52" t="str">
        <f t="shared" si="6"/>
        <v/>
      </c>
      <c r="AE176" s="53" t="str">
        <f t="shared" si="20"/>
        <v/>
      </c>
      <c r="AF176" s="52" t="str">
        <f t="shared" si="8"/>
        <v/>
      </c>
      <c r="AG176" s="52" t="str">
        <f t="shared" si="9"/>
        <v/>
      </c>
      <c r="AH176" s="58">
        <f t="shared" si="10"/>
        <v>0</v>
      </c>
      <c r="AI176" s="58">
        <f t="shared" si="11"/>
        <v>0</v>
      </c>
      <c r="AJ176" s="52" t="str">
        <f t="shared" si="18"/>
        <v/>
      </c>
      <c r="AK176" s="52" t="str">
        <f t="shared" si="19"/>
        <v/>
      </c>
    </row>
    <row r="177" spans="1:37" ht="15.75" customHeight="1" x14ac:dyDescent="0.25">
      <c r="A177" s="69"/>
      <c r="B177" s="63"/>
      <c r="C177" s="50" t="s">
        <v>61</v>
      </c>
      <c r="D177" s="64"/>
      <c r="E177" s="50" t="s">
        <v>61</v>
      </c>
      <c r="F177" s="68"/>
      <c r="G177" s="65"/>
      <c r="H177" s="66"/>
      <c r="I177" s="66"/>
      <c r="J177" s="67"/>
      <c r="K177" s="68"/>
      <c r="L177" s="64"/>
      <c r="M177" s="66"/>
      <c r="N177" s="66"/>
      <c r="O177" s="67"/>
      <c r="P177" s="48" t="str">
        <f t="shared" si="13"/>
        <v/>
      </c>
      <c r="Q177" s="50">
        <f t="shared" si="14"/>
        <v>176</v>
      </c>
      <c r="R177" s="50"/>
      <c r="S177" s="52"/>
      <c r="T177" s="52">
        <f t="shared" si="0"/>
        <v>0</v>
      </c>
      <c r="U177" s="52">
        <f t="shared" si="1"/>
        <v>0</v>
      </c>
      <c r="V177" s="52">
        <f t="shared" si="2"/>
        <v>0</v>
      </c>
      <c r="W177" s="52">
        <f t="shared" si="3"/>
        <v>0</v>
      </c>
      <c r="X177" s="52" t="str">
        <f t="shared" si="15"/>
        <v/>
      </c>
      <c r="Y177" s="53" t="str">
        <f t="shared" si="16"/>
        <v/>
      </c>
      <c r="Z177" s="53" t="str">
        <f t="shared" si="17"/>
        <v/>
      </c>
      <c r="AA177" s="53" t="str">
        <f t="shared" si="4"/>
        <v/>
      </c>
      <c r="AB177" s="54" t="str">
        <f t="shared" si="5"/>
        <v/>
      </c>
      <c r="AC177" s="61"/>
      <c r="AD177" s="52" t="str">
        <f t="shared" si="6"/>
        <v/>
      </c>
      <c r="AE177" s="53" t="str">
        <f t="shared" si="20"/>
        <v/>
      </c>
      <c r="AF177" s="52" t="str">
        <f t="shared" si="8"/>
        <v/>
      </c>
      <c r="AG177" s="52" t="str">
        <f t="shared" si="9"/>
        <v/>
      </c>
      <c r="AH177" s="58">
        <f t="shared" si="10"/>
        <v>0</v>
      </c>
      <c r="AI177" s="58">
        <f t="shared" si="11"/>
        <v>0</v>
      </c>
      <c r="AJ177" s="52" t="str">
        <f t="shared" si="18"/>
        <v/>
      </c>
      <c r="AK177" s="52" t="str">
        <f t="shared" si="19"/>
        <v/>
      </c>
    </row>
    <row r="178" spans="1:37" ht="15.75" customHeight="1" x14ac:dyDescent="0.25">
      <c r="A178" s="69"/>
      <c r="B178" s="63"/>
      <c r="C178" s="50" t="s">
        <v>61</v>
      </c>
      <c r="D178" s="64"/>
      <c r="E178" s="50" t="s">
        <v>61</v>
      </c>
      <c r="F178" s="68"/>
      <c r="G178" s="65"/>
      <c r="H178" s="66"/>
      <c r="I178" s="66"/>
      <c r="J178" s="67"/>
      <c r="K178" s="68"/>
      <c r="L178" s="64"/>
      <c r="M178" s="66"/>
      <c r="N178" s="66"/>
      <c r="O178" s="67"/>
      <c r="P178" s="48" t="str">
        <f t="shared" si="13"/>
        <v/>
      </c>
      <c r="Q178" s="50">
        <f t="shared" si="14"/>
        <v>177</v>
      </c>
      <c r="R178" s="50"/>
      <c r="S178" s="52"/>
      <c r="T178" s="52">
        <f t="shared" si="0"/>
        <v>0</v>
      </c>
      <c r="U178" s="52">
        <f t="shared" si="1"/>
        <v>0</v>
      </c>
      <c r="V178" s="52">
        <f t="shared" si="2"/>
        <v>0</v>
      </c>
      <c r="W178" s="52">
        <f t="shared" si="3"/>
        <v>0</v>
      </c>
      <c r="X178" s="52" t="str">
        <f t="shared" si="15"/>
        <v/>
      </c>
      <c r="Y178" s="53" t="str">
        <f t="shared" si="16"/>
        <v/>
      </c>
      <c r="Z178" s="53" t="str">
        <f t="shared" si="17"/>
        <v/>
      </c>
      <c r="AA178" s="53" t="str">
        <f t="shared" si="4"/>
        <v/>
      </c>
      <c r="AB178" s="54" t="str">
        <f t="shared" si="5"/>
        <v/>
      </c>
      <c r="AC178" s="61"/>
      <c r="AD178" s="52" t="str">
        <f t="shared" si="6"/>
        <v/>
      </c>
      <c r="AE178" s="53" t="str">
        <f t="shared" si="20"/>
        <v/>
      </c>
      <c r="AF178" s="52" t="str">
        <f t="shared" si="8"/>
        <v/>
      </c>
      <c r="AG178" s="52" t="str">
        <f t="shared" si="9"/>
        <v/>
      </c>
      <c r="AH178" s="58">
        <f t="shared" si="10"/>
        <v>0</v>
      </c>
      <c r="AI178" s="58">
        <f t="shared" si="11"/>
        <v>0</v>
      </c>
      <c r="AJ178" s="52" t="str">
        <f t="shared" si="18"/>
        <v/>
      </c>
      <c r="AK178" s="52" t="str">
        <f t="shared" si="19"/>
        <v/>
      </c>
    </row>
    <row r="179" spans="1:37" ht="15.75" customHeight="1" x14ac:dyDescent="0.25">
      <c r="A179" s="69"/>
      <c r="B179" s="63"/>
      <c r="C179" s="50" t="s">
        <v>61</v>
      </c>
      <c r="D179" s="64"/>
      <c r="E179" s="50" t="s">
        <v>61</v>
      </c>
      <c r="F179" s="68"/>
      <c r="G179" s="65"/>
      <c r="H179" s="66"/>
      <c r="I179" s="66"/>
      <c r="J179" s="67"/>
      <c r="K179" s="68"/>
      <c r="L179" s="64"/>
      <c r="M179" s="66"/>
      <c r="N179" s="66"/>
      <c r="O179" s="67"/>
      <c r="P179" s="48" t="str">
        <f t="shared" si="13"/>
        <v/>
      </c>
      <c r="Q179" s="50">
        <f t="shared" si="14"/>
        <v>178</v>
      </c>
      <c r="R179" s="50"/>
      <c r="S179" s="52"/>
      <c r="T179" s="52">
        <f t="shared" si="0"/>
        <v>0</v>
      </c>
      <c r="U179" s="52">
        <f t="shared" si="1"/>
        <v>0</v>
      </c>
      <c r="V179" s="52">
        <f t="shared" si="2"/>
        <v>0</v>
      </c>
      <c r="W179" s="52">
        <f t="shared" si="3"/>
        <v>0</v>
      </c>
      <c r="X179" s="52" t="str">
        <f t="shared" si="15"/>
        <v/>
      </c>
      <c r="Y179" s="53" t="str">
        <f t="shared" si="16"/>
        <v/>
      </c>
      <c r="Z179" s="53" t="str">
        <f t="shared" si="17"/>
        <v/>
      </c>
      <c r="AA179" s="53" t="str">
        <f t="shared" si="4"/>
        <v/>
      </c>
      <c r="AB179" s="54" t="str">
        <f t="shared" si="5"/>
        <v/>
      </c>
      <c r="AC179" s="61"/>
      <c r="AD179" s="52" t="str">
        <f t="shared" si="6"/>
        <v/>
      </c>
      <c r="AE179" s="53" t="str">
        <f t="shared" si="20"/>
        <v/>
      </c>
      <c r="AF179" s="52" t="str">
        <f t="shared" si="8"/>
        <v/>
      </c>
      <c r="AG179" s="52" t="str">
        <f t="shared" si="9"/>
        <v/>
      </c>
      <c r="AH179" s="58">
        <f t="shared" si="10"/>
        <v>0</v>
      </c>
      <c r="AI179" s="58">
        <f t="shared" si="11"/>
        <v>0</v>
      </c>
      <c r="AJ179" s="52" t="str">
        <f t="shared" si="18"/>
        <v/>
      </c>
      <c r="AK179" s="52" t="str">
        <f t="shared" si="19"/>
        <v/>
      </c>
    </row>
    <row r="180" spans="1:37" ht="15.75" customHeight="1" x14ac:dyDescent="0.25">
      <c r="A180" s="69"/>
      <c r="B180" s="63"/>
      <c r="C180" s="50" t="s">
        <v>61</v>
      </c>
      <c r="D180" s="64"/>
      <c r="E180" s="50" t="s">
        <v>61</v>
      </c>
      <c r="F180" s="68"/>
      <c r="G180" s="65"/>
      <c r="H180" s="66"/>
      <c r="I180" s="66"/>
      <c r="J180" s="67"/>
      <c r="K180" s="68"/>
      <c r="L180" s="64"/>
      <c r="M180" s="66"/>
      <c r="N180" s="66"/>
      <c r="O180" s="67"/>
      <c r="P180" s="48" t="str">
        <f t="shared" si="13"/>
        <v/>
      </c>
      <c r="Q180" s="50">
        <f t="shared" si="14"/>
        <v>179</v>
      </c>
      <c r="R180" s="50"/>
      <c r="S180" s="52"/>
      <c r="T180" s="52">
        <f t="shared" si="0"/>
        <v>0</v>
      </c>
      <c r="U180" s="52">
        <f t="shared" si="1"/>
        <v>0</v>
      </c>
      <c r="V180" s="52">
        <f t="shared" si="2"/>
        <v>0</v>
      </c>
      <c r="W180" s="52">
        <f t="shared" si="3"/>
        <v>0</v>
      </c>
      <c r="X180" s="52" t="str">
        <f t="shared" si="15"/>
        <v/>
      </c>
      <c r="Y180" s="53" t="str">
        <f t="shared" si="16"/>
        <v/>
      </c>
      <c r="Z180" s="53" t="str">
        <f t="shared" si="17"/>
        <v/>
      </c>
      <c r="AA180" s="53" t="str">
        <f t="shared" si="4"/>
        <v/>
      </c>
      <c r="AB180" s="54" t="str">
        <f t="shared" si="5"/>
        <v/>
      </c>
      <c r="AC180" s="61"/>
      <c r="AD180" s="52" t="str">
        <f t="shared" si="6"/>
        <v/>
      </c>
      <c r="AE180" s="53" t="str">
        <f t="shared" si="20"/>
        <v/>
      </c>
      <c r="AF180" s="52" t="str">
        <f t="shared" si="8"/>
        <v/>
      </c>
      <c r="AG180" s="52" t="str">
        <f t="shared" si="9"/>
        <v/>
      </c>
      <c r="AH180" s="58">
        <f t="shared" si="10"/>
        <v>0</v>
      </c>
      <c r="AI180" s="58">
        <f t="shared" si="11"/>
        <v>0</v>
      </c>
      <c r="AJ180" s="52" t="str">
        <f t="shared" si="18"/>
        <v/>
      </c>
      <c r="AK180" s="52" t="str">
        <f t="shared" si="19"/>
        <v/>
      </c>
    </row>
    <row r="181" spans="1:37" ht="15.75" customHeight="1" x14ac:dyDescent="0.25">
      <c r="A181" s="69"/>
      <c r="B181" s="63"/>
      <c r="C181" s="50" t="s">
        <v>61</v>
      </c>
      <c r="D181" s="64"/>
      <c r="E181" s="50" t="s">
        <v>61</v>
      </c>
      <c r="F181" s="68"/>
      <c r="G181" s="65"/>
      <c r="H181" s="66"/>
      <c r="I181" s="66"/>
      <c r="J181" s="67"/>
      <c r="K181" s="68"/>
      <c r="L181" s="64"/>
      <c r="M181" s="66"/>
      <c r="N181" s="66"/>
      <c r="O181" s="67"/>
      <c r="P181" s="48" t="str">
        <f t="shared" si="13"/>
        <v/>
      </c>
      <c r="Q181" s="50">
        <f t="shared" si="14"/>
        <v>180</v>
      </c>
      <c r="R181" s="50"/>
      <c r="S181" s="52"/>
      <c r="T181" s="52">
        <f t="shared" si="0"/>
        <v>0</v>
      </c>
      <c r="U181" s="52">
        <f t="shared" si="1"/>
        <v>0</v>
      </c>
      <c r="V181" s="52">
        <f t="shared" si="2"/>
        <v>0</v>
      </c>
      <c r="W181" s="52">
        <f t="shared" si="3"/>
        <v>0</v>
      </c>
      <c r="X181" s="52" t="str">
        <f t="shared" si="15"/>
        <v/>
      </c>
      <c r="Y181" s="53" t="str">
        <f t="shared" si="16"/>
        <v/>
      </c>
      <c r="Z181" s="53" t="str">
        <f t="shared" si="17"/>
        <v/>
      </c>
      <c r="AA181" s="53" t="str">
        <f t="shared" si="4"/>
        <v/>
      </c>
      <c r="AB181" s="54" t="str">
        <f t="shared" si="5"/>
        <v/>
      </c>
      <c r="AC181" s="61"/>
      <c r="AD181" s="52" t="str">
        <f t="shared" si="6"/>
        <v/>
      </c>
      <c r="AE181" s="53" t="str">
        <f t="shared" si="20"/>
        <v/>
      </c>
      <c r="AF181" s="52" t="str">
        <f t="shared" si="8"/>
        <v/>
      </c>
      <c r="AG181" s="52" t="str">
        <f t="shared" si="9"/>
        <v/>
      </c>
      <c r="AH181" s="58">
        <f t="shared" si="10"/>
        <v>0</v>
      </c>
      <c r="AI181" s="58">
        <f t="shared" si="11"/>
        <v>0</v>
      </c>
      <c r="AJ181" s="52" t="str">
        <f t="shared" si="18"/>
        <v/>
      </c>
      <c r="AK181" s="52" t="str">
        <f t="shared" si="19"/>
        <v/>
      </c>
    </row>
    <row r="182" spans="1:37" ht="15.75" customHeight="1" x14ac:dyDescent="0.25">
      <c r="A182" s="69"/>
      <c r="B182" s="63"/>
      <c r="C182" s="50" t="s">
        <v>61</v>
      </c>
      <c r="D182" s="64"/>
      <c r="E182" s="50" t="s">
        <v>61</v>
      </c>
      <c r="F182" s="68"/>
      <c r="G182" s="65"/>
      <c r="H182" s="66"/>
      <c r="I182" s="66"/>
      <c r="J182" s="67"/>
      <c r="K182" s="68"/>
      <c r="L182" s="64"/>
      <c r="M182" s="66"/>
      <c r="N182" s="66"/>
      <c r="O182" s="67"/>
      <c r="P182" s="48" t="str">
        <f t="shared" si="13"/>
        <v/>
      </c>
      <c r="Q182" s="50">
        <f t="shared" si="14"/>
        <v>181</v>
      </c>
      <c r="R182" s="50"/>
      <c r="S182" s="52"/>
      <c r="T182" s="52">
        <f t="shared" si="0"/>
        <v>0</v>
      </c>
      <c r="U182" s="52">
        <f t="shared" si="1"/>
        <v>0</v>
      </c>
      <c r="V182" s="52">
        <f t="shared" si="2"/>
        <v>0</v>
      </c>
      <c r="W182" s="52">
        <f t="shared" si="3"/>
        <v>0</v>
      </c>
      <c r="X182" s="52" t="str">
        <f t="shared" si="15"/>
        <v/>
      </c>
      <c r="Y182" s="53" t="str">
        <f t="shared" si="16"/>
        <v/>
      </c>
      <c r="Z182" s="53" t="str">
        <f t="shared" si="17"/>
        <v/>
      </c>
      <c r="AA182" s="53" t="str">
        <f t="shared" si="4"/>
        <v/>
      </c>
      <c r="AB182" s="54" t="str">
        <f t="shared" si="5"/>
        <v/>
      </c>
      <c r="AC182" s="61"/>
      <c r="AD182" s="52" t="str">
        <f t="shared" si="6"/>
        <v/>
      </c>
      <c r="AE182" s="53" t="str">
        <f t="shared" si="20"/>
        <v/>
      </c>
      <c r="AF182" s="52" t="str">
        <f t="shared" si="8"/>
        <v/>
      </c>
      <c r="AG182" s="52" t="str">
        <f t="shared" si="9"/>
        <v/>
      </c>
      <c r="AH182" s="58">
        <f t="shared" si="10"/>
        <v>0</v>
      </c>
      <c r="AI182" s="58">
        <f t="shared" si="11"/>
        <v>0</v>
      </c>
      <c r="AJ182" s="52" t="str">
        <f t="shared" si="18"/>
        <v/>
      </c>
      <c r="AK182" s="52" t="str">
        <f t="shared" si="19"/>
        <v/>
      </c>
    </row>
    <row r="183" spans="1:37" ht="15.75" customHeight="1" x14ac:dyDescent="0.25">
      <c r="A183" s="69"/>
      <c r="B183" s="63"/>
      <c r="C183" s="50" t="s">
        <v>61</v>
      </c>
      <c r="D183" s="64"/>
      <c r="E183" s="50" t="s">
        <v>61</v>
      </c>
      <c r="F183" s="68"/>
      <c r="G183" s="65"/>
      <c r="H183" s="66"/>
      <c r="I183" s="66"/>
      <c r="J183" s="67"/>
      <c r="K183" s="68"/>
      <c r="L183" s="64"/>
      <c r="M183" s="66"/>
      <c r="N183" s="66"/>
      <c r="O183" s="67"/>
      <c r="P183" s="48" t="str">
        <f t="shared" si="13"/>
        <v/>
      </c>
      <c r="Q183" s="50">
        <f t="shared" si="14"/>
        <v>182</v>
      </c>
      <c r="R183" s="50"/>
      <c r="S183" s="52"/>
      <c r="T183" s="52">
        <f t="shared" si="0"/>
        <v>0</v>
      </c>
      <c r="U183" s="52">
        <f t="shared" si="1"/>
        <v>0</v>
      </c>
      <c r="V183" s="52">
        <f t="shared" si="2"/>
        <v>0</v>
      </c>
      <c r="W183" s="52">
        <f t="shared" si="3"/>
        <v>0</v>
      </c>
      <c r="X183" s="52" t="str">
        <f t="shared" si="15"/>
        <v/>
      </c>
      <c r="Y183" s="53" t="str">
        <f t="shared" si="16"/>
        <v/>
      </c>
      <c r="Z183" s="53" t="str">
        <f t="shared" si="17"/>
        <v/>
      </c>
      <c r="AA183" s="53" t="str">
        <f t="shared" si="4"/>
        <v/>
      </c>
      <c r="AB183" s="54" t="str">
        <f t="shared" si="5"/>
        <v/>
      </c>
      <c r="AC183" s="61"/>
      <c r="AD183" s="52" t="str">
        <f t="shared" si="6"/>
        <v/>
      </c>
      <c r="AE183" s="53" t="str">
        <f t="shared" si="20"/>
        <v/>
      </c>
      <c r="AF183" s="52" t="str">
        <f t="shared" si="8"/>
        <v/>
      </c>
      <c r="AG183" s="52" t="str">
        <f t="shared" si="9"/>
        <v/>
      </c>
      <c r="AH183" s="58">
        <f t="shared" si="10"/>
        <v>0</v>
      </c>
      <c r="AI183" s="58">
        <f t="shared" si="11"/>
        <v>0</v>
      </c>
      <c r="AJ183" s="52" t="str">
        <f t="shared" si="18"/>
        <v/>
      </c>
      <c r="AK183" s="52" t="str">
        <f t="shared" si="19"/>
        <v/>
      </c>
    </row>
    <row r="184" spans="1:37" ht="15.75" customHeight="1" x14ac:dyDescent="0.25">
      <c r="A184" s="69"/>
      <c r="B184" s="63"/>
      <c r="C184" s="50" t="s">
        <v>61</v>
      </c>
      <c r="D184" s="64"/>
      <c r="E184" s="50" t="s">
        <v>61</v>
      </c>
      <c r="F184" s="68"/>
      <c r="G184" s="65"/>
      <c r="H184" s="66"/>
      <c r="I184" s="66"/>
      <c r="J184" s="67"/>
      <c r="K184" s="68"/>
      <c r="L184" s="64"/>
      <c r="M184" s="66"/>
      <c r="N184" s="66"/>
      <c r="O184" s="67"/>
      <c r="P184" s="48" t="str">
        <f t="shared" si="13"/>
        <v/>
      </c>
      <c r="Q184" s="50">
        <f t="shared" si="14"/>
        <v>183</v>
      </c>
      <c r="R184" s="50"/>
      <c r="S184" s="52"/>
      <c r="T184" s="52">
        <f t="shared" si="0"/>
        <v>0</v>
      </c>
      <c r="U184" s="52">
        <f t="shared" si="1"/>
        <v>0</v>
      </c>
      <c r="V184" s="52">
        <f t="shared" si="2"/>
        <v>0</v>
      </c>
      <c r="W184" s="52">
        <f t="shared" si="3"/>
        <v>0</v>
      </c>
      <c r="X184" s="52" t="str">
        <f t="shared" si="15"/>
        <v/>
      </c>
      <c r="Y184" s="53" t="str">
        <f t="shared" si="16"/>
        <v/>
      </c>
      <c r="Z184" s="53" t="str">
        <f t="shared" si="17"/>
        <v/>
      </c>
      <c r="AA184" s="53" t="str">
        <f t="shared" si="4"/>
        <v/>
      </c>
      <c r="AB184" s="54" t="str">
        <f t="shared" si="5"/>
        <v/>
      </c>
      <c r="AC184" s="61"/>
      <c r="AD184" s="52" t="str">
        <f t="shared" si="6"/>
        <v/>
      </c>
      <c r="AE184" s="53" t="str">
        <f t="shared" si="20"/>
        <v/>
      </c>
      <c r="AF184" s="52" t="str">
        <f t="shared" si="8"/>
        <v/>
      </c>
      <c r="AG184" s="52" t="str">
        <f t="shared" si="9"/>
        <v/>
      </c>
      <c r="AH184" s="58">
        <f t="shared" si="10"/>
        <v>0</v>
      </c>
      <c r="AI184" s="58">
        <f t="shared" si="11"/>
        <v>0</v>
      </c>
      <c r="AJ184" s="52" t="str">
        <f t="shared" si="18"/>
        <v/>
      </c>
      <c r="AK184" s="52" t="str">
        <f t="shared" si="19"/>
        <v/>
      </c>
    </row>
    <row r="185" spans="1:37" ht="15.75" customHeight="1" x14ac:dyDescent="0.25">
      <c r="A185" s="69"/>
      <c r="B185" s="63"/>
      <c r="C185" s="50" t="s">
        <v>61</v>
      </c>
      <c r="D185" s="64"/>
      <c r="E185" s="50" t="s">
        <v>61</v>
      </c>
      <c r="F185" s="68"/>
      <c r="G185" s="65"/>
      <c r="H185" s="66"/>
      <c r="I185" s="66"/>
      <c r="J185" s="67"/>
      <c r="K185" s="68"/>
      <c r="L185" s="64"/>
      <c r="M185" s="66"/>
      <c r="N185" s="66"/>
      <c r="O185" s="67"/>
      <c r="P185" s="48" t="str">
        <f t="shared" si="13"/>
        <v/>
      </c>
      <c r="Q185" s="50">
        <f t="shared" si="14"/>
        <v>184</v>
      </c>
      <c r="R185" s="50"/>
      <c r="S185" s="52"/>
      <c r="T185" s="52">
        <f t="shared" si="0"/>
        <v>0</v>
      </c>
      <c r="U185" s="52">
        <f t="shared" si="1"/>
        <v>0</v>
      </c>
      <c r="V185" s="52">
        <f t="shared" si="2"/>
        <v>0</v>
      </c>
      <c r="W185" s="52">
        <f t="shared" si="3"/>
        <v>0</v>
      </c>
      <c r="X185" s="52" t="str">
        <f t="shared" si="15"/>
        <v/>
      </c>
      <c r="Y185" s="53" t="str">
        <f t="shared" si="16"/>
        <v/>
      </c>
      <c r="Z185" s="53" t="str">
        <f t="shared" si="17"/>
        <v/>
      </c>
      <c r="AA185" s="53" t="str">
        <f t="shared" si="4"/>
        <v/>
      </c>
      <c r="AB185" s="54" t="str">
        <f t="shared" si="5"/>
        <v/>
      </c>
      <c r="AC185" s="61"/>
      <c r="AD185" s="52" t="str">
        <f t="shared" si="6"/>
        <v/>
      </c>
      <c r="AE185" s="53" t="str">
        <f t="shared" si="20"/>
        <v/>
      </c>
      <c r="AF185" s="52" t="str">
        <f t="shared" si="8"/>
        <v/>
      </c>
      <c r="AG185" s="52" t="str">
        <f t="shared" si="9"/>
        <v/>
      </c>
      <c r="AH185" s="58">
        <f t="shared" si="10"/>
        <v>0</v>
      </c>
      <c r="AI185" s="58">
        <f t="shared" si="11"/>
        <v>0</v>
      </c>
      <c r="AJ185" s="52" t="str">
        <f t="shared" si="18"/>
        <v/>
      </c>
      <c r="AK185" s="52" t="str">
        <f t="shared" si="19"/>
        <v/>
      </c>
    </row>
    <row r="186" spans="1:37" ht="15.75" customHeight="1" x14ac:dyDescent="0.25">
      <c r="A186" s="69"/>
      <c r="B186" s="63"/>
      <c r="C186" s="50" t="s">
        <v>61</v>
      </c>
      <c r="D186" s="64"/>
      <c r="E186" s="50" t="s">
        <v>61</v>
      </c>
      <c r="F186" s="68"/>
      <c r="G186" s="65"/>
      <c r="H186" s="66"/>
      <c r="I186" s="66"/>
      <c r="J186" s="67"/>
      <c r="K186" s="68"/>
      <c r="L186" s="64"/>
      <c r="M186" s="66"/>
      <c r="N186" s="66"/>
      <c r="O186" s="67"/>
      <c r="P186" s="48" t="str">
        <f t="shared" si="13"/>
        <v/>
      </c>
      <c r="Q186" s="50">
        <f t="shared" si="14"/>
        <v>185</v>
      </c>
      <c r="R186" s="50"/>
      <c r="S186" s="52"/>
      <c r="T186" s="52">
        <f t="shared" si="0"/>
        <v>0</v>
      </c>
      <c r="U186" s="52">
        <f t="shared" si="1"/>
        <v>0</v>
      </c>
      <c r="V186" s="52">
        <f t="shared" si="2"/>
        <v>0</v>
      </c>
      <c r="W186" s="52">
        <f t="shared" si="3"/>
        <v>0</v>
      </c>
      <c r="X186" s="52" t="str">
        <f t="shared" si="15"/>
        <v/>
      </c>
      <c r="Y186" s="53" t="str">
        <f t="shared" si="16"/>
        <v/>
      </c>
      <c r="Z186" s="53" t="str">
        <f t="shared" si="17"/>
        <v/>
      </c>
      <c r="AA186" s="53" t="str">
        <f t="shared" si="4"/>
        <v/>
      </c>
      <c r="AB186" s="54" t="str">
        <f t="shared" si="5"/>
        <v/>
      </c>
      <c r="AC186" s="61"/>
      <c r="AD186" s="52" t="str">
        <f t="shared" si="6"/>
        <v/>
      </c>
      <c r="AE186" s="53" t="str">
        <f t="shared" si="20"/>
        <v/>
      </c>
      <c r="AF186" s="52" t="str">
        <f t="shared" si="8"/>
        <v/>
      </c>
      <c r="AG186" s="52" t="str">
        <f t="shared" si="9"/>
        <v/>
      </c>
      <c r="AH186" s="58">
        <f t="shared" si="10"/>
        <v>0</v>
      </c>
      <c r="AI186" s="58">
        <f t="shared" si="11"/>
        <v>0</v>
      </c>
      <c r="AJ186" s="52" t="str">
        <f t="shared" si="18"/>
        <v/>
      </c>
      <c r="AK186" s="52" t="str">
        <f t="shared" si="19"/>
        <v/>
      </c>
    </row>
    <row r="187" spans="1:37" ht="15.75" customHeight="1" x14ac:dyDescent="0.25">
      <c r="A187" s="69"/>
      <c r="B187" s="63"/>
      <c r="C187" s="50" t="s">
        <v>61</v>
      </c>
      <c r="D187" s="64"/>
      <c r="E187" s="50" t="s">
        <v>61</v>
      </c>
      <c r="F187" s="68"/>
      <c r="G187" s="65"/>
      <c r="H187" s="66"/>
      <c r="I187" s="66"/>
      <c r="J187" s="67"/>
      <c r="K187" s="68"/>
      <c r="L187" s="64"/>
      <c r="M187" s="66"/>
      <c r="N187" s="66"/>
      <c r="O187" s="67"/>
      <c r="P187" s="48" t="str">
        <f t="shared" si="13"/>
        <v/>
      </c>
      <c r="Q187" s="50">
        <f t="shared" si="14"/>
        <v>186</v>
      </c>
      <c r="R187" s="50"/>
      <c r="S187" s="52"/>
      <c r="T187" s="52">
        <f t="shared" si="0"/>
        <v>0</v>
      </c>
      <c r="U187" s="52">
        <f t="shared" si="1"/>
        <v>0</v>
      </c>
      <c r="V187" s="52">
        <f t="shared" si="2"/>
        <v>0</v>
      </c>
      <c r="W187" s="52">
        <f t="shared" si="3"/>
        <v>0</v>
      </c>
      <c r="X187" s="52" t="str">
        <f t="shared" si="15"/>
        <v/>
      </c>
      <c r="Y187" s="53" t="str">
        <f t="shared" si="16"/>
        <v/>
      </c>
      <c r="Z187" s="53" t="str">
        <f t="shared" si="17"/>
        <v/>
      </c>
      <c r="AA187" s="53" t="str">
        <f t="shared" si="4"/>
        <v/>
      </c>
      <c r="AB187" s="54" t="str">
        <f t="shared" si="5"/>
        <v/>
      </c>
      <c r="AC187" s="61"/>
      <c r="AD187" s="52" t="str">
        <f t="shared" si="6"/>
        <v/>
      </c>
      <c r="AE187" s="53" t="str">
        <f t="shared" si="20"/>
        <v/>
      </c>
      <c r="AF187" s="52" t="str">
        <f t="shared" si="8"/>
        <v/>
      </c>
      <c r="AG187" s="52" t="str">
        <f t="shared" si="9"/>
        <v/>
      </c>
      <c r="AH187" s="58">
        <f t="shared" si="10"/>
        <v>0</v>
      </c>
      <c r="AI187" s="58">
        <f t="shared" si="11"/>
        <v>0</v>
      </c>
      <c r="AJ187" s="52" t="str">
        <f t="shared" si="18"/>
        <v/>
      </c>
      <c r="AK187" s="52" t="str">
        <f t="shared" si="19"/>
        <v/>
      </c>
    </row>
    <row r="188" spans="1:37" ht="15.75" customHeight="1" x14ac:dyDescent="0.25">
      <c r="A188" s="69"/>
      <c r="B188" s="63"/>
      <c r="C188" s="50" t="s">
        <v>61</v>
      </c>
      <c r="D188" s="64"/>
      <c r="E188" s="50" t="s">
        <v>61</v>
      </c>
      <c r="F188" s="68"/>
      <c r="G188" s="65"/>
      <c r="H188" s="66"/>
      <c r="I188" s="66"/>
      <c r="J188" s="67"/>
      <c r="K188" s="68"/>
      <c r="L188" s="64"/>
      <c r="M188" s="66"/>
      <c r="N188" s="66"/>
      <c r="O188" s="67"/>
      <c r="P188" s="48" t="str">
        <f t="shared" si="13"/>
        <v/>
      </c>
      <c r="Q188" s="50">
        <f t="shared" si="14"/>
        <v>187</v>
      </c>
      <c r="R188" s="50"/>
      <c r="S188" s="52"/>
      <c r="T188" s="52">
        <f t="shared" si="0"/>
        <v>0</v>
      </c>
      <c r="U188" s="52">
        <f t="shared" si="1"/>
        <v>0</v>
      </c>
      <c r="V188" s="52">
        <f t="shared" si="2"/>
        <v>0</v>
      </c>
      <c r="W188" s="52">
        <f t="shared" si="3"/>
        <v>0</v>
      </c>
      <c r="X188" s="52" t="str">
        <f t="shared" si="15"/>
        <v/>
      </c>
      <c r="Y188" s="53" t="str">
        <f t="shared" si="16"/>
        <v/>
      </c>
      <c r="Z188" s="53" t="str">
        <f t="shared" si="17"/>
        <v/>
      </c>
      <c r="AA188" s="53" t="str">
        <f t="shared" si="4"/>
        <v/>
      </c>
      <c r="AB188" s="54" t="str">
        <f t="shared" si="5"/>
        <v/>
      </c>
      <c r="AC188" s="61"/>
      <c r="AD188" s="52" t="str">
        <f t="shared" si="6"/>
        <v/>
      </c>
      <c r="AE188" s="53" t="str">
        <f t="shared" si="20"/>
        <v/>
      </c>
      <c r="AF188" s="52" t="str">
        <f t="shared" si="8"/>
        <v/>
      </c>
      <c r="AG188" s="52" t="str">
        <f t="shared" si="9"/>
        <v/>
      </c>
      <c r="AH188" s="58">
        <f t="shared" si="10"/>
        <v>0</v>
      </c>
      <c r="AI188" s="58">
        <f t="shared" si="11"/>
        <v>0</v>
      </c>
      <c r="AJ188" s="52" t="str">
        <f t="shared" si="18"/>
        <v/>
      </c>
      <c r="AK188" s="52" t="str">
        <f t="shared" si="19"/>
        <v/>
      </c>
    </row>
    <row r="189" spans="1:37" ht="15.75" customHeight="1" x14ac:dyDescent="0.25">
      <c r="A189" s="69"/>
      <c r="B189" s="63"/>
      <c r="C189" s="50" t="s">
        <v>61</v>
      </c>
      <c r="D189" s="64"/>
      <c r="E189" s="50" t="s">
        <v>61</v>
      </c>
      <c r="F189" s="68"/>
      <c r="G189" s="65"/>
      <c r="H189" s="66"/>
      <c r="I189" s="66"/>
      <c r="J189" s="67"/>
      <c r="K189" s="68"/>
      <c r="L189" s="64"/>
      <c r="M189" s="66"/>
      <c r="N189" s="66"/>
      <c r="O189" s="67"/>
      <c r="P189" s="48" t="str">
        <f t="shared" si="13"/>
        <v/>
      </c>
      <c r="Q189" s="50">
        <f t="shared" si="14"/>
        <v>188</v>
      </c>
      <c r="R189" s="50"/>
      <c r="S189" s="52"/>
      <c r="T189" s="52">
        <f t="shared" si="0"/>
        <v>0</v>
      </c>
      <c r="U189" s="52">
        <f t="shared" si="1"/>
        <v>0</v>
      </c>
      <c r="V189" s="52">
        <f t="shared" si="2"/>
        <v>0</v>
      </c>
      <c r="W189" s="52">
        <f t="shared" si="3"/>
        <v>0</v>
      </c>
      <c r="X189" s="52" t="str">
        <f t="shared" si="15"/>
        <v/>
      </c>
      <c r="Y189" s="53" t="str">
        <f t="shared" si="16"/>
        <v/>
      </c>
      <c r="Z189" s="53" t="str">
        <f t="shared" si="17"/>
        <v/>
      </c>
      <c r="AA189" s="53" t="str">
        <f t="shared" si="4"/>
        <v/>
      </c>
      <c r="AB189" s="54" t="str">
        <f t="shared" si="5"/>
        <v/>
      </c>
      <c r="AC189" s="61"/>
      <c r="AD189" s="52" t="str">
        <f t="shared" si="6"/>
        <v/>
      </c>
      <c r="AE189" s="53" t="str">
        <f t="shared" si="20"/>
        <v/>
      </c>
      <c r="AF189" s="52" t="str">
        <f t="shared" si="8"/>
        <v/>
      </c>
      <c r="AG189" s="52" t="str">
        <f t="shared" si="9"/>
        <v/>
      </c>
      <c r="AH189" s="58">
        <f t="shared" si="10"/>
        <v>0</v>
      </c>
      <c r="AI189" s="58">
        <f t="shared" si="11"/>
        <v>0</v>
      </c>
      <c r="AJ189" s="52" t="str">
        <f t="shared" si="18"/>
        <v/>
      </c>
      <c r="AK189" s="52" t="str">
        <f t="shared" si="19"/>
        <v/>
      </c>
    </row>
    <row r="190" spans="1:37" ht="15.75" customHeight="1" x14ac:dyDescent="0.25">
      <c r="A190" s="69"/>
      <c r="B190" s="63"/>
      <c r="C190" s="50" t="s">
        <v>61</v>
      </c>
      <c r="D190" s="64"/>
      <c r="E190" s="50" t="s">
        <v>61</v>
      </c>
      <c r="F190" s="68"/>
      <c r="G190" s="65"/>
      <c r="H190" s="66"/>
      <c r="I190" s="66"/>
      <c r="J190" s="67"/>
      <c r="K190" s="68"/>
      <c r="L190" s="64"/>
      <c r="M190" s="66"/>
      <c r="N190" s="66"/>
      <c r="O190" s="67"/>
      <c r="P190" s="48" t="str">
        <f t="shared" si="13"/>
        <v/>
      </c>
      <c r="Q190" s="50">
        <f t="shared" si="14"/>
        <v>189</v>
      </c>
      <c r="R190" s="50"/>
      <c r="S190" s="52"/>
      <c r="T190" s="52">
        <f t="shared" si="0"/>
        <v>0</v>
      </c>
      <c r="U190" s="52">
        <f t="shared" si="1"/>
        <v>0</v>
      </c>
      <c r="V190" s="52">
        <f t="shared" si="2"/>
        <v>0</v>
      </c>
      <c r="W190" s="52">
        <f t="shared" si="3"/>
        <v>0</v>
      </c>
      <c r="X190" s="52" t="str">
        <f t="shared" si="15"/>
        <v/>
      </c>
      <c r="Y190" s="53" t="str">
        <f t="shared" si="16"/>
        <v/>
      </c>
      <c r="Z190" s="53" t="str">
        <f t="shared" si="17"/>
        <v/>
      </c>
      <c r="AA190" s="53" t="str">
        <f t="shared" si="4"/>
        <v/>
      </c>
      <c r="AB190" s="54" t="str">
        <f t="shared" si="5"/>
        <v/>
      </c>
      <c r="AC190" s="61"/>
      <c r="AD190" s="52" t="str">
        <f t="shared" si="6"/>
        <v/>
      </c>
      <c r="AE190" s="53" t="str">
        <f t="shared" si="20"/>
        <v/>
      </c>
      <c r="AF190" s="52" t="str">
        <f t="shared" si="8"/>
        <v/>
      </c>
      <c r="AG190" s="52" t="str">
        <f t="shared" si="9"/>
        <v/>
      </c>
      <c r="AH190" s="58">
        <f t="shared" si="10"/>
        <v>0</v>
      </c>
      <c r="AI190" s="58">
        <f t="shared" si="11"/>
        <v>0</v>
      </c>
      <c r="AJ190" s="52" t="str">
        <f t="shared" si="18"/>
        <v/>
      </c>
      <c r="AK190" s="52" t="str">
        <f t="shared" si="19"/>
        <v/>
      </c>
    </row>
    <row r="191" spans="1:37" ht="15.75" customHeight="1" x14ac:dyDescent="0.25">
      <c r="A191" s="69"/>
      <c r="B191" s="63"/>
      <c r="C191" s="50" t="s">
        <v>61</v>
      </c>
      <c r="D191" s="64"/>
      <c r="E191" s="50" t="s">
        <v>61</v>
      </c>
      <c r="F191" s="68"/>
      <c r="G191" s="65"/>
      <c r="H191" s="66"/>
      <c r="I191" s="66"/>
      <c r="J191" s="67"/>
      <c r="K191" s="68"/>
      <c r="L191" s="64"/>
      <c r="M191" s="66"/>
      <c r="N191" s="66"/>
      <c r="O191" s="67"/>
      <c r="P191" s="48" t="str">
        <f t="shared" si="13"/>
        <v/>
      </c>
      <c r="Q191" s="50">
        <f t="shared" si="14"/>
        <v>190</v>
      </c>
      <c r="R191" s="50"/>
      <c r="S191" s="52"/>
      <c r="T191" s="52">
        <f t="shared" si="0"/>
        <v>0</v>
      </c>
      <c r="U191" s="52">
        <f t="shared" si="1"/>
        <v>0</v>
      </c>
      <c r="V191" s="52">
        <f t="shared" si="2"/>
        <v>0</v>
      </c>
      <c r="W191" s="52">
        <f t="shared" si="3"/>
        <v>0</v>
      </c>
      <c r="X191" s="52" t="str">
        <f t="shared" si="15"/>
        <v/>
      </c>
      <c r="Y191" s="53" t="str">
        <f t="shared" si="16"/>
        <v/>
      </c>
      <c r="Z191" s="53" t="str">
        <f t="shared" si="17"/>
        <v/>
      </c>
      <c r="AA191" s="53" t="str">
        <f t="shared" si="4"/>
        <v/>
      </c>
      <c r="AB191" s="54" t="str">
        <f t="shared" si="5"/>
        <v/>
      </c>
      <c r="AC191" s="61"/>
      <c r="AD191" s="52" t="str">
        <f t="shared" si="6"/>
        <v/>
      </c>
      <c r="AE191" s="53" t="str">
        <f t="shared" si="20"/>
        <v/>
      </c>
      <c r="AF191" s="52" t="str">
        <f t="shared" si="8"/>
        <v/>
      </c>
      <c r="AG191" s="52" t="str">
        <f t="shared" si="9"/>
        <v/>
      </c>
      <c r="AH191" s="58">
        <f t="shared" si="10"/>
        <v>0</v>
      </c>
      <c r="AI191" s="58">
        <f t="shared" si="11"/>
        <v>0</v>
      </c>
      <c r="AJ191" s="52" t="str">
        <f t="shared" si="18"/>
        <v/>
      </c>
      <c r="AK191" s="52" t="str">
        <f t="shared" si="19"/>
        <v/>
      </c>
    </row>
    <row r="192" spans="1:37" ht="15.75" customHeight="1" x14ac:dyDescent="0.25">
      <c r="A192" s="69"/>
      <c r="B192" s="63"/>
      <c r="C192" s="50" t="s">
        <v>61</v>
      </c>
      <c r="D192" s="64"/>
      <c r="E192" s="50" t="s">
        <v>61</v>
      </c>
      <c r="F192" s="68"/>
      <c r="G192" s="65"/>
      <c r="H192" s="66"/>
      <c r="I192" s="66"/>
      <c r="J192" s="67"/>
      <c r="K192" s="68"/>
      <c r="L192" s="64"/>
      <c r="M192" s="66"/>
      <c r="N192" s="66"/>
      <c r="O192" s="67"/>
      <c r="P192" s="48" t="str">
        <f t="shared" si="13"/>
        <v/>
      </c>
      <c r="Q192" s="50">
        <f t="shared" si="14"/>
        <v>191</v>
      </c>
      <c r="R192" s="50"/>
      <c r="S192" s="52"/>
      <c r="T192" s="52">
        <f t="shared" si="0"/>
        <v>0</v>
      </c>
      <c r="U192" s="52">
        <f t="shared" si="1"/>
        <v>0</v>
      </c>
      <c r="V192" s="52">
        <f t="shared" si="2"/>
        <v>0</v>
      </c>
      <c r="W192" s="52">
        <f t="shared" si="3"/>
        <v>0</v>
      </c>
      <c r="X192" s="52" t="str">
        <f t="shared" si="15"/>
        <v/>
      </c>
      <c r="Y192" s="53" t="str">
        <f t="shared" si="16"/>
        <v/>
      </c>
      <c r="Z192" s="53" t="str">
        <f t="shared" si="17"/>
        <v/>
      </c>
      <c r="AA192" s="53" t="str">
        <f t="shared" si="4"/>
        <v/>
      </c>
      <c r="AB192" s="54" t="str">
        <f t="shared" si="5"/>
        <v/>
      </c>
      <c r="AC192" s="61"/>
      <c r="AD192" s="52" t="str">
        <f t="shared" si="6"/>
        <v/>
      </c>
      <c r="AE192" s="53" t="str">
        <f t="shared" si="20"/>
        <v/>
      </c>
      <c r="AF192" s="52" t="str">
        <f t="shared" si="8"/>
        <v/>
      </c>
      <c r="AG192" s="52" t="str">
        <f t="shared" si="9"/>
        <v/>
      </c>
      <c r="AH192" s="58">
        <f t="shared" si="10"/>
        <v>0</v>
      </c>
      <c r="AI192" s="58">
        <f t="shared" si="11"/>
        <v>0</v>
      </c>
      <c r="AJ192" s="52" t="str">
        <f t="shared" si="18"/>
        <v/>
      </c>
      <c r="AK192" s="52" t="str">
        <f t="shared" si="19"/>
        <v/>
      </c>
    </row>
    <row r="193" spans="1:37" ht="15.75" customHeight="1" x14ac:dyDescent="0.25">
      <c r="A193" s="69"/>
      <c r="B193" s="63"/>
      <c r="C193" s="50" t="s">
        <v>61</v>
      </c>
      <c r="D193" s="64"/>
      <c r="E193" s="50" t="s">
        <v>61</v>
      </c>
      <c r="F193" s="68"/>
      <c r="G193" s="65"/>
      <c r="H193" s="66"/>
      <c r="I193" s="66"/>
      <c r="J193" s="67"/>
      <c r="K193" s="68"/>
      <c r="L193" s="64"/>
      <c r="M193" s="66"/>
      <c r="N193" s="66"/>
      <c r="O193" s="67"/>
      <c r="P193" s="48" t="str">
        <f t="shared" si="13"/>
        <v/>
      </c>
      <c r="Q193" s="50">
        <f t="shared" si="14"/>
        <v>192</v>
      </c>
      <c r="R193" s="50"/>
      <c r="S193" s="52"/>
      <c r="T193" s="52">
        <f t="shared" si="0"/>
        <v>0</v>
      </c>
      <c r="U193" s="52">
        <f t="shared" si="1"/>
        <v>0</v>
      </c>
      <c r="V193" s="52">
        <f t="shared" si="2"/>
        <v>0</v>
      </c>
      <c r="W193" s="52">
        <f t="shared" si="3"/>
        <v>0</v>
      </c>
      <c r="X193" s="52" t="str">
        <f t="shared" si="15"/>
        <v/>
      </c>
      <c r="Y193" s="53" t="str">
        <f t="shared" si="16"/>
        <v/>
      </c>
      <c r="Z193" s="53" t="str">
        <f t="shared" si="17"/>
        <v/>
      </c>
      <c r="AA193" s="53" t="str">
        <f t="shared" si="4"/>
        <v/>
      </c>
      <c r="AB193" s="54" t="str">
        <f t="shared" si="5"/>
        <v/>
      </c>
      <c r="AC193" s="61"/>
      <c r="AD193" s="52" t="str">
        <f t="shared" si="6"/>
        <v/>
      </c>
      <c r="AE193" s="53" t="str">
        <f t="shared" si="20"/>
        <v/>
      </c>
      <c r="AF193" s="52" t="str">
        <f t="shared" si="8"/>
        <v/>
      </c>
      <c r="AG193" s="52" t="str">
        <f t="shared" si="9"/>
        <v/>
      </c>
      <c r="AH193" s="58">
        <f t="shared" si="10"/>
        <v>0</v>
      </c>
      <c r="AI193" s="58">
        <f t="shared" si="11"/>
        <v>0</v>
      </c>
      <c r="AJ193" s="52" t="str">
        <f t="shared" si="18"/>
        <v/>
      </c>
      <c r="AK193" s="52" t="str">
        <f t="shared" si="19"/>
        <v/>
      </c>
    </row>
    <row r="194" spans="1:37" ht="15.75" customHeight="1" x14ac:dyDescent="0.25">
      <c r="A194" s="69"/>
      <c r="B194" s="63"/>
      <c r="C194" s="50" t="s">
        <v>61</v>
      </c>
      <c r="D194" s="64"/>
      <c r="E194" s="50" t="s">
        <v>61</v>
      </c>
      <c r="F194" s="68"/>
      <c r="G194" s="65"/>
      <c r="H194" s="66"/>
      <c r="I194" s="66"/>
      <c r="J194" s="67"/>
      <c r="K194" s="68"/>
      <c r="L194" s="64"/>
      <c r="M194" s="66"/>
      <c r="N194" s="66"/>
      <c r="O194" s="67"/>
      <c r="P194" s="48" t="str">
        <f t="shared" si="13"/>
        <v/>
      </c>
      <c r="Q194" s="50">
        <f t="shared" si="14"/>
        <v>193</v>
      </c>
      <c r="R194" s="50"/>
      <c r="S194" s="52"/>
      <c r="T194" s="52">
        <f t="shared" si="0"/>
        <v>0</v>
      </c>
      <c r="U194" s="52">
        <f t="shared" si="1"/>
        <v>0</v>
      </c>
      <c r="V194" s="52">
        <f t="shared" si="2"/>
        <v>0</v>
      </c>
      <c r="W194" s="52">
        <f t="shared" si="3"/>
        <v>0</v>
      </c>
      <c r="X194" s="52" t="str">
        <f t="shared" si="15"/>
        <v/>
      </c>
      <c r="Y194" s="53" t="str">
        <f t="shared" si="16"/>
        <v/>
      </c>
      <c r="Z194" s="53" t="str">
        <f t="shared" si="17"/>
        <v/>
      </c>
      <c r="AA194" s="53" t="str">
        <f t="shared" si="4"/>
        <v/>
      </c>
      <c r="AB194" s="54" t="str">
        <f t="shared" si="5"/>
        <v/>
      </c>
      <c r="AC194" s="61"/>
      <c r="AD194" s="52" t="str">
        <f t="shared" si="6"/>
        <v/>
      </c>
      <c r="AE194" s="53" t="str">
        <f t="shared" si="20"/>
        <v/>
      </c>
      <c r="AF194" s="52" t="str">
        <f t="shared" si="8"/>
        <v/>
      </c>
      <c r="AG194" s="52" t="str">
        <f t="shared" si="9"/>
        <v/>
      </c>
      <c r="AH194" s="58">
        <f t="shared" si="10"/>
        <v>0</v>
      </c>
      <c r="AI194" s="58">
        <f t="shared" si="11"/>
        <v>0</v>
      </c>
      <c r="AJ194" s="52" t="str">
        <f t="shared" si="18"/>
        <v/>
      </c>
      <c r="AK194" s="52" t="str">
        <f t="shared" si="19"/>
        <v/>
      </c>
    </row>
    <row r="195" spans="1:37" ht="15.75" customHeight="1" x14ac:dyDescent="0.25">
      <c r="A195" s="69"/>
      <c r="B195" s="63"/>
      <c r="C195" s="50" t="s">
        <v>61</v>
      </c>
      <c r="D195" s="64"/>
      <c r="E195" s="50" t="s">
        <v>61</v>
      </c>
      <c r="F195" s="68"/>
      <c r="G195" s="65"/>
      <c r="H195" s="66"/>
      <c r="I195" s="66"/>
      <c r="J195" s="67"/>
      <c r="K195" s="68"/>
      <c r="L195" s="64"/>
      <c r="M195" s="66"/>
      <c r="N195" s="66"/>
      <c r="O195" s="67"/>
      <c r="P195" s="48" t="str">
        <f t="shared" si="13"/>
        <v/>
      </c>
      <c r="Q195" s="50">
        <f t="shared" si="14"/>
        <v>194</v>
      </c>
      <c r="R195" s="50"/>
      <c r="S195" s="52"/>
      <c r="T195" s="52">
        <f t="shared" si="0"/>
        <v>0</v>
      </c>
      <c r="U195" s="52">
        <f t="shared" si="1"/>
        <v>0</v>
      </c>
      <c r="V195" s="52">
        <f t="shared" si="2"/>
        <v>0</v>
      </c>
      <c r="W195" s="52">
        <f t="shared" si="3"/>
        <v>0</v>
      </c>
      <c r="X195" s="52" t="str">
        <f t="shared" si="15"/>
        <v/>
      </c>
      <c r="Y195" s="53" t="str">
        <f t="shared" si="16"/>
        <v/>
      </c>
      <c r="Z195" s="53" t="str">
        <f t="shared" si="17"/>
        <v/>
      </c>
      <c r="AA195" s="53" t="str">
        <f t="shared" si="4"/>
        <v/>
      </c>
      <c r="AB195" s="54" t="str">
        <f t="shared" si="5"/>
        <v/>
      </c>
      <c r="AC195" s="61"/>
      <c r="AD195" s="52" t="str">
        <f t="shared" si="6"/>
        <v/>
      </c>
      <c r="AE195" s="53" t="str">
        <f t="shared" si="20"/>
        <v/>
      </c>
      <c r="AF195" s="52" t="str">
        <f t="shared" si="8"/>
        <v/>
      </c>
      <c r="AG195" s="52" t="str">
        <f t="shared" si="9"/>
        <v/>
      </c>
      <c r="AH195" s="58">
        <f t="shared" si="10"/>
        <v>0</v>
      </c>
      <c r="AI195" s="58">
        <f t="shared" si="11"/>
        <v>0</v>
      </c>
      <c r="AJ195" s="52" t="str">
        <f t="shared" si="18"/>
        <v/>
      </c>
      <c r="AK195" s="52" t="str">
        <f t="shared" si="19"/>
        <v/>
      </c>
    </row>
    <row r="196" spans="1:37" ht="15.75" customHeight="1" x14ac:dyDescent="0.25">
      <c r="A196" s="69"/>
      <c r="B196" s="63"/>
      <c r="C196" s="50" t="s">
        <v>61</v>
      </c>
      <c r="D196" s="64"/>
      <c r="E196" s="50" t="s">
        <v>61</v>
      </c>
      <c r="F196" s="68"/>
      <c r="G196" s="65"/>
      <c r="H196" s="66"/>
      <c r="I196" s="66"/>
      <c r="J196" s="67"/>
      <c r="K196" s="68"/>
      <c r="L196" s="64"/>
      <c r="M196" s="66"/>
      <c r="N196" s="66"/>
      <c r="O196" s="67"/>
      <c r="P196" s="48" t="str">
        <f t="shared" si="13"/>
        <v/>
      </c>
      <c r="Q196" s="50">
        <f t="shared" si="14"/>
        <v>195</v>
      </c>
      <c r="R196" s="50"/>
      <c r="S196" s="52"/>
      <c r="T196" s="52">
        <f t="shared" si="0"/>
        <v>0</v>
      </c>
      <c r="U196" s="52">
        <f t="shared" si="1"/>
        <v>0</v>
      </c>
      <c r="V196" s="52">
        <f t="shared" si="2"/>
        <v>0</v>
      </c>
      <c r="W196" s="52">
        <f t="shared" si="3"/>
        <v>0</v>
      </c>
      <c r="X196" s="52" t="str">
        <f t="shared" si="15"/>
        <v/>
      </c>
      <c r="Y196" s="53" t="str">
        <f t="shared" si="16"/>
        <v/>
      </c>
      <c r="Z196" s="53" t="str">
        <f t="shared" si="17"/>
        <v/>
      </c>
      <c r="AA196" s="53" t="str">
        <f t="shared" si="4"/>
        <v/>
      </c>
      <c r="AB196" s="54" t="str">
        <f t="shared" si="5"/>
        <v/>
      </c>
      <c r="AC196" s="61"/>
      <c r="AD196" s="52" t="str">
        <f t="shared" si="6"/>
        <v/>
      </c>
      <c r="AE196" s="53" t="str">
        <f t="shared" si="20"/>
        <v/>
      </c>
      <c r="AF196" s="52" t="str">
        <f t="shared" si="8"/>
        <v/>
      </c>
      <c r="AG196" s="52" t="str">
        <f t="shared" si="9"/>
        <v/>
      </c>
      <c r="AH196" s="58">
        <f t="shared" si="10"/>
        <v>0</v>
      </c>
      <c r="AI196" s="58">
        <f t="shared" si="11"/>
        <v>0</v>
      </c>
      <c r="AJ196" s="52" t="str">
        <f t="shared" si="18"/>
        <v/>
      </c>
      <c r="AK196" s="52" t="str">
        <f t="shared" si="19"/>
        <v/>
      </c>
    </row>
    <row r="197" spans="1:37" ht="15.75" customHeight="1" x14ac:dyDescent="0.25">
      <c r="A197" s="69"/>
      <c r="B197" s="63"/>
      <c r="C197" s="50" t="s">
        <v>61</v>
      </c>
      <c r="D197" s="64"/>
      <c r="E197" s="50" t="s">
        <v>61</v>
      </c>
      <c r="F197" s="68"/>
      <c r="G197" s="65"/>
      <c r="H197" s="66"/>
      <c r="I197" s="66"/>
      <c r="J197" s="67"/>
      <c r="K197" s="68"/>
      <c r="L197" s="64"/>
      <c r="M197" s="66"/>
      <c r="N197" s="66"/>
      <c r="O197" s="67"/>
      <c r="P197" s="48" t="str">
        <f t="shared" si="13"/>
        <v/>
      </c>
      <c r="Q197" s="50">
        <f t="shared" si="14"/>
        <v>196</v>
      </c>
      <c r="R197" s="50"/>
      <c r="S197" s="52"/>
      <c r="T197" s="52">
        <f t="shared" si="0"/>
        <v>0</v>
      </c>
      <c r="U197" s="52">
        <f t="shared" si="1"/>
        <v>0</v>
      </c>
      <c r="V197" s="52">
        <f t="shared" si="2"/>
        <v>0</v>
      </c>
      <c r="W197" s="52">
        <f t="shared" si="3"/>
        <v>0</v>
      </c>
      <c r="X197" s="52" t="str">
        <f t="shared" si="15"/>
        <v/>
      </c>
      <c r="Y197" s="53" t="str">
        <f t="shared" si="16"/>
        <v/>
      </c>
      <c r="Z197" s="53" t="str">
        <f t="shared" si="17"/>
        <v/>
      </c>
      <c r="AA197" s="53" t="str">
        <f t="shared" si="4"/>
        <v/>
      </c>
      <c r="AB197" s="54" t="str">
        <f t="shared" si="5"/>
        <v/>
      </c>
      <c r="AC197" s="61"/>
      <c r="AD197" s="52" t="str">
        <f t="shared" si="6"/>
        <v/>
      </c>
      <c r="AE197" s="53" t="str">
        <f t="shared" si="20"/>
        <v/>
      </c>
      <c r="AF197" s="52" t="str">
        <f t="shared" si="8"/>
        <v/>
      </c>
      <c r="AG197" s="52" t="str">
        <f t="shared" si="9"/>
        <v/>
      </c>
      <c r="AH197" s="58">
        <f t="shared" si="10"/>
        <v>0</v>
      </c>
      <c r="AI197" s="58">
        <f t="shared" si="11"/>
        <v>0</v>
      </c>
      <c r="AJ197" s="52" t="str">
        <f t="shared" si="18"/>
        <v/>
      </c>
      <c r="AK197" s="52" t="str">
        <f t="shared" si="19"/>
        <v/>
      </c>
    </row>
    <row r="198" spans="1:37" ht="15.75" customHeight="1" x14ac:dyDescent="0.25">
      <c r="A198" s="69"/>
      <c r="B198" s="63"/>
      <c r="C198" s="50" t="s">
        <v>61</v>
      </c>
      <c r="D198" s="64"/>
      <c r="E198" s="50" t="s">
        <v>61</v>
      </c>
      <c r="F198" s="68"/>
      <c r="G198" s="65"/>
      <c r="H198" s="66"/>
      <c r="I198" s="66"/>
      <c r="J198" s="67"/>
      <c r="K198" s="68"/>
      <c r="L198" s="64"/>
      <c r="M198" s="66"/>
      <c r="N198" s="66"/>
      <c r="O198" s="67"/>
      <c r="P198" s="48" t="str">
        <f t="shared" si="13"/>
        <v/>
      </c>
      <c r="Q198" s="50">
        <f t="shared" si="14"/>
        <v>197</v>
      </c>
      <c r="R198" s="50"/>
      <c r="S198" s="52"/>
      <c r="T198" s="52">
        <f t="shared" si="0"/>
        <v>0</v>
      </c>
      <c r="U198" s="52">
        <f t="shared" si="1"/>
        <v>0</v>
      </c>
      <c r="V198" s="52">
        <f t="shared" si="2"/>
        <v>0</v>
      </c>
      <c r="W198" s="52">
        <f t="shared" si="3"/>
        <v>0</v>
      </c>
      <c r="X198" s="52" t="str">
        <f t="shared" si="15"/>
        <v/>
      </c>
      <c r="Y198" s="53" t="str">
        <f t="shared" si="16"/>
        <v/>
      </c>
      <c r="Z198" s="53" t="str">
        <f t="shared" si="17"/>
        <v/>
      </c>
      <c r="AA198" s="53" t="str">
        <f t="shared" si="4"/>
        <v/>
      </c>
      <c r="AB198" s="54" t="str">
        <f t="shared" si="5"/>
        <v/>
      </c>
      <c r="AC198" s="61"/>
      <c r="AD198" s="52" t="str">
        <f t="shared" si="6"/>
        <v/>
      </c>
      <c r="AE198" s="53" t="str">
        <f t="shared" si="20"/>
        <v/>
      </c>
      <c r="AF198" s="52" t="str">
        <f t="shared" si="8"/>
        <v/>
      </c>
      <c r="AG198" s="52" t="str">
        <f t="shared" si="9"/>
        <v/>
      </c>
      <c r="AH198" s="58">
        <f t="shared" si="10"/>
        <v>0</v>
      </c>
      <c r="AI198" s="58">
        <f t="shared" si="11"/>
        <v>0</v>
      </c>
      <c r="AJ198" s="52" t="str">
        <f t="shared" si="18"/>
        <v/>
      </c>
      <c r="AK198" s="52" t="str">
        <f t="shared" si="19"/>
        <v/>
      </c>
    </row>
    <row r="199" spans="1:37" ht="15.75" customHeight="1" x14ac:dyDescent="0.25">
      <c r="A199" s="69"/>
      <c r="B199" s="63"/>
      <c r="C199" s="50" t="s">
        <v>61</v>
      </c>
      <c r="D199" s="64"/>
      <c r="E199" s="50" t="s">
        <v>61</v>
      </c>
      <c r="F199" s="68"/>
      <c r="G199" s="65"/>
      <c r="H199" s="66"/>
      <c r="I199" s="66"/>
      <c r="J199" s="67"/>
      <c r="K199" s="68"/>
      <c r="L199" s="64"/>
      <c r="M199" s="66"/>
      <c r="N199" s="66"/>
      <c r="O199" s="67"/>
      <c r="P199" s="48" t="str">
        <f t="shared" si="13"/>
        <v/>
      </c>
      <c r="Q199" s="50">
        <f t="shared" si="14"/>
        <v>198</v>
      </c>
      <c r="R199" s="50"/>
      <c r="S199" s="52"/>
      <c r="T199" s="52">
        <f t="shared" si="0"/>
        <v>0</v>
      </c>
      <c r="U199" s="52">
        <f t="shared" si="1"/>
        <v>0</v>
      </c>
      <c r="V199" s="52">
        <f t="shared" si="2"/>
        <v>0</v>
      </c>
      <c r="W199" s="52">
        <f t="shared" si="3"/>
        <v>0</v>
      </c>
      <c r="X199" s="52" t="str">
        <f t="shared" si="15"/>
        <v/>
      </c>
      <c r="Y199" s="53" t="str">
        <f t="shared" si="16"/>
        <v/>
      </c>
      <c r="Z199" s="53" t="str">
        <f t="shared" si="17"/>
        <v/>
      </c>
      <c r="AA199" s="53" t="str">
        <f t="shared" si="4"/>
        <v/>
      </c>
      <c r="AB199" s="54" t="str">
        <f t="shared" si="5"/>
        <v/>
      </c>
      <c r="AC199" s="61"/>
      <c r="AD199" s="52" t="str">
        <f t="shared" si="6"/>
        <v/>
      </c>
      <c r="AE199" s="53" t="str">
        <f t="shared" si="20"/>
        <v/>
      </c>
      <c r="AF199" s="52" t="str">
        <f t="shared" si="8"/>
        <v/>
      </c>
      <c r="AG199" s="52" t="str">
        <f t="shared" si="9"/>
        <v/>
      </c>
      <c r="AH199" s="58">
        <f t="shared" si="10"/>
        <v>0</v>
      </c>
      <c r="AI199" s="58">
        <f t="shared" si="11"/>
        <v>0</v>
      </c>
      <c r="AJ199" s="52" t="str">
        <f t="shared" si="18"/>
        <v/>
      </c>
      <c r="AK199" s="52" t="str">
        <f t="shared" si="19"/>
        <v/>
      </c>
    </row>
    <row r="200" spans="1:37" ht="15.75" customHeight="1" x14ac:dyDescent="0.25">
      <c r="A200" s="69"/>
      <c r="B200" s="63"/>
      <c r="C200" s="50" t="s">
        <v>61</v>
      </c>
      <c r="D200" s="64"/>
      <c r="E200" s="50" t="s">
        <v>61</v>
      </c>
      <c r="F200" s="68"/>
      <c r="G200" s="65"/>
      <c r="H200" s="66"/>
      <c r="I200" s="66"/>
      <c r="J200" s="67"/>
      <c r="K200" s="68"/>
      <c r="L200" s="64"/>
      <c r="M200" s="66"/>
      <c r="N200" s="66"/>
      <c r="O200" s="67"/>
      <c r="P200" s="48" t="str">
        <f t="shared" si="13"/>
        <v/>
      </c>
      <c r="Q200" s="50">
        <f t="shared" si="14"/>
        <v>199</v>
      </c>
      <c r="R200" s="50"/>
      <c r="S200" s="52"/>
      <c r="T200" s="52">
        <f t="shared" si="0"/>
        <v>0</v>
      </c>
      <c r="U200" s="52">
        <f t="shared" si="1"/>
        <v>0</v>
      </c>
      <c r="V200" s="52">
        <f t="shared" si="2"/>
        <v>0</v>
      </c>
      <c r="W200" s="52">
        <f t="shared" si="3"/>
        <v>0</v>
      </c>
      <c r="X200" s="52" t="str">
        <f t="shared" si="15"/>
        <v/>
      </c>
      <c r="Y200" s="53" t="str">
        <f t="shared" si="16"/>
        <v/>
      </c>
      <c r="Z200" s="53" t="str">
        <f t="shared" si="17"/>
        <v/>
      </c>
      <c r="AA200" s="53" t="str">
        <f t="shared" si="4"/>
        <v/>
      </c>
      <c r="AB200" s="54" t="str">
        <f t="shared" si="5"/>
        <v/>
      </c>
      <c r="AC200" s="61"/>
      <c r="AD200" s="52" t="str">
        <f t="shared" si="6"/>
        <v/>
      </c>
      <c r="AE200" s="53" t="str">
        <f t="shared" si="20"/>
        <v/>
      </c>
      <c r="AF200" s="52" t="str">
        <f t="shared" si="8"/>
        <v/>
      </c>
      <c r="AG200" s="52" t="str">
        <f t="shared" si="9"/>
        <v/>
      </c>
      <c r="AH200" s="58">
        <f t="shared" si="10"/>
        <v>0</v>
      </c>
      <c r="AI200" s="58">
        <f t="shared" si="11"/>
        <v>0</v>
      </c>
      <c r="AJ200" s="52" t="str">
        <f t="shared" si="18"/>
        <v/>
      </c>
      <c r="AK200" s="52" t="str">
        <f t="shared" si="19"/>
        <v/>
      </c>
    </row>
    <row r="201" spans="1:37" ht="15.75" customHeight="1" x14ac:dyDescent="0.25">
      <c r="A201" s="69"/>
      <c r="B201" s="63"/>
      <c r="C201" s="50" t="s">
        <v>61</v>
      </c>
      <c r="D201" s="64"/>
      <c r="E201" s="50" t="s">
        <v>61</v>
      </c>
      <c r="F201" s="68"/>
      <c r="G201" s="65"/>
      <c r="H201" s="66"/>
      <c r="I201" s="66"/>
      <c r="J201" s="67"/>
      <c r="K201" s="68"/>
      <c r="L201" s="64"/>
      <c r="M201" s="66"/>
      <c r="N201" s="66"/>
      <c r="O201" s="67"/>
      <c r="P201" s="48" t="str">
        <f t="shared" si="13"/>
        <v/>
      </c>
      <c r="Q201" s="50">
        <f t="shared" si="14"/>
        <v>200</v>
      </c>
      <c r="R201" s="50"/>
      <c r="S201" s="52"/>
      <c r="T201" s="52">
        <f t="shared" si="0"/>
        <v>0</v>
      </c>
      <c r="U201" s="52">
        <f t="shared" si="1"/>
        <v>0</v>
      </c>
      <c r="V201" s="52">
        <f t="shared" si="2"/>
        <v>0</v>
      </c>
      <c r="W201" s="52">
        <f t="shared" si="3"/>
        <v>0</v>
      </c>
      <c r="X201" s="52" t="str">
        <f t="shared" si="15"/>
        <v/>
      </c>
      <c r="Y201" s="53" t="str">
        <f t="shared" si="16"/>
        <v/>
      </c>
      <c r="Z201" s="53" t="str">
        <f t="shared" si="17"/>
        <v/>
      </c>
      <c r="AA201" s="53" t="str">
        <f t="shared" si="4"/>
        <v/>
      </c>
      <c r="AB201" s="54" t="str">
        <f t="shared" si="5"/>
        <v/>
      </c>
      <c r="AC201" s="61"/>
      <c r="AD201" s="52" t="str">
        <f t="shared" si="6"/>
        <v/>
      </c>
      <c r="AE201" s="53" t="str">
        <f t="shared" si="20"/>
        <v/>
      </c>
      <c r="AF201" s="52" t="str">
        <f t="shared" si="8"/>
        <v/>
      </c>
      <c r="AG201" s="52" t="str">
        <f t="shared" si="9"/>
        <v/>
      </c>
      <c r="AH201" s="58">
        <f t="shared" si="10"/>
        <v>0</v>
      </c>
      <c r="AI201" s="58">
        <f t="shared" si="11"/>
        <v>0</v>
      </c>
      <c r="AJ201" s="52" t="str">
        <f t="shared" si="18"/>
        <v/>
      </c>
      <c r="AK201" s="52" t="str">
        <f t="shared" si="19"/>
        <v/>
      </c>
    </row>
    <row r="202" spans="1:37" ht="15.75" customHeight="1" x14ac:dyDescent="0.25">
      <c r="A202" s="69"/>
      <c r="B202" s="63"/>
      <c r="C202" s="50" t="s">
        <v>61</v>
      </c>
      <c r="D202" s="64"/>
      <c r="E202" s="50" t="s">
        <v>61</v>
      </c>
      <c r="F202" s="68"/>
      <c r="G202" s="65"/>
      <c r="H202" s="66"/>
      <c r="I202" s="66"/>
      <c r="J202" s="67"/>
      <c r="K202" s="68"/>
      <c r="L202" s="64"/>
      <c r="M202" s="66"/>
      <c r="N202" s="66"/>
      <c r="O202" s="67"/>
      <c r="P202" s="48" t="str">
        <f t="shared" si="13"/>
        <v/>
      </c>
      <c r="Q202" s="50">
        <f t="shared" si="14"/>
        <v>201</v>
      </c>
      <c r="R202" s="50"/>
      <c r="S202" s="52"/>
      <c r="T202" s="52">
        <f t="shared" si="0"/>
        <v>0</v>
      </c>
      <c r="U202" s="52">
        <f t="shared" si="1"/>
        <v>0</v>
      </c>
      <c r="V202" s="52">
        <f t="shared" si="2"/>
        <v>0</v>
      </c>
      <c r="W202" s="52">
        <f t="shared" si="3"/>
        <v>0</v>
      </c>
      <c r="X202" s="52" t="str">
        <f t="shared" si="15"/>
        <v/>
      </c>
      <c r="Y202" s="53" t="str">
        <f t="shared" si="16"/>
        <v/>
      </c>
      <c r="Z202" s="53" t="str">
        <f t="shared" si="17"/>
        <v/>
      </c>
      <c r="AA202" s="53" t="str">
        <f t="shared" si="4"/>
        <v/>
      </c>
      <c r="AB202" s="54" t="str">
        <f t="shared" si="5"/>
        <v/>
      </c>
      <c r="AC202" s="61"/>
      <c r="AD202" s="52" t="str">
        <f t="shared" si="6"/>
        <v/>
      </c>
      <c r="AE202" s="53" t="str">
        <f t="shared" si="20"/>
        <v/>
      </c>
      <c r="AF202" s="52" t="str">
        <f t="shared" si="8"/>
        <v/>
      </c>
      <c r="AG202" s="52" t="str">
        <f t="shared" si="9"/>
        <v/>
      </c>
      <c r="AH202" s="58">
        <f t="shared" si="10"/>
        <v>0</v>
      </c>
      <c r="AI202" s="58">
        <f t="shared" si="11"/>
        <v>0</v>
      </c>
      <c r="AJ202" s="52" t="str">
        <f t="shared" si="18"/>
        <v/>
      </c>
      <c r="AK202" s="52" t="str">
        <f t="shared" si="19"/>
        <v/>
      </c>
    </row>
    <row r="203" spans="1:37" ht="15.75" customHeight="1" x14ac:dyDescent="0.25">
      <c r="A203" s="69"/>
      <c r="B203" s="63"/>
      <c r="C203" s="50" t="s">
        <v>61</v>
      </c>
      <c r="D203" s="64"/>
      <c r="E203" s="50" t="s">
        <v>61</v>
      </c>
      <c r="F203" s="68"/>
      <c r="G203" s="65"/>
      <c r="H203" s="66"/>
      <c r="I203" s="66"/>
      <c r="J203" s="67"/>
      <c r="K203" s="68"/>
      <c r="L203" s="64"/>
      <c r="M203" s="66"/>
      <c r="N203" s="66"/>
      <c r="O203" s="67"/>
      <c r="P203" s="48" t="str">
        <f t="shared" si="13"/>
        <v/>
      </c>
      <c r="Q203" s="50">
        <f t="shared" si="14"/>
        <v>202</v>
      </c>
      <c r="R203" s="50"/>
      <c r="S203" s="52"/>
      <c r="T203" s="52">
        <f t="shared" si="0"/>
        <v>0</v>
      </c>
      <c r="U203" s="52">
        <f t="shared" si="1"/>
        <v>0</v>
      </c>
      <c r="V203" s="52">
        <f t="shared" si="2"/>
        <v>0</v>
      </c>
      <c r="W203" s="52">
        <f t="shared" si="3"/>
        <v>0</v>
      </c>
      <c r="X203" s="52" t="str">
        <f t="shared" si="15"/>
        <v/>
      </c>
      <c r="Y203" s="53" t="str">
        <f t="shared" si="16"/>
        <v/>
      </c>
      <c r="Z203" s="53" t="str">
        <f t="shared" si="17"/>
        <v/>
      </c>
      <c r="AA203" s="53" t="str">
        <f t="shared" si="4"/>
        <v/>
      </c>
      <c r="AB203" s="54" t="str">
        <f t="shared" si="5"/>
        <v/>
      </c>
      <c r="AC203" s="61"/>
      <c r="AD203" s="52" t="str">
        <f t="shared" si="6"/>
        <v/>
      </c>
      <c r="AE203" s="53" t="str">
        <f t="shared" si="20"/>
        <v/>
      </c>
      <c r="AF203" s="52" t="str">
        <f t="shared" si="8"/>
        <v/>
      </c>
      <c r="AG203" s="52" t="str">
        <f t="shared" si="9"/>
        <v/>
      </c>
      <c r="AH203" s="58">
        <f t="shared" si="10"/>
        <v>0</v>
      </c>
      <c r="AI203" s="58">
        <f t="shared" si="11"/>
        <v>0</v>
      </c>
      <c r="AJ203" s="52" t="str">
        <f t="shared" si="18"/>
        <v/>
      </c>
      <c r="AK203" s="52" t="str">
        <f t="shared" si="19"/>
        <v/>
      </c>
    </row>
    <row r="204" spans="1:37" ht="15.75" customHeight="1" x14ac:dyDescent="0.25">
      <c r="A204" s="69"/>
      <c r="B204" s="63"/>
      <c r="C204" s="50" t="s">
        <v>61</v>
      </c>
      <c r="D204" s="64"/>
      <c r="E204" s="50" t="s">
        <v>61</v>
      </c>
      <c r="F204" s="68"/>
      <c r="G204" s="65"/>
      <c r="H204" s="66"/>
      <c r="I204" s="66"/>
      <c r="J204" s="67"/>
      <c r="K204" s="68"/>
      <c r="L204" s="64"/>
      <c r="M204" s="66"/>
      <c r="N204" s="66"/>
      <c r="O204" s="67"/>
      <c r="P204" s="48" t="str">
        <f t="shared" si="13"/>
        <v/>
      </c>
      <c r="Q204" s="50">
        <f t="shared" si="14"/>
        <v>203</v>
      </c>
      <c r="R204" s="50"/>
      <c r="S204" s="52"/>
      <c r="T204" s="52">
        <f t="shared" si="0"/>
        <v>0</v>
      </c>
      <c r="U204" s="52">
        <f t="shared" si="1"/>
        <v>0</v>
      </c>
      <c r="V204" s="52">
        <f t="shared" si="2"/>
        <v>0</v>
      </c>
      <c r="W204" s="52">
        <f t="shared" si="3"/>
        <v>0</v>
      </c>
      <c r="X204" s="52" t="str">
        <f t="shared" si="15"/>
        <v/>
      </c>
      <c r="Y204" s="53" t="str">
        <f t="shared" si="16"/>
        <v/>
      </c>
      <c r="Z204" s="53" t="str">
        <f t="shared" si="17"/>
        <v/>
      </c>
      <c r="AA204" s="53" t="str">
        <f t="shared" si="4"/>
        <v/>
      </c>
      <c r="AB204" s="54" t="str">
        <f t="shared" si="5"/>
        <v/>
      </c>
      <c r="AC204" s="61"/>
      <c r="AD204" s="52" t="str">
        <f t="shared" si="6"/>
        <v/>
      </c>
      <c r="AE204" s="53" t="str">
        <f t="shared" si="20"/>
        <v/>
      </c>
      <c r="AF204" s="52" t="str">
        <f t="shared" si="8"/>
        <v/>
      </c>
      <c r="AG204" s="52" t="str">
        <f t="shared" si="9"/>
        <v/>
      </c>
      <c r="AH204" s="58">
        <f t="shared" si="10"/>
        <v>0</v>
      </c>
      <c r="AI204" s="58">
        <f t="shared" si="11"/>
        <v>0</v>
      </c>
      <c r="AJ204" s="52" t="str">
        <f t="shared" si="18"/>
        <v/>
      </c>
      <c r="AK204" s="52" t="str">
        <f t="shared" si="19"/>
        <v/>
      </c>
    </row>
    <row r="205" spans="1:37" ht="15.75" customHeight="1" x14ac:dyDescent="0.25">
      <c r="A205" s="69"/>
      <c r="B205" s="63"/>
      <c r="C205" s="50" t="s">
        <v>61</v>
      </c>
      <c r="D205" s="64"/>
      <c r="E205" s="50" t="s">
        <v>61</v>
      </c>
      <c r="F205" s="68"/>
      <c r="G205" s="65"/>
      <c r="H205" s="66"/>
      <c r="I205" s="66"/>
      <c r="J205" s="67"/>
      <c r="K205" s="68"/>
      <c r="L205" s="64"/>
      <c r="M205" s="66"/>
      <c r="N205" s="66"/>
      <c r="O205" s="67"/>
      <c r="P205" s="48" t="str">
        <f t="shared" si="13"/>
        <v/>
      </c>
      <c r="Q205" s="50">
        <f t="shared" si="14"/>
        <v>204</v>
      </c>
      <c r="R205" s="50"/>
      <c r="S205" s="52"/>
      <c r="T205" s="52">
        <f t="shared" si="0"/>
        <v>0</v>
      </c>
      <c r="U205" s="52">
        <f t="shared" si="1"/>
        <v>0</v>
      </c>
      <c r="V205" s="52">
        <f t="shared" si="2"/>
        <v>0</v>
      </c>
      <c r="W205" s="52">
        <f t="shared" si="3"/>
        <v>0</v>
      </c>
      <c r="X205" s="52" t="str">
        <f t="shared" si="15"/>
        <v/>
      </c>
      <c r="Y205" s="53" t="str">
        <f t="shared" si="16"/>
        <v/>
      </c>
      <c r="Z205" s="53" t="str">
        <f t="shared" si="17"/>
        <v/>
      </c>
      <c r="AA205" s="53" t="str">
        <f t="shared" si="4"/>
        <v/>
      </c>
      <c r="AB205" s="54" t="str">
        <f t="shared" si="5"/>
        <v/>
      </c>
      <c r="AC205" s="61"/>
      <c r="AD205" s="52" t="str">
        <f t="shared" si="6"/>
        <v/>
      </c>
      <c r="AE205" s="53" t="str">
        <f t="shared" si="20"/>
        <v/>
      </c>
      <c r="AF205" s="52" t="str">
        <f t="shared" si="8"/>
        <v/>
      </c>
      <c r="AG205" s="52" t="str">
        <f t="shared" si="9"/>
        <v/>
      </c>
      <c r="AH205" s="58">
        <f t="shared" si="10"/>
        <v>0</v>
      </c>
      <c r="AI205" s="58">
        <f t="shared" si="11"/>
        <v>0</v>
      </c>
      <c r="AJ205" s="52" t="str">
        <f t="shared" si="18"/>
        <v/>
      </c>
      <c r="AK205" s="52" t="str">
        <f t="shared" si="19"/>
        <v/>
      </c>
    </row>
    <row r="206" spans="1:37" ht="15.75" customHeight="1" x14ac:dyDescent="0.25">
      <c r="A206" s="69"/>
      <c r="B206" s="63"/>
      <c r="C206" s="50" t="s">
        <v>61</v>
      </c>
      <c r="D206" s="64"/>
      <c r="E206" s="50" t="s">
        <v>61</v>
      </c>
      <c r="F206" s="68"/>
      <c r="G206" s="65"/>
      <c r="H206" s="66"/>
      <c r="I206" s="66"/>
      <c r="J206" s="67"/>
      <c r="K206" s="68"/>
      <c r="L206" s="64"/>
      <c r="M206" s="66"/>
      <c r="N206" s="66"/>
      <c r="O206" s="67"/>
      <c r="P206" s="48" t="str">
        <f t="shared" si="13"/>
        <v/>
      </c>
      <c r="Q206" s="50">
        <f t="shared" si="14"/>
        <v>205</v>
      </c>
      <c r="R206" s="50"/>
      <c r="S206" s="52"/>
      <c r="T206" s="52">
        <f t="shared" si="0"/>
        <v>0</v>
      </c>
      <c r="U206" s="52">
        <f t="shared" si="1"/>
        <v>0</v>
      </c>
      <c r="V206" s="52">
        <f t="shared" si="2"/>
        <v>0</v>
      </c>
      <c r="W206" s="52">
        <f t="shared" si="3"/>
        <v>0</v>
      </c>
      <c r="X206" s="52" t="str">
        <f t="shared" si="15"/>
        <v/>
      </c>
      <c r="Y206" s="53" t="str">
        <f t="shared" si="16"/>
        <v/>
      </c>
      <c r="Z206" s="53" t="str">
        <f t="shared" si="17"/>
        <v/>
      </c>
      <c r="AA206" s="53" t="str">
        <f t="shared" si="4"/>
        <v/>
      </c>
      <c r="AB206" s="54" t="str">
        <f t="shared" si="5"/>
        <v/>
      </c>
      <c r="AC206" s="61"/>
      <c r="AD206" s="52" t="str">
        <f t="shared" si="6"/>
        <v/>
      </c>
      <c r="AE206" s="53" t="str">
        <f t="shared" si="20"/>
        <v/>
      </c>
      <c r="AF206" s="52" t="str">
        <f t="shared" si="8"/>
        <v/>
      </c>
      <c r="AG206" s="52" t="str">
        <f t="shared" si="9"/>
        <v/>
      </c>
      <c r="AH206" s="58">
        <f t="shared" si="10"/>
        <v>0</v>
      </c>
      <c r="AI206" s="58">
        <f t="shared" si="11"/>
        <v>0</v>
      </c>
      <c r="AJ206" s="52" t="str">
        <f t="shared" si="18"/>
        <v/>
      </c>
      <c r="AK206" s="52" t="str">
        <f t="shared" si="19"/>
        <v/>
      </c>
    </row>
    <row r="207" spans="1:37" ht="15.75" customHeight="1" x14ac:dyDescent="0.25">
      <c r="A207" s="69"/>
      <c r="B207" s="63"/>
      <c r="C207" s="50" t="s">
        <v>61</v>
      </c>
      <c r="D207" s="64"/>
      <c r="E207" s="50" t="s">
        <v>61</v>
      </c>
      <c r="F207" s="68"/>
      <c r="G207" s="65"/>
      <c r="H207" s="66"/>
      <c r="I207" s="66"/>
      <c r="J207" s="67"/>
      <c r="K207" s="68"/>
      <c r="L207" s="64"/>
      <c r="M207" s="66"/>
      <c r="N207" s="66"/>
      <c r="O207" s="67"/>
      <c r="P207" s="48" t="str">
        <f t="shared" si="13"/>
        <v/>
      </c>
      <c r="Q207" s="50">
        <f t="shared" si="14"/>
        <v>206</v>
      </c>
      <c r="R207" s="50"/>
      <c r="S207" s="52"/>
      <c r="T207" s="52">
        <f t="shared" si="0"/>
        <v>0</v>
      </c>
      <c r="U207" s="52">
        <f t="shared" si="1"/>
        <v>0</v>
      </c>
      <c r="V207" s="52">
        <f t="shared" si="2"/>
        <v>0</v>
      </c>
      <c r="W207" s="52">
        <f t="shared" si="3"/>
        <v>0</v>
      </c>
      <c r="X207" s="52" t="str">
        <f t="shared" si="15"/>
        <v/>
      </c>
      <c r="Y207" s="53" t="str">
        <f t="shared" si="16"/>
        <v/>
      </c>
      <c r="Z207" s="53" t="str">
        <f t="shared" si="17"/>
        <v/>
      </c>
      <c r="AA207" s="53" t="str">
        <f t="shared" si="4"/>
        <v/>
      </c>
      <c r="AB207" s="54" t="str">
        <f t="shared" si="5"/>
        <v/>
      </c>
      <c r="AC207" s="61"/>
      <c r="AD207" s="52" t="str">
        <f t="shared" si="6"/>
        <v/>
      </c>
      <c r="AE207" s="53" t="str">
        <f t="shared" si="20"/>
        <v/>
      </c>
      <c r="AF207" s="52" t="str">
        <f t="shared" si="8"/>
        <v/>
      </c>
      <c r="AG207" s="52" t="str">
        <f t="shared" si="9"/>
        <v/>
      </c>
      <c r="AH207" s="58">
        <f t="shared" si="10"/>
        <v>0</v>
      </c>
      <c r="AI207" s="58">
        <f t="shared" si="11"/>
        <v>0</v>
      </c>
      <c r="AJ207" s="52" t="str">
        <f t="shared" si="18"/>
        <v/>
      </c>
      <c r="AK207" s="52" t="str">
        <f t="shared" si="19"/>
        <v/>
      </c>
    </row>
    <row r="208" spans="1:37" ht="15.75" customHeight="1" x14ac:dyDescent="0.25">
      <c r="A208" s="69"/>
      <c r="B208" s="63"/>
      <c r="C208" s="50" t="s">
        <v>61</v>
      </c>
      <c r="D208" s="64"/>
      <c r="E208" s="50" t="s">
        <v>61</v>
      </c>
      <c r="F208" s="68"/>
      <c r="G208" s="65"/>
      <c r="H208" s="66"/>
      <c r="I208" s="66"/>
      <c r="J208" s="67"/>
      <c r="K208" s="68"/>
      <c r="L208" s="64"/>
      <c r="M208" s="66"/>
      <c r="N208" s="66"/>
      <c r="O208" s="67"/>
      <c r="P208" s="48" t="str">
        <f t="shared" si="13"/>
        <v/>
      </c>
      <c r="Q208" s="50">
        <f t="shared" si="14"/>
        <v>207</v>
      </c>
      <c r="R208" s="50"/>
      <c r="S208" s="52"/>
      <c r="T208" s="52">
        <f t="shared" si="0"/>
        <v>0</v>
      </c>
      <c r="U208" s="52">
        <f t="shared" si="1"/>
        <v>0</v>
      </c>
      <c r="V208" s="52">
        <f t="shared" si="2"/>
        <v>0</v>
      </c>
      <c r="W208" s="52">
        <f t="shared" si="3"/>
        <v>0</v>
      </c>
      <c r="X208" s="52" t="str">
        <f t="shared" si="15"/>
        <v/>
      </c>
      <c r="Y208" s="53" t="str">
        <f t="shared" si="16"/>
        <v/>
      </c>
      <c r="Z208" s="53" t="str">
        <f t="shared" si="17"/>
        <v/>
      </c>
      <c r="AA208" s="53" t="str">
        <f t="shared" si="4"/>
        <v/>
      </c>
      <c r="AB208" s="54" t="str">
        <f t="shared" si="5"/>
        <v/>
      </c>
      <c r="AC208" s="61"/>
      <c r="AD208" s="52" t="str">
        <f t="shared" si="6"/>
        <v/>
      </c>
      <c r="AE208" s="53" t="str">
        <f t="shared" si="20"/>
        <v/>
      </c>
      <c r="AF208" s="52" t="str">
        <f t="shared" si="8"/>
        <v/>
      </c>
      <c r="AG208" s="52" t="str">
        <f t="shared" si="9"/>
        <v/>
      </c>
      <c r="AH208" s="58">
        <f t="shared" si="10"/>
        <v>0</v>
      </c>
      <c r="AI208" s="58">
        <f t="shared" si="11"/>
        <v>0</v>
      </c>
      <c r="AJ208" s="52" t="str">
        <f t="shared" si="18"/>
        <v/>
      </c>
      <c r="AK208" s="52" t="str">
        <f t="shared" si="19"/>
        <v/>
      </c>
    </row>
    <row r="209" spans="1:37" ht="15.75" customHeight="1" x14ac:dyDescent="0.25">
      <c r="A209" s="69"/>
      <c r="B209" s="63"/>
      <c r="C209" s="50" t="s">
        <v>61</v>
      </c>
      <c r="D209" s="64"/>
      <c r="E209" s="50" t="s">
        <v>61</v>
      </c>
      <c r="F209" s="68"/>
      <c r="G209" s="65"/>
      <c r="H209" s="66"/>
      <c r="I209" s="66"/>
      <c r="J209" s="67"/>
      <c r="K209" s="68"/>
      <c r="L209" s="64"/>
      <c r="M209" s="66"/>
      <c r="N209" s="66"/>
      <c r="O209" s="67"/>
      <c r="P209" s="48" t="str">
        <f t="shared" si="13"/>
        <v/>
      </c>
      <c r="Q209" s="50">
        <f t="shared" si="14"/>
        <v>208</v>
      </c>
      <c r="R209" s="50"/>
      <c r="S209" s="52"/>
      <c r="T209" s="52">
        <f t="shared" si="0"/>
        <v>0</v>
      </c>
      <c r="U209" s="52">
        <f t="shared" si="1"/>
        <v>0</v>
      </c>
      <c r="V209" s="52">
        <f t="shared" si="2"/>
        <v>0</v>
      </c>
      <c r="W209" s="52">
        <f t="shared" si="3"/>
        <v>0</v>
      </c>
      <c r="X209" s="52" t="str">
        <f t="shared" si="15"/>
        <v/>
      </c>
      <c r="Y209" s="53" t="str">
        <f t="shared" si="16"/>
        <v/>
      </c>
      <c r="Z209" s="53" t="str">
        <f t="shared" si="17"/>
        <v/>
      </c>
      <c r="AA209" s="53" t="str">
        <f t="shared" si="4"/>
        <v/>
      </c>
      <c r="AB209" s="54" t="str">
        <f t="shared" si="5"/>
        <v/>
      </c>
      <c r="AC209" s="61"/>
      <c r="AD209" s="52" t="str">
        <f t="shared" si="6"/>
        <v/>
      </c>
      <c r="AE209" s="53" t="str">
        <f t="shared" si="20"/>
        <v/>
      </c>
      <c r="AF209" s="52" t="str">
        <f t="shared" si="8"/>
        <v/>
      </c>
      <c r="AG209" s="52" t="str">
        <f t="shared" si="9"/>
        <v/>
      </c>
      <c r="AH209" s="58">
        <f t="shared" si="10"/>
        <v>0</v>
      </c>
      <c r="AI209" s="58">
        <f t="shared" si="11"/>
        <v>0</v>
      </c>
      <c r="AJ209" s="52" t="str">
        <f t="shared" si="18"/>
        <v/>
      </c>
      <c r="AK209" s="52" t="str">
        <f t="shared" si="19"/>
        <v/>
      </c>
    </row>
    <row r="210" spans="1:37" ht="15.75" customHeight="1" x14ac:dyDescent="0.25">
      <c r="A210" s="69"/>
      <c r="B210" s="63"/>
      <c r="C210" s="50" t="s">
        <v>61</v>
      </c>
      <c r="D210" s="64"/>
      <c r="E210" s="50" t="s">
        <v>61</v>
      </c>
      <c r="F210" s="68"/>
      <c r="G210" s="65"/>
      <c r="H210" s="66"/>
      <c r="I210" s="66"/>
      <c r="J210" s="67"/>
      <c r="K210" s="68"/>
      <c r="L210" s="64"/>
      <c r="M210" s="66"/>
      <c r="N210" s="66"/>
      <c r="O210" s="67"/>
      <c r="P210" s="48" t="str">
        <f t="shared" si="13"/>
        <v/>
      </c>
      <c r="Q210" s="50">
        <f t="shared" si="14"/>
        <v>209</v>
      </c>
      <c r="R210" s="50"/>
      <c r="S210" s="52"/>
      <c r="T210" s="52">
        <f t="shared" si="0"/>
        <v>0</v>
      </c>
      <c r="U210" s="52">
        <f t="shared" si="1"/>
        <v>0</v>
      </c>
      <c r="V210" s="52">
        <f t="shared" si="2"/>
        <v>0</v>
      </c>
      <c r="W210" s="52">
        <f t="shared" si="3"/>
        <v>0</v>
      </c>
      <c r="X210" s="52" t="str">
        <f t="shared" si="15"/>
        <v/>
      </c>
      <c r="Y210" s="53" t="str">
        <f t="shared" si="16"/>
        <v/>
      </c>
      <c r="Z210" s="53" t="str">
        <f t="shared" si="17"/>
        <v/>
      </c>
      <c r="AA210" s="53" t="str">
        <f t="shared" si="4"/>
        <v/>
      </c>
      <c r="AB210" s="54" t="str">
        <f t="shared" si="5"/>
        <v/>
      </c>
      <c r="AC210" s="61"/>
      <c r="AD210" s="52" t="str">
        <f t="shared" si="6"/>
        <v/>
      </c>
      <c r="AE210" s="53" t="str">
        <f t="shared" si="20"/>
        <v/>
      </c>
      <c r="AF210" s="52" t="str">
        <f t="shared" si="8"/>
        <v/>
      </c>
      <c r="AG210" s="52" t="str">
        <f t="shared" si="9"/>
        <v/>
      </c>
      <c r="AH210" s="58">
        <f t="shared" si="10"/>
        <v>0</v>
      </c>
      <c r="AI210" s="58">
        <f t="shared" si="11"/>
        <v>0</v>
      </c>
      <c r="AJ210" s="52" t="str">
        <f t="shared" si="18"/>
        <v/>
      </c>
      <c r="AK210" s="52" t="str">
        <f t="shared" si="19"/>
        <v/>
      </c>
    </row>
    <row r="211" spans="1:37" ht="15.75" customHeight="1" x14ac:dyDescent="0.25">
      <c r="A211" s="69"/>
      <c r="B211" s="63"/>
      <c r="C211" s="50" t="s">
        <v>61</v>
      </c>
      <c r="D211" s="64"/>
      <c r="E211" s="50" t="s">
        <v>61</v>
      </c>
      <c r="F211" s="68"/>
      <c r="G211" s="65"/>
      <c r="H211" s="66"/>
      <c r="I211" s="66"/>
      <c r="J211" s="67"/>
      <c r="K211" s="68"/>
      <c r="L211" s="64"/>
      <c r="M211" s="66"/>
      <c r="N211" s="66"/>
      <c r="O211" s="67"/>
      <c r="P211" s="48" t="str">
        <f t="shared" si="13"/>
        <v/>
      </c>
      <c r="Q211" s="50">
        <f t="shared" si="14"/>
        <v>210</v>
      </c>
      <c r="R211" s="50"/>
      <c r="S211" s="52"/>
      <c r="T211" s="52">
        <f t="shared" si="0"/>
        <v>0</v>
      </c>
      <c r="U211" s="52">
        <f t="shared" si="1"/>
        <v>0</v>
      </c>
      <c r="V211" s="52">
        <f t="shared" si="2"/>
        <v>0</v>
      </c>
      <c r="W211" s="52">
        <f t="shared" si="3"/>
        <v>0</v>
      </c>
      <c r="X211" s="52" t="str">
        <f t="shared" si="15"/>
        <v/>
      </c>
      <c r="Y211" s="53" t="str">
        <f t="shared" si="16"/>
        <v/>
      </c>
      <c r="Z211" s="53" t="str">
        <f t="shared" si="17"/>
        <v/>
      </c>
      <c r="AA211" s="53" t="str">
        <f t="shared" si="4"/>
        <v/>
      </c>
      <c r="AB211" s="54" t="str">
        <f t="shared" si="5"/>
        <v/>
      </c>
      <c r="AC211" s="61"/>
      <c r="AD211" s="52" t="str">
        <f t="shared" si="6"/>
        <v/>
      </c>
      <c r="AE211" s="53" t="str">
        <f t="shared" si="20"/>
        <v/>
      </c>
      <c r="AF211" s="52" t="str">
        <f t="shared" si="8"/>
        <v/>
      </c>
      <c r="AG211" s="52" t="str">
        <f t="shared" si="9"/>
        <v/>
      </c>
      <c r="AH211" s="58">
        <f t="shared" si="10"/>
        <v>0</v>
      </c>
      <c r="AI211" s="58">
        <f t="shared" si="11"/>
        <v>0</v>
      </c>
      <c r="AJ211" s="52" t="str">
        <f t="shared" si="18"/>
        <v/>
      </c>
      <c r="AK211" s="52" t="str">
        <f t="shared" si="19"/>
        <v/>
      </c>
    </row>
    <row r="212" spans="1:37" ht="15.75" customHeight="1" x14ac:dyDescent="0.25">
      <c r="A212" s="69"/>
      <c r="B212" s="63"/>
      <c r="C212" s="50" t="s">
        <v>61</v>
      </c>
      <c r="D212" s="64"/>
      <c r="E212" s="50" t="s">
        <v>61</v>
      </c>
      <c r="F212" s="68"/>
      <c r="G212" s="65"/>
      <c r="H212" s="66"/>
      <c r="I212" s="66"/>
      <c r="J212" s="67"/>
      <c r="K212" s="68"/>
      <c r="L212" s="64"/>
      <c r="M212" s="66"/>
      <c r="N212" s="66"/>
      <c r="O212" s="67"/>
      <c r="P212" s="48" t="str">
        <f t="shared" si="13"/>
        <v/>
      </c>
      <c r="Q212" s="50">
        <f t="shared" si="14"/>
        <v>211</v>
      </c>
      <c r="R212" s="50"/>
      <c r="S212" s="52"/>
      <c r="T212" s="52">
        <f t="shared" si="0"/>
        <v>0</v>
      </c>
      <c r="U212" s="52">
        <f t="shared" si="1"/>
        <v>0</v>
      </c>
      <c r="V212" s="52">
        <f t="shared" si="2"/>
        <v>0</v>
      </c>
      <c r="W212" s="52">
        <f t="shared" si="3"/>
        <v>0</v>
      </c>
      <c r="X212" s="52" t="str">
        <f t="shared" si="15"/>
        <v/>
      </c>
      <c r="Y212" s="53" t="str">
        <f t="shared" si="16"/>
        <v/>
      </c>
      <c r="Z212" s="53" t="str">
        <f t="shared" si="17"/>
        <v/>
      </c>
      <c r="AA212" s="53" t="str">
        <f t="shared" si="4"/>
        <v/>
      </c>
      <c r="AB212" s="54" t="str">
        <f t="shared" si="5"/>
        <v/>
      </c>
      <c r="AC212" s="61"/>
      <c r="AD212" s="52" t="str">
        <f t="shared" si="6"/>
        <v/>
      </c>
      <c r="AE212" s="53" t="str">
        <f t="shared" si="20"/>
        <v/>
      </c>
      <c r="AF212" s="52" t="str">
        <f t="shared" si="8"/>
        <v/>
      </c>
      <c r="AG212" s="52" t="str">
        <f t="shared" si="9"/>
        <v/>
      </c>
      <c r="AH212" s="58">
        <f t="shared" si="10"/>
        <v>0</v>
      </c>
      <c r="AI212" s="58">
        <f t="shared" si="11"/>
        <v>0</v>
      </c>
      <c r="AJ212" s="52" t="str">
        <f t="shared" si="18"/>
        <v/>
      </c>
      <c r="AK212" s="52" t="str">
        <f t="shared" si="19"/>
        <v/>
      </c>
    </row>
    <row r="213" spans="1:37" ht="15.75" customHeight="1" x14ac:dyDescent="0.25">
      <c r="A213" s="69"/>
      <c r="B213" s="63"/>
      <c r="C213" s="50" t="s">
        <v>61</v>
      </c>
      <c r="D213" s="64"/>
      <c r="E213" s="50" t="s">
        <v>61</v>
      </c>
      <c r="F213" s="68"/>
      <c r="G213" s="65"/>
      <c r="H213" s="66"/>
      <c r="I213" s="66"/>
      <c r="J213" s="67"/>
      <c r="K213" s="68"/>
      <c r="L213" s="64"/>
      <c r="M213" s="66"/>
      <c r="N213" s="66"/>
      <c r="O213" s="67"/>
      <c r="P213" s="48" t="str">
        <f t="shared" si="13"/>
        <v/>
      </c>
      <c r="Q213" s="50">
        <f t="shared" si="14"/>
        <v>212</v>
      </c>
      <c r="R213" s="50"/>
      <c r="S213" s="52"/>
      <c r="T213" s="52">
        <f t="shared" si="0"/>
        <v>0</v>
      </c>
      <c r="U213" s="52">
        <f t="shared" si="1"/>
        <v>0</v>
      </c>
      <c r="V213" s="52">
        <f t="shared" si="2"/>
        <v>0</v>
      </c>
      <c r="W213" s="52">
        <f t="shared" si="3"/>
        <v>0</v>
      </c>
      <c r="X213" s="52" t="str">
        <f t="shared" si="15"/>
        <v/>
      </c>
      <c r="Y213" s="53" t="str">
        <f t="shared" si="16"/>
        <v/>
      </c>
      <c r="Z213" s="53" t="str">
        <f t="shared" si="17"/>
        <v/>
      </c>
      <c r="AA213" s="53" t="str">
        <f t="shared" si="4"/>
        <v/>
      </c>
      <c r="AB213" s="54" t="str">
        <f t="shared" si="5"/>
        <v/>
      </c>
      <c r="AC213" s="61"/>
      <c r="AD213" s="52" t="str">
        <f t="shared" si="6"/>
        <v/>
      </c>
      <c r="AE213" s="53" t="str">
        <f t="shared" si="20"/>
        <v/>
      </c>
      <c r="AF213" s="52" t="str">
        <f t="shared" si="8"/>
        <v/>
      </c>
      <c r="AG213" s="52" t="str">
        <f t="shared" si="9"/>
        <v/>
      </c>
      <c r="AH213" s="58">
        <f t="shared" si="10"/>
        <v>0</v>
      </c>
      <c r="AI213" s="58">
        <f t="shared" si="11"/>
        <v>0</v>
      </c>
      <c r="AJ213" s="52" t="str">
        <f t="shared" si="18"/>
        <v/>
      </c>
      <c r="AK213" s="52" t="str">
        <f t="shared" si="19"/>
        <v/>
      </c>
    </row>
    <row r="214" spans="1:37" ht="15.75" customHeight="1" x14ac:dyDescent="0.25">
      <c r="A214" s="69"/>
      <c r="B214" s="63"/>
      <c r="C214" s="50" t="s">
        <v>61</v>
      </c>
      <c r="D214" s="64"/>
      <c r="E214" s="50" t="s">
        <v>61</v>
      </c>
      <c r="F214" s="68"/>
      <c r="G214" s="65"/>
      <c r="H214" s="66"/>
      <c r="I214" s="66"/>
      <c r="J214" s="67"/>
      <c r="K214" s="68"/>
      <c r="L214" s="64"/>
      <c r="M214" s="66"/>
      <c r="N214" s="66"/>
      <c r="O214" s="67"/>
      <c r="P214" s="48" t="str">
        <f t="shared" si="13"/>
        <v/>
      </c>
      <c r="Q214" s="50">
        <f t="shared" si="14"/>
        <v>213</v>
      </c>
      <c r="R214" s="50"/>
      <c r="S214" s="52"/>
      <c r="T214" s="52">
        <f t="shared" si="0"/>
        <v>0</v>
      </c>
      <c r="U214" s="52">
        <f t="shared" si="1"/>
        <v>0</v>
      </c>
      <c r="V214" s="52">
        <f t="shared" si="2"/>
        <v>0</v>
      </c>
      <c r="W214" s="52">
        <f t="shared" si="3"/>
        <v>0</v>
      </c>
      <c r="X214" s="52" t="str">
        <f t="shared" si="15"/>
        <v/>
      </c>
      <c r="Y214" s="53" t="str">
        <f t="shared" si="16"/>
        <v/>
      </c>
      <c r="Z214" s="53" t="str">
        <f t="shared" si="17"/>
        <v/>
      </c>
      <c r="AA214" s="53" t="str">
        <f t="shared" si="4"/>
        <v/>
      </c>
      <c r="AB214" s="54" t="str">
        <f t="shared" si="5"/>
        <v/>
      </c>
      <c r="AC214" s="61"/>
      <c r="AD214" s="52" t="str">
        <f t="shared" si="6"/>
        <v/>
      </c>
      <c r="AE214" s="53" t="str">
        <f t="shared" si="20"/>
        <v/>
      </c>
      <c r="AF214" s="52" t="str">
        <f t="shared" si="8"/>
        <v/>
      </c>
      <c r="AG214" s="52" t="str">
        <f t="shared" si="9"/>
        <v/>
      </c>
      <c r="AH214" s="58">
        <f t="shared" si="10"/>
        <v>0</v>
      </c>
      <c r="AI214" s="58">
        <f t="shared" si="11"/>
        <v>0</v>
      </c>
      <c r="AJ214" s="52" t="str">
        <f t="shared" si="18"/>
        <v/>
      </c>
      <c r="AK214" s="52" t="str">
        <f t="shared" si="19"/>
        <v/>
      </c>
    </row>
    <row r="215" spans="1:37" ht="15.75" customHeight="1" x14ac:dyDescent="0.25">
      <c r="A215" s="69"/>
      <c r="B215" s="63"/>
      <c r="C215" s="50" t="s">
        <v>61</v>
      </c>
      <c r="D215" s="64"/>
      <c r="E215" s="50" t="s">
        <v>61</v>
      </c>
      <c r="F215" s="68"/>
      <c r="G215" s="65"/>
      <c r="H215" s="66"/>
      <c r="I215" s="66"/>
      <c r="J215" s="67"/>
      <c r="K215" s="68"/>
      <c r="L215" s="64"/>
      <c r="M215" s="66"/>
      <c r="N215" s="66"/>
      <c r="O215" s="67"/>
      <c r="P215" s="48" t="str">
        <f t="shared" si="13"/>
        <v/>
      </c>
      <c r="Q215" s="50">
        <f t="shared" si="14"/>
        <v>214</v>
      </c>
      <c r="R215" s="50"/>
      <c r="S215" s="52"/>
      <c r="T215" s="52">
        <f t="shared" si="0"/>
        <v>0</v>
      </c>
      <c r="U215" s="52">
        <f t="shared" si="1"/>
        <v>0</v>
      </c>
      <c r="V215" s="52">
        <f t="shared" si="2"/>
        <v>0</v>
      </c>
      <c r="W215" s="52">
        <f t="shared" si="3"/>
        <v>0</v>
      </c>
      <c r="X215" s="52" t="str">
        <f t="shared" si="15"/>
        <v/>
      </c>
      <c r="Y215" s="53" t="str">
        <f t="shared" si="16"/>
        <v/>
      </c>
      <c r="Z215" s="53" t="str">
        <f t="shared" si="17"/>
        <v/>
      </c>
      <c r="AA215" s="53" t="str">
        <f t="shared" si="4"/>
        <v/>
      </c>
      <c r="AB215" s="54" t="str">
        <f t="shared" si="5"/>
        <v/>
      </c>
      <c r="AC215" s="61"/>
      <c r="AD215" s="52" t="str">
        <f t="shared" si="6"/>
        <v/>
      </c>
      <c r="AE215" s="53" t="str">
        <f t="shared" si="20"/>
        <v/>
      </c>
      <c r="AF215" s="52" t="str">
        <f t="shared" si="8"/>
        <v/>
      </c>
      <c r="AG215" s="52" t="str">
        <f t="shared" si="9"/>
        <v/>
      </c>
      <c r="AH215" s="58">
        <f t="shared" si="10"/>
        <v>0</v>
      </c>
      <c r="AI215" s="58">
        <f t="shared" si="11"/>
        <v>0</v>
      </c>
      <c r="AJ215" s="52" t="str">
        <f t="shared" si="18"/>
        <v/>
      </c>
      <c r="AK215" s="52" t="str">
        <f t="shared" si="19"/>
        <v/>
      </c>
    </row>
    <row r="216" spans="1:37" ht="15.75" customHeight="1" x14ac:dyDescent="0.25">
      <c r="A216" s="69"/>
      <c r="B216" s="63"/>
      <c r="C216" s="50" t="s">
        <v>61</v>
      </c>
      <c r="D216" s="64"/>
      <c r="E216" s="50" t="s">
        <v>61</v>
      </c>
      <c r="F216" s="68"/>
      <c r="G216" s="65"/>
      <c r="H216" s="66"/>
      <c r="I216" s="66"/>
      <c r="J216" s="67"/>
      <c r="K216" s="68"/>
      <c r="L216" s="64"/>
      <c r="M216" s="66"/>
      <c r="N216" s="66"/>
      <c r="O216" s="67"/>
      <c r="P216" s="48" t="str">
        <f t="shared" si="13"/>
        <v/>
      </c>
      <c r="Q216" s="50">
        <f t="shared" si="14"/>
        <v>215</v>
      </c>
      <c r="R216" s="50"/>
      <c r="S216" s="52"/>
      <c r="T216" s="52">
        <f t="shared" si="0"/>
        <v>0</v>
      </c>
      <c r="U216" s="52">
        <f t="shared" si="1"/>
        <v>0</v>
      </c>
      <c r="V216" s="52">
        <f t="shared" si="2"/>
        <v>0</v>
      </c>
      <c r="W216" s="52">
        <f t="shared" si="3"/>
        <v>0</v>
      </c>
      <c r="X216" s="52" t="str">
        <f t="shared" si="15"/>
        <v/>
      </c>
      <c r="Y216" s="53" t="str">
        <f t="shared" si="16"/>
        <v/>
      </c>
      <c r="Z216" s="53" t="str">
        <f t="shared" si="17"/>
        <v/>
      </c>
      <c r="AA216" s="53" t="str">
        <f t="shared" si="4"/>
        <v/>
      </c>
      <c r="AB216" s="54" t="str">
        <f t="shared" si="5"/>
        <v/>
      </c>
      <c r="AC216" s="61"/>
      <c r="AD216" s="52" t="str">
        <f t="shared" si="6"/>
        <v/>
      </c>
      <c r="AE216" s="53" t="str">
        <f t="shared" si="20"/>
        <v/>
      </c>
      <c r="AF216" s="52" t="str">
        <f t="shared" si="8"/>
        <v/>
      </c>
      <c r="AG216" s="52" t="str">
        <f t="shared" si="9"/>
        <v/>
      </c>
      <c r="AH216" s="58">
        <f t="shared" si="10"/>
        <v>0</v>
      </c>
      <c r="AI216" s="58">
        <f t="shared" si="11"/>
        <v>0</v>
      </c>
      <c r="AJ216" s="52" t="str">
        <f t="shared" si="18"/>
        <v/>
      </c>
      <c r="AK216" s="52" t="str">
        <f t="shared" si="19"/>
        <v/>
      </c>
    </row>
    <row r="217" spans="1:37" ht="15.75" customHeight="1" x14ac:dyDescent="0.25">
      <c r="A217" s="69"/>
      <c r="B217" s="63"/>
      <c r="C217" s="50" t="s">
        <v>61</v>
      </c>
      <c r="D217" s="64"/>
      <c r="E217" s="50" t="s">
        <v>61</v>
      </c>
      <c r="F217" s="68"/>
      <c r="G217" s="65"/>
      <c r="H217" s="66"/>
      <c r="I217" s="66"/>
      <c r="J217" s="67"/>
      <c r="K217" s="68"/>
      <c r="L217" s="64"/>
      <c r="M217" s="66"/>
      <c r="N217" s="66"/>
      <c r="O217" s="67"/>
      <c r="P217" s="48" t="str">
        <f t="shared" si="13"/>
        <v/>
      </c>
      <c r="Q217" s="50">
        <f t="shared" si="14"/>
        <v>216</v>
      </c>
      <c r="R217" s="50"/>
      <c r="S217" s="52"/>
      <c r="T217" s="52">
        <f t="shared" si="0"/>
        <v>0</v>
      </c>
      <c r="U217" s="52">
        <f t="shared" si="1"/>
        <v>0</v>
      </c>
      <c r="V217" s="52">
        <f t="shared" si="2"/>
        <v>0</v>
      </c>
      <c r="W217" s="52">
        <f t="shared" si="3"/>
        <v>0</v>
      </c>
      <c r="X217" s="52" t="str">
        <f t="shared" si="15"/>
        <v/>
      </c>
      <c r="Y217" s="53" t="str">
        <f t="shared" si="16"/>
        <v/>
      </c>
      <c r="Z217" s="53" t="str">
        <f t="shared" si="17"/>
        <v/>
      </c>
      <c r="AA217" s="53" t="str">
        <f t="shared" si="4"/>
        <v/>
      </c>
      <c r="AB217" s="54" t="str">
        <f t="shared" si="5"/>
        <v/>
      </c>
      <c r="AC217" s="61"/>
      <c r="AD217" s="52" t="str">
        <f t="shared" si="6"/>
        <v/>
      </c>
      <c r="AE217" s="53" t="str">
        <f t="shared" si="20"/>
        <v/>
      </c>
      <c r="AF217" s="52" t="str">
        <f t="shared" si="8"/>
        <v/>
      </c>
      <c r="AG217" s="52" t="str">
        <f t="shared" si="9"/>
        <v/>
      </c>
      <c r="AH217" s="58">
        <f t="shared" si="10"/>
        <v>0</v>
      </c>
      <c r="AI217" s="58">
        <f t="shared" si="11"/>
        <v>0</v>
      </c>
      <c r="AJ217" s="52" t="str">
        <f t="shared" si="18"/>
        <v/>
      </c>
      <c r="AK217" s="52" t="str">
        <f t="shared" si="19"/>
        <v/>
      </c>
    </row>
    <row r="218" spans="1:37" ht="15.75" customHeight="1" x14ac:dyDescent="0.25">
      <c r="A218" s="69"/>
      <c r="B218" s="63"/>
      <c r="C218" s="50" t="s">
        <v>61</v>
      </c>
      <c r="D218" s="64"/>
      <c r="E218" s="50" t="s">
        <v>61</v>
      </c>
      <c r="F218" s="68"/>
      <c r="G218" s="65"/>
      <c r="H218" s="66"/>
      <c r="I218" s="66"/>
      <c r="J218" s="67"/>
      <c r="K218" s="68"/>
      <c r="L218" s="64"/>
      <c r="M218" s="66"/>
      <c r="N218" s="66"/>
      <c r="O218" s="67"/>
      <c r="P218" s="48" t="str">
        <f t="shared" si="13"/>
        <v/>
      </c>
      <c r="Q218" s="50">
        <f t="shared" si="14"/>
        <v>217</v>
      </c>
      <c r="R218" s="50"/>
      <c r="S218" s="52"/>
      <c r="T218" s="52">
        <f t="shared" si="0"/>
        <v>0</v>
      </c>
      <c r="U218" s="52">
        <f t="shared" si="1"/>
        <v>0</v>
      </c>
      <c r="V218" s="52">
        <f t="shared" si="2"/>
        <v>0</v>
      </c>
      <c r="W218" s="52">
        <f t="shared" si="3"/>
        <v>0</v>
      </c>
      <c r="X218" s="52" t="str">
        <f t="shared" si="15"/>
        <v/>
      </c>
      <c r="Y218" s="53" t="str">
        <f t="shared" si="16"/>
        <v/>
      </c>
      <c r="Z218" s="53" t="str">
        <f t="shared" si="17"/>
        <v/>
      </c>
      <c r="AA218" s="53" t="str">
        <f t="shared" si="4"/>
        <v/>
      </c>
      <c r="AB218" s="54" t="str">
        <f t="shared" si="5"/>
        <v/>
      </c>
      <c r="AC218" s="61"/>
      <c r="AD218" s="52" t="str">
        <f t="shared" si="6"/>
        <v/>
      </c>
      <c r="AE218" s="53" t="str">
        <f t="shared" si="20"/>
        <v/>
      </c>
      <c r="AF218" s="52" t="str">
        <f t="shared" si="8"/>
        <v/>
      </c>
      <c r="AG218" s="52" t="str">
        <f t="shared" si="9"/>
        <v/>
      </c>
      <c r="AH218" s="58">
        <f t="shared" si="10"/>
        <v>0</v>
      </c>
      <c r="AI218" s="58">
        <f t="shared" si="11"/>
        <v>0</v>
      </c>
      <c r="AJ218" s="52" t="str">
        <f t="shared" si="18"/>
        <v/>
      </c>
      <c r="AK218" s="52" t="str">
        <f t="shared" si="19"/>
        <v/>
      </c>
    </row>
    <row r="219" spans="1:37" ht="15.75" customHeight="1" x14ac:dyDescent="0.25">
      <c r="A219" s="69"/>
      <c r="B219" s="63"/>
      <c r="C219" s="50" t="s">
        <v>61</v>
      </c>
      <c r="D219" s="64"/>
      <c r="E219" s="50" t="s">
        <v>61</v>
      </c>
      <c r="F219" s="68"/>
      <c r="G219" s="65"/>
      <c r="H219" s="66"/>
      <c r="I219" s="66"/>
      <c r="J219" s="67"/>
      <c r="K219" s="68"/>
      <c r="L219" s="64"/>
      <c r="M219" s="66"/>
      <c r="N219" s="66"/>
      <c r="O219" s="67"/>
      <c r="P219" s="48" t="str">
        <f t="shared" si="13"/>
        <v/>
      </c>
      <c r="Q219" s="50">
        <f t="shared" si="14"/>
        <v>218</v>
      </c>
      <c r="R219" s="50"/>
      <c r="S219" s="52"/>
      <c r="T219" s="52">
        <f t="shared" si="0"/>
        <v>0</v>
      </c>
      <c r="U219" s="52">
        <f t="shared" si="1"/>
        <v>0</v>
      </c>
      <c r="V219" s="52">
        <f t="shared" si="2"/>
        <v>0</v>
      </c>
      <c r="W219" s="52">
        <f t="shared" si="3"/>
        <v>0</v>
      </c>
      <c r="X219" s="52" t="str">
        <f t="shared" si="15"/>
        <v/>
      </c>
      <c r="Y219" s="53" t="str">
        <f t="shared" si="16"/>
        <v/>
      </c>
      <c r="Z219" s="53" t="str">
        <f t="shared" si="17"/>
        <v/>
      </c>
      <c r="AA219" s="53" t="str">
        <f t="shared" si="4"/>
        <v/>
      </c>
      <c r="AB219" s="54" t="str">
        <f t="shared" si="5"/>
        <v/>
      </c>
      <c r="AC219" s="61"/>
      <c r="AD219" s="52" t="str">
        <f t="shared" si="6"/>
        <v/>
      </c>
      <c r="AE219" s="53" t="str">
        <f t="shared" si="20"/>
        <v/>
      </c>
      <c r="AF219" s="52" t="str">
        <f t="shared" si="8"/>
        <v/>
      </c>
      <c r="AG219" s="52" t="str">
        <f t="shared" si="9"/>
        <v/>
      </c>
      <c r="AH219" s="58">
        <f t="shared" si="10"/>
        <v>0</v>
      </c>
      <c r="AI219" s="58">
        <f t="shared" si="11"/>
        <v>0</v>
      </c>
      <c r="AJ219" s="52" t="str">
        <f t="shared" si="18"/>
        <v/>
      </c>
      <c r="AK219" s="52" t="str">
        <f t="shared" si="19"/>
        <v/>
      </c>
    </row>
    <row r="220" spans="1:37" ht="15.75" customHeight="1" x14ac:dyDescent="0.25">
      <c r="A220" s="69"/>
      <c r="B220" s="63"/>
      <c r="C220" s="50" t="s">
        <v>61</v>
      </c>
      <c r="D220" s="64"/>
      <c r="E220" s="50" t="s">
        <v>61</v>
      </c>
      <c r="F220" s="68"/>
      <c r="G220" s="65"/>
      <c r="H220" s="66"/>
      <c r="I220" s="66"/>
      <c r="J220" s="67"/>
      <c r="K220" s="68"/>
      <c r="L220" s="64"/>
      <c r="M220" s="66"/>
      <c r="N220" s="66"/>
      <c r="O220" s="67"/>
      <c r="P220" s="48" t="str">
        <f t="shared" si="13"/>
        <v/>
      </c>
      <c r="Q220" s="50">
        <f t="shared" si="14"/>
        <v>219</v>
      </c>
      <c r="R220" s="50"/>
      <c r="S220" s="52"/>
      <c r="T220" s="52">
        <f t="shared" si="0"/>
        <v>0</v>
      </c>
      <c r="U220" s="52">
        <f t="shared" si="1"/>
        <v>0</v>
      </c>
      <c r="V220" s="52">
        <f t="shared" si="2"/>
        <v>0</v>
      </c>
      <c r="W220" s="52">
        <f t="shared" si="3"/>
        <v>0</v>
      </c>
      <c r="X220" s="52" t="str">
        <f t="shared" si="15"/>
        <v/>
      </c>
      <c r="Y220" s="53" t="str">
        <f t="shared" si="16"/>
        <v/>
      </c>
      <c r="Z220" s="53" t="str">
        <f t="shared" si="17"/>
        <v/>
      </c>
      <c r="AA220" s="53" t="str">
        <f t="shared" si="4"/>
        <v/>
      </c>
      <c r="AB220" s="54" t="str">
        <f t="shared" si="5"/>
        <v/>
      </c>
      <c r="AC220" s="61"/>
      <c r="AD220" s="52" t="str">
        <f t="shared" si="6"/>
        <v/>
      </c>
      <c r="AE220" s="53" t="str">
        <f t="shared" si="20"/>
        <v/>
      </c>
      <c r="AF220" s="52" t="str">
        <f t="shared" si="8"/>
        <v/>
      </c>
      <c r="AG220" s="52" t="str">
        <f t="shared" si="9"/>
        <v/>
      </c>
      <c r="AH220" s="58">
        <f t="shared" si="10"/>
        <v>0</v>
      </c>
      <c r="AI220" s="58">
        <f t="shared" si="11"/>
        <v>0</v>
      </c>
      <c r="AJ220" s="52" t="str">
        <f t="shared" si="18"/>
        <v/>
      </c>
      <c r="AK220" s="52" t="str">
        <f t="shared" si="19"/>
        <v/>
      </c>
    </row>
    <row r="221" spans="1:37" ht="15.75" customHeight="1" x14ac:dyDescent="0.25">
      <c r="A221" s="69"/>
      <c r="B221" s="63"/>
      <c r="C221" s="50" t="s">
        <v>61</v>
      </c>
      <c r="D221" s="64"/>
      <c r="E221" s="50" t="s">
        <v>61</v>
      </c>
      <c r="F221" s="68"/>
      <c r="G221" s="65"/>
      <c r="H221" s="66"/>
      <c r="I221" s="66"/>
      <c r="J221" s="67"/>
      <c r="K221" s="68"/>
      <c r="L221" s="64"/>
      <c r="M221" s="66"/>
      <c r="N221" s="66"/>
      <c r="O221" s="67"/>
      <c r="P221" s="48" t="str">
        <f t="shared" si="13"/>
        <v/>
      </c>
      <c r="Q221" s="50">
        <f t="shared" si="14"/>
        <v>220</v>
      </c>
      <c r="R221" s="50"/>
      <c r="S221" s="52"/>
      <c r="T221" s="52">
        <f t="shared" si="0"/>
        <v>0</v>
      </c>
      <c r="U221" s="52">
        <f t="shared" si="1"/>
        <v>0</v>
      </c>
      <c r="V221" s="52">
        <f t="shared" si="2"/>
        <v>0</v>
      </c>
      <c r="W221" s="52">
        <f t="shared" si="3"/>
        <v>0</v>
      </c>
      <c r="X221" s="52" t="str">
        <f t="shared" si="15"/>
        <v/>
      </c>
      <c r="Y221" s="53" t="str">
        <f t="shared" si="16"/>
        <v/>
      </c>
      <c r="Z221" s="53" t="str">
        <f t="shared" si="17"/>
        <v/>
      </c>
      <c r="AA221" s="53" t="str">
        <f t="shared" si="4"/>
        <v/>
      </c>
      <c r="AB221" s="54" t="str">
        <f t="shared" si="5"/>
        <v/>
      </c>
      <c r="AC221" s="61"/>
      <c r="AD221" s="52" t="str">
        <f t="shared" si="6"/>
        <v/>
      </c>
      <c r="AE221" s="53" t="str">
        <f t="shared" si="20"/>
        <v/>
      </c>
      <c r="AF221" s="52" t="str">
        <f t="shared" si="8"/>
        <v/>
      </c>
      <c r="AG221" s="52" t="str">
        <f t="shared" si="9"/>
        <v/>
      </c>
      <c r="AH221" s="58">
        <f t="shared" si="10"/>
        <v>0</v>
      </c>
      <c r="AI221" s="58">
        <f t="shared" si="11"/>
        <v>0</v>
      </c>
      <c r="AJ221" s="52" t="str">
        <f t="shared" si="18"/>
        <v/>
      </c>
      <c r="AK221" s="52" t="str">
        <f t="shared" si="19"/>
        <v/>
      </c>
    </row>
    <row r="222" spans="1:37" ht="15.75" customHeight="1" x14ac:dyDescent="0.25">
      <c r="A222" s="69"/>
      <c r="B222" s="63"/>
      <c r="C222" s="50" t="s">
        <v>61</v>
      </c>
      <c r="D222" s="64"/>
      <c r="E222" s="50" t="s">
        <v>61</v>
      </c>
      <c r="F222" s="68"/>
      <c r="G222" s="65"/>
      <c r="H222" s="66"/>
      <c r="I222" s="66"/>
      <c r="J222" s="67"/>
      <c r="K222" s="68"/>
      <c r="L222" s="64"/>
      <c r="M222" s="66"/>
      <c r="N222" s="66"/>
      <c r="O222" s="67"/>
      <c r="P222" s="48" t="str">
        <f t="shared" si="13"/>
        <v/>
      </c>
      <c r="Q222" s="50">
        <f t="shared" si="14"/>
        <v>221</v>
      </c>
      <c r="R222" s="50"/>
      <c r="S222" s="52"/>
      <c r="T222" s="52">
        <f t="shared" si="0"/>
        <v>0</v>
      </c>
      <c r="U222" s="52">
        <f t="shared" si="1"/>
        <v>0</v>
      </c>
      <c r="V222" s="52">
        <f t="shared" si="2"/>
        <v>0</v>
      </c>
      <c r="W222" s="52">
        <f t="shared" si="3"/>
        <v>0</v>
      </c>
      <c r="X222" s="52" t="str">
        <f t="shared" si="15"/>
        <v/>
      </c>
      <c r="Y222" s="53" t="str">
        <f t="shared" si="16"/>
        <v/>
      </c>
      <c r="Z222" s="53" t="str">
        <f t="shared" si="17"/>
        <v/>
      </c>
      <c r="AA222" s="53" t="str">
        <f t="shared" si="4"/>
        <v/>
      </c>
      <c r="AB222" s="54" t="str">
        <f t="shared" si="5"/>
        <v/>
      </c>
      <c r="AC222" s="61"/>
      <c r="AD222" s="52" t="str">
        <f t="shared" si="6"/>
        <v/>
      </c>
      <c r="AE222" s="53" t="str">
        <f t="shared" si="20"/>
        <v/>
      </c>
      <c r="AF222" s="52" t="str">
        <f t="shared" si="8"/>
        <v/>
      </c>
      <c r="AG222" s="52" t="str">
        <f t="shared" si="9"/>
        <v/>
      </c>
      <c r="AH222" s="58">
        <f t="shared" si="10"/>
        <v>0</v>
      </c>
      <c r="AI222" s="58">
        <f t="shared" si="11"/>
        <v>0</v>
      </c>
      <c r="AJ222" s="52" t="str">
        <f t="shared" si="18"/>
        <v/>
      </c>
      <c r="AK222" s="52" t="str">
        <f t="shared" si="19"/>
        <v/>
      </c>
    </row>
    <row r="223" spans="1:37" ht="15.75" customHeight="1" x14ac:dyDescent="0.25">
      <c r="A223" s="69"/>
      <c r="B223" s="63"/>
      <c r="C223" s="50" t="s">
        <v>61</v>
      </c>
      <c r="D223" s="64"/>
      <c r="E223" s="50" t="s">
        <v>61</v>
      </c>
      <c r="F223" s="68"/>
      <c r="G223" s="65"/>
      <c r="H223" s="66"/>
      <c r="I223" s="66"/>
      <c r="J223" s="67"/>
      <c r="K223" s="68"/>
      <c r="L223" s="64"/>
      <c r="M223" s="66"/>
      <c r="N223" s="66"/>
      <c r="O223" s="67"/>
      <c r="P223" s="48" t="str">
        <f t="shared" si="13"/>
        <v/>
      </c>
      <c r="Q223" s="50">
        <f t="shared" si="14"/>
        <v>222</v>
      </c>
      <c r="R223" s="50"/>
      <c r="S223" s="52"/>
      <c r="T223" s="52">
        <f t="shared" si="0"/>
        <v>0</v>
      </c>
      <c r="U223" s="52">
        <f t="shared" si="1"/>
        <v>0</v>
      </c>
      <c r="V223" s="52">
        <f t="shared" si="2"/>
        <v>0</v>
      </c>
      <c r="W223" s="52">
        <f t="shared" si="3"/>
        <v>0</v>
      </c>
      <c r="X223" s="52" t="str">
        <f t="shared" si="15"/>
        <v/>
      </c>
      <c r="Y223" s="53" t="str">
        <f t="shared" si="16"/>
        <v/>
      </c>
      <c r="Z223" s="53" t="str">
        <f t="shared" si="17"/>
        <v/>
      </c>
      <c r="AA223" s="53" t="str">
        <f t="shared" si="4"/>
        <v/>
      </c>
      <c r="AB223" s="54" t="str">
        <f t="shared" si="5"/>
        <v/>
      </c>
      <c r="AC223" s="61"/>
      <c r="AD223" s="52" t="str">
        <f t="shared" si="6"/>
        <v/>
      </c>
      <c r="AE223" s="53" t="str">
        <f t="shared" si="20"/>
        <v/>
      </c>
      <c r="AF223" s="52" t="str">
        <f t="shared" si="8"/>
        <v/>
      </c>
      <c r="AG223" s="52" t="str">
        <f t="shared" si="9"/>
        <v/>
      </c>
      <c r="AH223" s="58">
        <f t="shared" si="10"/>
        <v>0</v>
      </c>
      <c r="AI223" s="58">
        <f t="shared" si="11"/>
        <v>0</v>
      </c>
      <c r="AJ223" s="52" t="str">
        <f t="shared" si="18"/>
        <v/>
      </c>
      <c r="AK223" s="52" t="str">
        <f t="shared" si="19"/>
        <v/>
      </c>
    </row>
    <row r="224" spans="1:37" ht="15.75" customHeight="1" x14ac:dyDescent="0.25">
      <c r="A224" s="69"/>
      <c r="B224" s="63"/>
      <c r="C224" s="50" t="s">
        <v>61</v>
      </c>
      <c r="D224" s="64"/>
      <c r="E224" s="50" t="s">
        <v>61</v>
      </c>
      <c r="F224" s="68"/>
      <c r="G224" s="65"/>
      <c r="H224" s="66"/>
      <c r="I224" s="66"/>
      <c r="J224" s="67"/>
      <c r="K224" s="68"/>
      <c r="L224" s="64"/>
      <c r="M224" s="66"/>
      <c r="N224" s="66"/>
      <c r="O224" s="67"/>
      <c r="P224" s="48" t="str">
        <f t="shared" si="13"/>
        <v/>
      </c>
      <c r="Q224" s="50">
        <f t="shared" si="14"/>
        <v>223</v>
      </c>
      <c r="R224" s="50"/>
      <c r="S224" s="52"/>
      <c r="T224" s="52">
        <f t="shared" si="0"/>
        <v>0</v>
      </c>
      <c r="U224" s="52">
        <f t="shared" si="1"/>
        <v>0</v>
      </c>
      <c r="V224" s="52">
        <f t="shared" si="2"/>
        <v>0</v>
      </c>
      <c r="W224" s="52">
        <f t="shared" si="3"/>
        <v>0</v>
      </c>
      <c r="X224" s="52" t="str">
        <f t="shared" si="15"/>
        <v/>
      </c>
      <c r="Y224" s="53" t="str">
        <f t="shared" si="16"/>
        <v/>
      </c>
      <c r="Z224" s="53" t="str">
        <f t="shared" si="17"/>
        <v/>
      </c>
      <c r="AA224" s="53" t="str">
        <f t="shared" si="4"/>
        <v/>
      </c>
      <c r="AB224" s="54" t="str">
        <f t="shared" si="5"/>
        <v/>
      </c>
      <c r="AC224" s="61"/>
      <c r="AD224" s="52" t="str">
        <f t="shared" si="6"/>
        <v/>
      </c>
      <c r="AE224" s="53" t="str">
        <f t="shared" si="20"/>
        <v/>
      </c>
      <c r="AF224" s="52" t="str">
        <f t="shared" si="8"/>
        <v/>
      </c>
      <c r="AG224" s="52" t="str">
        <f t="shared" si="9"/>
        <v/>
      </c>
      <c r="AH224" s="58">
        <f t="shared" si="10"/>
        <v>0</v>
      </c>
      <c r="AI224" s="58">
        <f t="shared" si="11"/>
        <v>0</v>
      </c>
      <c r="AJ224" s="52" t="str">
        <f t="shared" si="18"/>
        <v/>
      </c>
      <c r="AK224" s="52" t="str">
        <f t="shared" si="19"/>
        <v/>
      </c>
    </row>
    <row r="225" spans="1:37" ht="15.75" customHeight="1" x14ac:dyDescent="0.25">
      <c r="A225" s="69"/>
      <c r="B225" s="63"/>
      <c r="C225" s="50" t="s">
        <v>61</v>
      </c>
      <c r="D225" s="64"/>
      <c r="E225" s="50" t="s">
        <v>61</v>
      </c>
      <c r="F225" s="68"/>
      <c r="G225" s="65"/>
      <c r="H225" s="66"/>
      <c r="I225" s="66"/>
      <c r="J225" s="67"/>
      <c r="K225" s="68"/>
      <c r="L225" s="64"/>
      <c r="M225" s="66"/>
      <c r="N225" s="66"/>
      <c r="O225" s="67"/>
      <c r="P225" s="48" t="str">
        <f t="shared" si="13"/>
        <v/>
      </c>
      <c r="Q225" s="50">
        <f t="shared" si="14"/>
        <v>224</v>
      </c>
      <c r="R225" s="50"/>
      <c r="S225" s="52"/>
      <c r="T225" s="52">
        <f t="shared" si="0"/>
        <v>0</v>
      </c>
      <c r="U225" s="52">
        <f t="shared" si="1"/>
        <v>0</v>
      </c>
      <c r="V225" s="52">
        <f t="shared" si="2"/>
        <v>0</v>
      </c>
      <c r="W225" s="52">
        <f t="shared" si="3"/>
        <v>0</v>
      </c>
      <c r="X225" s="52" t="str">
        <f t="shared" si="15"/>
        <v/>
      </c>
      <c r="Y225" s="53" t="str">
        <f t="shared" si="16"/>
        <v/>
      </c>
      <c r="Z225" s="53" t="str">
        <f t="shared" si="17"/>
        <v/>
      </c>
      <c r="AA225" s="53" t="str">
        <f t="shared" si="4"/>
        <v/>
      </c>
      <c r="AB225" s="54" t="str">
        <f t="shared" si="5"/>
        <v/>
      </c>
      <c r="AC225" s="61"/>
      <c r="AD225" s="52" t="str">
        <f t="shared" si="6"/>
        <v/>
      </c>
      <c r="AE225" s="53" t="str">
        <f t="shared" si="20"/>
        <v/>
      </c>
      <c r="AF225" s="52" t="str">
        <f t="shared" si="8"/>
        <v/>
      </c>
      <c r="AG225" s="52" t="str">
        <f t="shared" si="9"/>
        <v/>
      </c>
      <c r="AH225" s="58">
        <f t="shared" si="10"/>
        <v>0</v>
      </c>
      <c r="AI225" s="58">
        <f t="shared" si="11"/>
        <v>0</v>
      </c>
      <c r="AJ225" s="52" t="str">
        <f t="shared" si="18"/>
        <v/>
      </c>
      <c r="AK225" s="52" t="str">
        <f t="shared" si="19"/>
        <v/>
      </c>
    </row>
    <row r="226" spans="1:37" ht="15.75" customHeight="1" x14ac:dyDescent="0.25">
      <c r="A226" s="69"/>
      <c r="B226" s="63"/>
      <c r="C226" s="50" t="s">
        <v>61</v>
      </c>
      <c r="D226" s="64"/>
      <c r="E226" s="50" t="s">
        <v>61</v>
      </c>
      <c r="F226" s="68"/>
      <c r="G226" s="65"/>
      <c r="H226" s="66"/>
      <c r="I226" s="66"/>
      <c r="J226" s="67"/>
      <c r="K226" s="68"/>
      <c r="L226" s="64"/>
      <c r="M226" s="66"/>
      <c r="N226" s="66"/>
      <c r="O226" s="67"/>
      <c r="P226" s="48" t="str">
        <f t="shared" si="13"/>
        <v/>
      </c>
      <c r="Q226" s="50">
        <f t="shared" si="14"/>
        <v>225</v>
      </c>
      <c r="R226" s="50"/>
      <c r="S226" s="52"/>
      <c r="T226" s="52">
        <f t="shared" si="0"/>
        <v>0</v>
      </c>
      <c r="U226" s="52">
        <f t="shared" si="1"/>
        <v>0</v>
      </c>
      <c r="V226" s="52">
        <f t="shared" si="2"/>
        <v>0</v>
      </c>
      <c r="W226" s="52">
        <f t="shared" si="3"/>
        <v>0</v>
      </c>
      <c r="X226" s="52" t="str">
        <f t="shared" si="15"/>
        <v/>
      </c>
      <c r="Y226" s="53" t="str">
        <f t="shared" si="16"/>
        <v/>
      </c>
      <c r="Z226" s="53" t="str">
        <f t="shared" si="17"/>
        <v/>
      </c>
      <c r="AA226" s="53" t="str">
        <f t="shared" si="4"/>
        <v/>
      </c>
      <c r="AB226" s="54" t="str">
        <f t="shared" si="5"/>
        <v/>
      </c>
      <c r="AC226" s="61"/>
      <c r="AD226" s="52" t="str">
        <f t="shared" si="6"/>
        <v/>
      </c>
      <c r="AE226" s="53" t="str">
        <f t="shared" si="20"/>
        <v/>
      </c>
      <c r="AF226" s="52" t="str">
        <f t="shared" si="8"/>
        <v/>
      </c>
      <c r="AG226" s="52" t="str">
        <f t="shared" si="9"/>
        <v/>
      </c>
      <c r="AH226" s="58">
        <f t="shared" si="10"/>
        <v>0</v>
      </c>
      <c r="AI226" s="58">
        <f t="shared" si="11"/>
        <v>0</v>
      </c>
      <c r="AJ226" s="52" t="str">
        <f t="shared" si="18"/>
        <v/>
      </c>
      <c r="AK226" s="52" t="str">
        <f t="shared" si="19"/>
        <v/>
      </c>
    </row>
    <row r="227" spans="1:37" ht="15.75" customHeight="1" x14ac:dyDescent="0.25">
      <c r="A227" s="69"/>
      <c r="B227" s="63"/>
      <c r="C227" s="50" t="s">
        <v>61</v>
      </c>
      <c r="D227" s="64"/>
      <c r="E227" s="50" t="s">
        <v>61</v>
      </c>
      <c r="F227" s="68"/>
      <c r="G227" s="65"/>
      <c r="H227" s="66"/>
      <c r="I227" s="66"/>
      <c r="J227" s="67"/>
      <c r="K227" s="68"/>
      <c r="L227" s="64"/>
      <c r="M227" s="66"/>
      <c r="N227" s="66"/>
      <c r="O227" s="67"/>
      <c r="P227" s="48" t="str">
        <f t="shared" si="13"/>
        <v/>
      </c>
      <c r="Q227" s="50">
        <f t="shared" si="14"/>
        <v>226</v>
      </c>
      <c r="R227" s="50"/>
      <c r="S227" s="52"/>
      <c r="T227" s="52">
        <f t="shared" si="0"/>
        <v>0</v>
      </c>
      <c r="U227" s="52">
        <f t="shared" si="1"/>
        <v>0</v>
      </c>
      <c r="V227" s="52">
        <f t="shared" si="2"/>
        <v>0</v>
      </c>
      <c r="W227" s="52">
        <f t="shared" si="3"/>
        <v>0</v>
      </c>
      <c r="X227" s="52" t="str">
        <f t="shared" si="15"/>
        <v/>
      </c>
      <c r="Y227" s="53" t="str">
        <f t="shared" si="16"/>
        <v/>
      </c>
      <c r="Z227" s="53" t="str">
        <f t="shared" si="17"/>
        <v/>
      </c>
      <c r="AA227" s="53" t="str">
        <f t="shared" si="4"/>
        <v/>
      </c>
      <c r="AB227" s="54" t="str">
        <f t="shared" si="5"/>
        <v/>
      </c>
      <c r="AC227" s="61"/>
      <c r="AD227" s="52" t="str">
        <f t="shared" si="6"/>
        <v/>
      </c>
      <c r="AE227" s="53" t="str">
        <f t="shared" si="20"/>
        <v/>
      </c>
      <c r="AF227" s="52" t="str">
        <f t="shared" si="8"/>
        <v/>
      </c>
      <c r="AG227" s="52" t="str">
        <f t="shared" si="9"/>
        <v/>
      </c>
      <c r="AH227" s="58">
        <f t="shared" si="10"/>
        <v>0</v>
      </c>
      <c r="AI227" s="58">
        <f t="shared" si="11"/>
        <v>0</v>
      </c>
      <c r="AJ227" s="52" t="str">
        <f t="shared" si="18"/>
        <v/>
      </c>
      <c r="AK227" s="52" t="str">
        <f t="shared" si="19"/>
        <v/>
      </c>
    </row>
    <row r="228" spans="1:37" ht="15.75" customHeight="1" x14ac:dyDescent="0.25">
      <c r="A228" s="69"/>
      <c r="B228" s="63"/>
      <c r="C228" s="50" t="s">
        <v>61</v>
      </c>
      <c r="D228" s="64"/>
      <c r="E228" s="50" t="s">
        <v>61</v>
      </c>
      <c r="F228" s="68"/>
      <c r="G228" s="65"/>
      <c r="H228" s="66"/>
      <c r="I228" s="66"/>
      <c r="J228" s="67"/>
      <c r="K228" s="68"/>
      <c r="L228" s="64"/>
      <c r="M228" s="66"/>
      <c r="N228" s="66"/>
      <c r="O228" s="67"/>
      <c r="P228" s="48" t="str">
        <f t="shared" si="13"/>
        <v/>
      </c>
      <c r="Q228" s="50">
        <f t="shared" si="14"/>
        <v>227</v>
      </c>
      <c r="R228" s="50"/>
      <c r="S228" s="52"/>
      <c r="T228" s="52">
        <f t="shared" si="0"/>
        <v>0</v>
      </c>
      <c r="U228" s="52">
        <f t="shared" si="1"/>
        <v>0</v>
      </c>
      <c r="V228" s="52">
        <f t="shared" si="2"/>
        <v>0</v>
      </c>
      <c r="W228" s="52">
        <f t="shared" si="3"/>
        <v>0</v>
      </c>
      <c r="X228" s="52" t="str">
        <f t="shared" si="15"/>
        <v/>
      </c>
      <c r="Y228" s="53" t="str">
        <f t="shared" si="16"/>
        <v/>
      </c>
      <c r="Z228" s="53" t="str">
        <f t="shared" si="17"/>
        <v/>
      </c>
      <c r="AA228" s="53" t="str">
        <f t="shared" si="4"/>
        <v/>
      </c>
      <c r="AB228" s="54" t="str">
        <f t="shared" si="5"/>
        <v/>
      </c>
      <c r="AC228" s="61"/>
      <c r="AD228" s="52" t="str">
        <f t="shared" si="6"/>
        <v/>
      </c>
      <c r="AE228" s="53" t="str">
        <f t="shared" si="20"/>
        <v/>
      </c>
      <c r="AF228" s="52" t="str">
        <f t="shared" si="8"/>
        <v/>
      </c>
      <c r="AG228" s="52" t="str">
        <f t="shared" si="9"/>
        <v/>
      </c>
      <c r="AH228" s="58">
        <f t="shared" si="10"/>
        <v>0</v>
      </c>
      <c r="AI228" s="58">
        <f t="shared" si="11"/>
        <v>0</v>
      </c>
      <c r="AJ228" s="52" t="str">
        <f t="shared" si="18"/>
        <v/>
      </c>
      <c r="AK228" s="52" t="str">
        <f t="shared" si="19"/>
        <v/>
      </c>
    </row>
    <row r="229" spans="1:37" ht="15.75" customHeight="1" x14ac:dyDescent="0.25">
      <c r="A229" s="69"/>
      <c r="B229" s="63"/>
      <c r="C229" s="50" t="s">
        <v>61</v>
      </c>
      <c r="D229" s="64"/>
      <c r="E229" s="50" t="s">
        <v>61</v>
      </c>
      <c r="F229" s="68"/>
      <c r="G229" s="65"/>
      <c r="H229" s="66"/>
      <c r="I229" s="66"/>
      <c r="J229" s="67"/>
      <c r="K229" s="68"/>
      <c r="L229" s="64"/>
      <c r="M229" s="66"/>
      <c r="N229" s="66"/>
      <c r="O229" s="67"/>
      <c r="P229" s="48" t="str">
        <f t="shared" si="13"/>
        <v/>
      </c>
      <c r="Q229" s="50">
        <f t="shared" si="14"/>
        <v>228</v>
      </c>
      <c r="R229" s="50"/>
      <c r="S229" s="52"/>
      <c r="T229" s="52">
        <f t="shared" si="0"/>
        <v>0</v>
      </c>
      <c r="U229" s="52">
        <f t="shared" si="1"/>
        <v>0</v>
      </c>
      <c r="V229" s="52">
        <f t="shared" si="2"/>
        <v>0</v>
      </c>
      <c r="W229" s="52">
        <f t="shared" si="3"/>
        <v>0</v>
      </c>
      <c r="X229" s="52" t="str">
        <f t="shared" si="15"/>
        <v/>
      </c>
      <c r="Y229" s="53" t="str">
        <f t="shared" si="16"/>
        <v/>
      </c>
      <c r="Z229" s="53" t="str">
        <f t="shared" si="17"/>
        <v/>
      </c>
      <c r="AA229" s="53" t="str">
        <f t="shared" si="4"/>
        <v/>
      </c>
      <c r="AB229" s="54" t="str">
        <f t="shared" si="5"/>
        <v/>
      </c>
      <c r="AC229" s="61"/>
      <c r="AD229" s="52" t="str">
        <f t="shared" si="6"/>
        <v/>
      </c>
      <c r="AE229" s="53" t="str">
        <f t="shared" si="20"/>
        <v/>
      </c>
      <c r="AF229" s="52" t="str">
        <f t="shared" si="8"/>
        <v/>
      </c>
      <c r="AG229" s="52" t="str">
        <f t="shared" si="9"/>
        <v/>
      </c>
      <c r="AH229" s="58">
        <f t="shared" si="10"/>
        <v>0</v>
      </c>
      <c r="AI229" s="58">
        <f t="shared" si="11"/>
        <v>0</v>
      </c>
      <c r="AJ229" s="52" t="str">
        <f t="shared" si="18"/>
        <v/>
      </c>
      <c r="AK229" s="52" t="str">
        <f t="shared" si="19"/>
        <v/>
      </c>
    </row>
    <row r="230" spans="1:37" ht="15.75" customHeight="1" x14ac:dyDescent="0.25">
      <c r="A230" s="69"/>
      <c r="B230" s="63"/>
      <c r="C230" s="50" t="s">
        <v>61</v>
      </c>
      <c r="D230" s="64"/>
      <c r="E230" s="50" t="s">
        <v>61</v>
      </c>
      <c r="F230" s="68"/>
      <c r="G230" s="65"/>
      <c r="H230" s="66"/>
      <c r="I230" s="66"/>
      <c r="J230" s="67"/>
      <c r="K230" s="68"/>
      <c r="L230" s="64"/>
      <c r="M230" s="66"/>
      <c r="N230" s="66"/>
      <c r="O230" s="67"/>
      <c r="P230" s="48" t="str">
        <f t="shared" si="13"/>
        <v/>
      </c>
      <c r="Q230" s="50">
        <f t="shared" si="14"/>
        <v>229</v>
      </c>
      <c r="R230" s="50"/>
      <c r="S230" s="52"/>
      <c r="T230" s="52">
        <f t="shared" si="0"/>
        <v>0</v>
      </c>
      <c r="U230" s="52">
        <f t="shared" si="1"/>
        <v>0</v>
      </c>
      <c r="V230" s="52">
        <f t="shared" si="2"/>
        <v>0</v>
      </c>
      <c r="W230" s="52">
        <f t="shared" si="3"/>
        <v>0</v>
      </c>
      <c r="X230" s="52" t="str">
        <f t="shared" si="15"/>
        <v/>
      </c>
      <c r="Y230" s="53" t="str">
        <f t="shared" si="16"/>
        <v/>
      </c>
      <c r="Z230" s="53" t="str">
        <f t="shared" si="17"/>
        <v/>
      </c>
      <c r="AA230" s="53" t="str">
        <f t="shared" si="4"/>
        <v/>
      </c>
      <c r="AB230" s="54" t="str">
        <f t="shared" si="5"/>
        <v/>
      </c>
      <c r="AC230" s="61"/>
      <c r="AD230" s="52" t="str">
        <f t="shared" si="6"/>
        <v/>
      </c>
      <c r="AE230" s="53" t="str">
        <f t="shared" si="20"/>
        <v/>
      </c>
      <c r="AF230" s="52" t="str">
        <f t="shared" si="8"/>
        <v/>
      </c>
      <c r="AG230" s="52" t="str">
        <f t="shared" si="9"/>
        <v/>
      </c>
      <c r="AH230" s="58">
        <f t="shared" si="10"/>
        <v>0</v>
      </c>
      <c r="AI230" s="58">
        <f t="shared" si="11"/>
        <v>0</v>
      </c>
      <c r="AJ230" s="52" t="str">
        <f t="shared" si="18"/>
        <v/>
      </c>
      <c r="AK230" s="52" t="str">
        <f t="shared" si="19"/>
        <v/>
      </c>
    </row>
    <row r="231" spans="1:37" ht="15.75" customHeight="1" x14ac:dyDescent="0.25">
      <c r="A231" s="69"/>
      <c r="B231" s="63"/>
      <c r="C231" s="50" t="s">
        <v>61</v>
      </c>
      <c r="D231" s="64"/>
      <c r="E231" s="50" t="s">
        <v>61</v>
      </c>
      <c r="F231" s="68"/>
      <c r="G231" s="65"/>
      <c r="H231" s="66"/>
      <c r="I231" s="66"/>
      <c r="J231" s="67"/>
      <c r="K231" s="68"/>
      <c r="L231" s="64"/>
      <c r="M231" s="66"/>
      <c r="N231" s="66"/>
      <c r="O231" s="67"/>
      <c r="P231" s="48" t="str">
        <f t="shared" si="13"/>
        <v/>
      </c>
      <c r="Q231" s="50">
        <f t="shared" si="14"/>
        <v>230</v>
      </c>
      <c r="R231" s="50"/>
      <c r="S231" s="52"/>
      <c r="T231" s="52">
        <f t="shared" si="0"/>
        <v>0</v>
      </c>
      <c r="U231" s="52">
        <f t="shared" si="1"/>
        <v>0</v>
      </c>
      <c r="V231" s="52">
        <f t="shared" si="2"/>
        <v>0</v>
      </c>
      <c r="W231" s="52">
        <f t="shared" si="3"/>
        <v>0</v>
      </c>
      <c r="X231" s="52" t="str">
        <f t="shared" si="15"/>
        <v/>
      </c>
      <c r="Y231" s="53" t="str">
        <f t="shared" si="16"/>
        <v/>
      </c>
      <c r="Z231" s="53" t="str">
        <f t="shared" si="17"/>
        <v/>
      </c>
      <c r="AA231" s="53" t="str">
        <f t="shared" si="4"/>
        <v/>
      </c>
      <c r="AB231" s="54" t="str">
        <f t="shared" si="5"/>
        <v/>
      </c>
      <c r="AC231" s="61"/>
      <c r="AD231" s="52" t="str">
        <f t="shared" si="6"/>
        <v/>
      </c>
      <c r="AE231" s="53" t="str">
        <f t="shared" si="20"/>
        <v/>
      </c>
      <c r="AF231" s="52" t="str">
        <f t="shared" si="8"/>
        <v/>
      </c>
      <c r="AG231" s="52" t="str">
        <f t="shared" si="9"/>
        <v/>
      </c>
      <c r="AH231" s="58">
        <f t="shared" si="10"/>
        <v>0</v>
      </c>
      <c r="AI231" s="58">
        <f t="shared" si="11"/>
        <v>0</v>
      </c>
      <c r="AJ231" s="52" t="str">
        <f t="shared" si="18"/>
        <v/>
      </c>
      <c r="AK231" s="52" t="str">
        <f t="shared" si="19"/>
        <v/>
      </c>
    </row>
    <row r="232" spans="1:37" ht="15.75" customHeight="1" x14ac:dyDescent="0.25">
      <c r="A232" s="69"/>
      <c r="B232" s="63"/>
      <c r="C232" s="50" t="s">
        <v>61</v>
      </c>
      <c r="D232" s="64"/>
      <c r="E232" s="50" t="s">
        <v>61</v>
      </c>
      <c r="F232" s="68"/>
      <c r="G232" s="65"/>
      <c r="H232" s="66"/>
      <c r="I232" s="66"/>
      <c r="J232" s="67"/>
      <c r="K232" s="68"/>
      <c r="L232" s="64"/>
      <c r="M232" s="66"/>
      <c r="N232" s="66"/>
      <c r="O232" s="67"/>
      <c r="P232" s="48" t="str">
        <f t="shared" si="13"/>
        <v/>
      </c>
      <c r="Q232" s="50">
        <f t="shared" si="14"/>
        <v>231</v>
      </c>
      <c r="R232" s="50"/>
      <c r="S232" s="52"/>
      <c r="T232" s="52">
        <f t="shared" si="0"/>
        <v>0</v>
      </c>
      <c r="U232" s="52">
        <f t="shared" si="1"/>
        <v>0</v>
      </c>
      <c r="V232" s="52">
        <f t="shared" si="2"/>
        <v>0</v>
      </c>
      <c r="W232" s="52">
        <f t="shared" si="3"/>
        <v>0</v>
      </c>
      <c r="X232" s="52" t="str">
        <f t="shared" si="15"/>
        <v/>
      </c>
      <c r="Y232" s="53" t="str">
        <f t="shared" si="16"/>
        <v/>
      </c>
      <c r="Z232" s="53" t="str">
        <f t="shared" si="17"/>
        <v/>
      </c>
      <c r="AA232" s="53" t="str">
        <f t="shared" si="4"/>
        <v/>
      </c>
      <c r="AB232" s="54" t="str">
        <f t="shared" si="5"/>
        <v/>
      </c>
      <c r="AC232" s="61"/>
      <c r="AD232" s="52" t="str">
        <f t="shared" si="6"/>
        <v/>
      </c>
      <c r="AE232" s="53" t="str">
        <f t="shared" si="20"/>
        <v/>
      </c>
      <c r="AF232" s="52" t="str">
        <f t="shared" si="8"/>
        <v/>
      </c>
      <c r="AG232" s="52" t="str">
        <f t="shared" si="9"/>
        <v/>
      </c>
      <c r="AH232" s="58">
        <f t="shared" si="10"/>
        <v>0</v>
      </c>
      <c r="AI232" s="58">
        <f t="shared" si="11"/>
        <v>0</v>
      </c>
      <c r="AJ232" s="52" t="str">
        <f t="shared" si="18"/>
        <v/>
      </c>
      <c r="AK232" s="52" t="str">
        <f t="shared" si="19"/>
        <v/>
      </c>
    </row>
    <row r="233" spans="1:37" ht="15.75" customHeight="1" x14ac:dyDescent="0.25">
      <c r="A233" s="69"/>
      <c r="B233" s="63"/>
      <c r="C233" s="50" t="s">
        <v>61</v>
      </c>
      <c r="D233" s="64"/>
      <c r="E233" s="50" t="s">
        <v>61</v>
      </c>
      <c r="F233" s="68"/>
      <c r="G233" s="65"/>
      <c r="H233" s="66"/>
      <c r="I233" s="66"/>
      <c r="J233" s="67"/>
      <c r="K233" s="68"/>
      <c r="L233" s="64"/>
      <c r="M233" s="66"/>
      <c r="N233" s="66"/>
      <c r="O233" s="67"/>
      <c r="P233" s="48" t="str">
        <f t="shared" si="13"/>
        <v/>
      </c>
      <c r="Q233" s="50">
        <f t="shared" si="14"/>
        <v>232</v>
      </c>
      <c r="R233" s="50"/>
      <c r="S233" s="52"/>
      <c r="T233" s="52">
        <f t="shared" si="0"/>
        <v>0</v>
      </c>
      <c r="U233" s="52">
        <f t="shared" si="1"/>
        <v>0</v>
      </c>
      <c r="V233" s="52">
        <f t="shared" si="2"/>
        <v>0</v>
      </c>
      <c r="W233" s="52">
        <f t="shared" si="3"/>
        <v>0</v>
      </c>
      <c r="X233" s="52" t="str">
        <f t="shared" si="15"/>
        <v/>
      </c>
      <c r="Y233" s="53" t="str">
        <f t="shared" si="16"/>
        <v/>
      </c>
      <c r="Z233" s="53" t="str">
        <f t="shared" si="17"/>
        <v/>
      </c>
      <c r="AA233" s="53" t="str">
        <f t="shared" si="4"/>
        <v/>
      </c>
      <c r="AB233" s="54" t="str">
        <f t="shared" si="5"/>
        <v/>
      </c>
      <c r="AC233" s="61"/>
      <c r="AD233" s="52" t="str">
        <f t="shared" si="6"/>
        <v/>
      </c>
      <c r="AE233" s="53" t="str">
        <f t="shared" si="20"/>
        <v/>
      </c>
      <c r="AF233" s="52" t="str">
        <f t="shared" si="8"/>
        <v/>
      </c>
      <c r="AG233" s="52" t="str">
        <f t="shared" si="9"/>
        <v/>
      </c>
      <c r="AH233" s="58">
        <f t="shared" si="10"/>
        <v>0</v>
      </c>
      <c r="AI233" s="58">
        <f t="shared" si="11"/>
        <v>0</v>
      </c>
      <c r="AJ233" s="52" t="str">
        <f t="shared" si="18"/>
        <v/>
      </c>
      <c r="AK233" s="52" t="str">
        <f t="shared" si="19"/>
        <v/>
      </c>
    </row>
    <row r="234" spans="1:37" ht="15.75" customHeight="1" x14ac:dyDescent="0.25">
      <c r="A234" s="69"/>
      <c r="B234" s="63"/>
      <c r="C234" s="50" t="s">
        <v>61</v>
      </c>
      <c r="D234" s="64"/>
      <c r="E234" s="50" t="s">
        <v>61</v>
      </c>
      <c r="F234" s="68"/>
      <c r="G234" s="65"/>
      <c r="H234" s="66"/>
      <c r="I234" s="66"/>
      <c r="J234" s="67"/>
      <c r="K234" s="68"/>
      <c r="L234" s="64"/>
      <c r="M234" s="66"/>
      <c r="N234" s="66"/>
      <c r="O234" s="67"/>
      <c r="P234" s="48" t="str">
        <f t="shared" si="13"/>
        <v/>
      </c>
      <c r="Q234" s="50">
        <f t="shared" si="14"/>
        <v>233</v>
      </c>
      <c r="R234" s="50"/>
      <c r="S234" s="52"/>
      <c r="T234" s="52">
        <f t="shared" si="0"/>
        <v>0</v>
      </c>
      <c r="U234" s="52">
        <f t="shared" si="1"/>
        <v>0</v>
      </c>
      <c r="V234" s="52">
        <f t="shared" si="2"/>
        <v>0</v>
      </c>
      <c r="W234" s="52">
        <f t="shared" si="3"/>
        <v>0</v>
      </c>
      <c r="X234" s="52" t="str">
        <f t="shared" si="15"/>
        <v/>
      </c>
      <c r="Y234" s="53" t="str">
        <f t="shared" si="16"/>
        <v/>
      </c>
      <c r="Z234" s="53" t="str">
        <f t="shared" si="17"/>
        <v/>
      </c>
      <c r="AA234" s="53" t="str">
        <f t="shared" si="4"/>
        <v/>
      </c>
      <c r="AB234" s="54" t="str">
        <f t="shared" si="5"/>
        <v/>
      </c>
      <c r="AC234" s="61"/>
      <c r="AD234" s="52" t="str">
        <f t="shared" si="6"/>
        <v/>
      </c>
      <c r="AE234" s="53" t="str">
        <f t="shared" si="20"/>
        <v/>
      </c>
      <c r="AF234" s="52" t="str">
        <f t="shared" si="8"/>
        <v/>
      </c>
      <c r="AG234" s="52" t="str">
        <f t="shared" si="9"/>
        <v/>
      </c>
      <c r="AH234" s="58">
        <f t="shared" si="10"/>
        <v>0</v>
      </c>
      <c r="AI234" s="58">
        <f t="shared" si="11"/>
        <v>0</v>
      </c>
      <c r="AJ234" s="52" t="str">
        <f t="shared" si="18"/>
        <v/>
      </c>
      <c r="AK234" s="52" t="str">
        <f t="shared" si="19"/>
        <v/>
      </c>
    </row>
    <row r="235" spans="1:37" ht="15.75" customHeight="1" x14ac:dyDescent="0.25">
      <c r="A235" s="69"/>
      <c r="B235" s="63"/>
      <c r="C235" s="50" t="s">
        <v>61</v>
      </c>
      <c r="D235" s="64"/>
      <c r="E235" s="50" t="s">
        <v>61</v>
      </c>
      <c r="F235" s="68"/>
      <c r="G235" s="65"/>
      <c r="H235" s="66"/>
      <c r="I235" s="66"/>
      <c r="J235" s="67"/>
      <c r="K235" s="68"/>
      <c r="L235" s="64"/>
      <c r="M235" s="66"/>
      <c r="N235" s="66"/>
      <c r="O235" s="67"/>
      <c r="P235" s="48" t="str">
        <f t="shared" si="13"/>
        <v/>
      </c>
      <c r="Q235" s="50">
        <f t="shared" si="14"/>
        <v>234</v>
      </c>
      <c r="R235" s="50"/>
      <c r="S235" s="52"/>
      <c r="T235" s="52">
        <f t="shared" si="0"/>
        <v>0</v>
      </c>
      <c r="U235" s="52">
        <f t="shared" si="1"/>
        <v>0</v>
      </c>
      <c r="V235" s="52">
        <f t="shared" si="2"/>
        <v>0</v>
      </c>
      <c r="W235" s="52">
        <f t="shared" si="3"/>
        <v>0</v>
      </c>
      <c r="X235" s="52" t="str">
        <f t="shared" si="15"/>
        <v/>
      </c>
      <c r="Y235" s="53" t="str">
        <f t="shared" si="16"/>
        <v/>
      </c>
      <c r="Z235" s="53" t="str">
        <f t="shared" si="17"/>
        <v/>
      </c>
      <c r="AA235" s="53" t="str">
        <f t="shared" si="4"/>
        <v/>
      </c>
      <c r="AB235" s="54" t="str">
        <f t="shared" si="5"/>
        <v/>
      </c>
      <c r="AC235" s="61"/>
      <c r="AD235" s="52" t="str">
        <f t="shared" si="6"/>
        <v/>
      </c>
      <c r="AE235" s="53" t="str">
        <f t="shared" si="20"/>
        <v/>
      </c>
      <c r="AF235" s="52" t="str">
        <f t="shared" si="8"/>
        <v/>
      </c>
      <c r="AG235" s="52" t="str">
        <f t="shared" si="9"/>
        <v/>
      </c>
      <c r="AH235" s="58">
        <f t="shared" si="10"/>
        <v>0</v>
      </c>
      <c r="AI235" s="58">
        <f t="shared" si="11"/>
        <v>0</v>
      </c>
      <c r="AJ235" s="52" t="str">
        <f t="shared" si="18"/>
        <v/>
      </c>
      <c r="AK235" s="52" t="str">
        <f t="shared" si="19"/>
        <v/>
      </c>
    </row>
    <row r="236" spans="1:37" ht="15.75" customHeight="1" x14ac:dyDescent="0.25">
      <c r="A236" s="69"/>
      <c r="B236" s="63"/>
      <c r="C236" s="50" t="s">
        <v>61</v>
      </c>
      <c r="D236" s="64"/>
      <c r="E236" s="50" t="s">
        <v>61</v>
      </c>
      <c r="F236" s="68"/>
      <c r="G236" s="65"/>
      <c r="H236" s="66"/>
      <c r="I236" s="66"/>
      <c r="J236" s="67"/>
      <c r="K236" s="68"/>
      <c r="L236" s="64"/>
      <c r="M236" s="66"/>
      <c r="N236" s="66"/>
      <c r="O236" s="67"/>
      <c r="P236" s="48" t="str">
        <f t="shared" si="13"/>
        <v/>
      </c>
      <c r="Q236" s="50">
        <f t="shared" si="14"/>
        <v>235</v>
      </c>
      <c r="R236" s="50"/>
      <c r="S236" s="52"/>
      <c r="T236" s="52">
        <f t="shared" si="0"/>
        <v>0</v>
      </c>
      <c r="U236" s="52">
        <f t="shared" si="1"/>
        <v>0</v>
      </c>
      <c r="V236" s="52">
        <f t="shared" si="2"/>
        <v>0</v>
      </c>
      <c r="W236" s="52">
        <f t="shared" si="3"/>
        <v>0</v>
      </c>
      <c r="X236" s="52" t="str">
        <f t="shared" si="15"/>
        <v/>
      </c>
      <c r="Y236" s="53" t="str">
        <f t="shared" si="16"/>
        <v/>
      </c>
      <c r="Z236" s="53" t="str">
        <f t="shared" si="17"/>
        <v/>
      </c>
      <c r="AA236" s="53" t="str">
        <f t="shared" si="4"/>
        <v/>
      </c>
      <c r="AB236" s="54" t="str">
        <f t="shared" si="5"/>
        <v/>
      </c>
      <c r="AC236" s="61"/>
      <c r="AD236" s="52" t="str">
        <f t="shared" si="6"/>
        <v/>
      </c>
      <c r="AE236" s="53" t="str">
        <f t="shared" si="20"/>
        <v/>
      </c>
      <c r="AF236" s="52" t="str">
        <f t="shared" si="8"/>
        <v/>
      </c>
      <c r="AG236" s="52" t="str">
        <f t="shared" si="9"/>
        <v/>
      </c>
      <c r="AH236" s="58">
        <f t="shared" si="10"/>
        <v>0</v>
      </c>
      <c r="AI236" s="58">
        <f t="shared" si="11"/>
        <v>0</v>
      </c>
      <c r="AJ236" s="52" t="str">
        <f t="shared" si="18"/>
        <v/>
      </c>
      <c r="AK236" s="52" t="str">
        <f t="shared" si="19"/>
        <v/>
      </c>
    </row>
    <row r="237" spans="1:37" ht="15.75" customHeight="1" x14ac:dyDescent="0.25">
      <c r="A237" s="69"/>
      <c r="B237" s="63"/>
      <c r="C237" s="50" t="s">
        <v>61</v>
      </c>
      <c r="D237" s="64"/>
      <c r="E237" s="50" t="s">
        <v>61</v>
      </c>
      <c r="F237" s="68"/>
      <c r="G237" s="65"/>
      <c r="H237" s="66"/>
      <c r="I237" s="66"/>
      <c r="J237" s="67"/>
      <c r="K237" s="68"/>
      <c r="L237" s="64"/>
      <c r="M237" s="66"/>
      <c r="N237" s="66"/>
      <c r="O237" s="67"/>
      <c r="P237" s="48" t="str">
        <f t="shared" si="13"/>
        <v/>
      </c>
      <c r="Q237" s="50">
        <f t="shared" si="14"/>
        <v>236</v>
      </c>
      <c r="R237" s="50"/>
      <c r="S237" s="52"/>
      <c r="T237" s="52">
        <f t="shared" si="0"/>
        <v>0</v>
      </c>
      <c r="U237" s="52">
        <f t="shared" si="1"/>
        <v>0</v>
      </c>
      <c r="V237" s="52">
        <f t="shared" si="2"/>
        <v>0</v>
      </c>
      <c r="W237" s="52">
        <f t="shared" si="3"/>
        <v>0</v>
      </c>
      <c r="X237" s="52" t="str">
        <f t="shared" si="15"/>
        <v/>
      </c>
      <c r="Y237" s="53" t="str">
        <f t="shared" si="16"/>
        <v/>
      </c>
      <c r="Z237" s="53" t="str">
        <f t="shared" si="17"/>
        <v/>
      </c>
      <c r="AA237" s="53" t="str">
        <f t="shared" si="4"/>
        <v/>
      </c>
      <c r="AB237" s="54" t="str">
        <f t="shared" si="5"/>
        <v/>
      </c>
      <c r="AC237" s="61"/>
      <c r="AD237" s="52" t="str">
        <f t="shared" si="6"/>
        <v/>
      </c>
      <c r="AE237" s="53" t="str">
        <f t="shared" si="20"/>
        <v/>
      </c>
      <c r="AF237" s="52" t="str">
        <f t="shared" si="8"/>
        <v/>
      </c>
      <c r="AG237" s="52" t="str">
        <f t="shared" si="9"/>
        <v/>
      </c>
      <c r="AH237" s="58">
        <f t="shared" si="10"/>
        <v>0</v>
      </c>
      <c r="AI237" s="58">
        <f t="shared" si="11"/>
        <v>0</v>
      </c>
      <c r="AJ237" s="52" t="str">
        <f t="shared" si="18"/>
        <v/>
      </c>
      <c r="AK237" s="52" t="str">
        <f t="shared" si="19"/>
        <v/>
      </c>
    </row>
    <row r="238" spans="1:37" ht="15.75" customHeight="1" x14ac:dyDescent="0.25">
      <c r="A238" s="69"/>
      <c r="B238" s="63"/>
      <c r="C238" s="50" t="s">
        <v>61</v>
      </c>
      <c r="D238" s="64"/>
      <c r="E238" s="50" t="s">
        <v>61</v>
      </c>
      <c r="F238" s="68"/>
      <c r="G238" s="65"/>
      <c r="H238" s="66"/>
      <c r="I238" s="66"/>
      <c r="J238" s="67"/>
      <c r="K238" s="68"/>
      <c r="L238" s="64"/>
      <c r="M238" s="66"/>
      <c r="N238" s="66"/>
      <c r="O238" s="67"/>
      <c r="P238" s="48" t="str">
        <f t="shared" si="13"/>
        <v/>
      </c>
      <c r="Q238" s="50">
        <f t="shared" si="14"/>
        <v>237</v>
      </c>
      <c r="R238" s="50"/>
      <c r="S238" s="52"/>
      <c r="T238" s="52">
        <f t="shared" si="0"/>
        <v>0</v>
      </c>
      <c r="U238" s="52">
        <f t="shared" si="1"/>
        <v>0</v>
      </c>
      <c r="V238" s="52">
        <f t="shared" si="2"/>
        <v>0</v>
      </c>
      <c r="W238" s="52">
        <f t="shared" si="3"/>
        <v>0</v>
      </c>
      <c r="X238" s="52" t="str">
        <f t="shared" si="15"/>
        <v/>
      </c>
      <c r="Y238" s="53" t="str">
        <f t="shared" si="16"/>
        <v/>
      </c>
      <c r="Z238" s="53" t="str">
        <f t="shared" si="17"/>
        <v/>
      </c>
      <c r="AA238" s="53" t="str">
        <f t="shared" si="4"/>
        <v/>
      </c>
      <c r="AB238" s="54" t="str">
        <f t="shared" si="5"/>
        <v/>
      </c>
      <c r="AC238" s="61"/>
      <c r="AD238" s="52" t="str">
        <f t="shared" si="6"/>
        <v/>
      </c>
      <c r="AE238" s="53" t="str">
        <f t="shared" si="20"/>
        <v/>
      </c>
      <c r="AF238" s="52" t="str">
        <f t="shared" si="8"/>
        <v/>
      </c>
      <c r="AG238" s="52" t="str">
        <f t="shared" si="9"/>
        <v/>
      </c>
      <c r="AH238" s="58">
        <f t="shared" si="10"/>
        <v>0</v>
      </c>
      <c r="AI238" s="58">
        <f t="shared" si="11"/>
        <v>0</v>
      </c>
      <c r="AJ238" s="52" t="str">
        <f t="shared" si="18"/>
        <v/>
      </c>
      <c r="AK238" s="52" t="str">
        <f t="shared" si="19"/>
        <v/>
      </c>
    </row>
    <row r="239" spans="1:37" ht="15.75" customHeight="1" x14ac:dyDescent="0.25">
      <c r="A239" s="69"/>
      <c r="B239" s="63"/>
      <c r="C239" s="50" t="s">
        <v>61</v>
      </c>
      <c r="D239" s="64"/>
      <c r="E239" s="50" t="s">
        <v>61</v>
      </c>
      <c r="F239" s="68"/>
      <c r="G239" s="65"/>
      <c r="H239" s="66"/>
      <c r="I239" s="66"/>
      <c r="J239" s="67"/>
      <c r="K239" s="68"/>
      <c r="L239" s="64"/>
      <c r="M239" s="66"/>
      <c r="N239" s="66"/>
      <c r="O239" s="67"/>
      <c r="P239" s="48" t="str">
        <f t="shared" si="13"/>
        <v/>
      </c>
      <c r="Q239" s="50">
        <f t="shared" si="14"/>
        <v>238</v>
      </c>
      <c r="R239" s="50"/>
      <c r="S239" s="52"/>
      <c r="T239" s="52">
        <f t="shared" si="0"/>
        <v>0</v>
      </c>
      <c r="U239" s="52">
        <f t="shared" si="1"/>
        <v>0</v>
      </c>
      <c r="V239" s="52">
        <f t="shared" si="2"/>
        <v>0</v>
      </c>
      <c r="W239" s="52">
        <f t="shared" si="3"/>
        <v>0</v>
      </c>
      <c r="X239" s="52" t="str">
        <f t="shared" si="15"/>
        <v/>
      </c>
      <c r="Y239" s="53" t="str">
        <f t="shared" si="16"/>
        <v/>
      </c>
      <c r="Z239" s="53" t="str">
        <f t="shared" si="17"/>
        <v/>
      </c>
      <c r="AA239" s="53" t="str">
        <f t="shared" si="4"/>
        <v/>
      </c>
      <c r="AB239" s="54" t="str">
        <f t="shared" si="5"/>
        <v/>
      </c>
      <c r="AC239" s="61"/>
      <c r="AD239" s="52" t="str">
        <f t="shared" si="6"/>
        <v/>
      </c>
      <c r="AE239" s="53" t="str">
        <f t="shared" si="20"/>
        <v/>
      </c>
      <c r="AF239" s="52" t="str">
        <f t="shared" si="8"/>
        <v/>
      </c>
      <c r="AG239" s="52" t="str">
        <f t="shared" si="9"/>
        <v/>
      </c>
      <c r="AH239" s="58">
        <f t="shared" si="10"/>
        <v>0</v>
      </c>
      <c r="AI239" s="58">
        <f t="shared" si="11"/>
        <v>0</v>
      </c>
      <c r="AJ239" s="52" t="str">
        <f t="shared" si="18"/>
        <v/>
      </c>
      <c r="AK239" s="52" t="str">
        <f t="shared" si="19"/>
        <v/>
      </c>
    </row>
    <row r="240" spans="1:37" ht="15.75" customHeight="1" x14ac:dyDescent="0.25">
      <c r="A240" s="69"/>
      <c r="B240" s="63"/>
      <c r="C240" s="50" t="s">
        <v>61</v>
      </c>
      <c r="D240" s="64"/>
      <c r="E240" s="50" t="s">
        <v>61</v>
      </c>
      <c r="F240" s="68"/>
      <c r="G240" s="65"/>
      <c r="H240" s="66"/>
      <c r="I240" s="66"/>
      <c r="J240" s="67"/>
      <c r="K240" s="68"/>
      <c r="L240" s="64"/>
      <c r="M240" s="66"/>
      <c r="N240" s="66"/>
      <c r="O240" s="67"/>
      <c r="P240" s="48" t="str">
        <f t="shared" si="13"/>
        <v/>
      </c>
      <c r="Q240" s="50">
        <f t="shared" si="14"/>
        <v>239</v>
      </c>
      <c r="R240" s="50"/>
      <c r="S240" s="52"/>
      <c r="T240" s="52">
        <f t="shared" si="0"/>
        <v>0</v>
      </c>
      <c r="U240" s="52">
        <f t="shared" si="1"/>
        <v>0</v>
      </c>
      <c r="V240" s="52">
        <f t="shared" si="2"/>
        <v>0</v>
      </c>
      <c r="W240" s="52">
        <f t="shared" si="3"/>
        <v>0</v>
      </c>
      <c r="X240" s="52" t="str">
        <f t="shared" si="15"/>
        <v/>
      </c>
      <c r="Y240" s="53" t="str">
        <f t="shared" si="16"/>
        <v/>
      </c>
      <c r="Z240" s="53" t="str">
        <f t="shared" si="17"/>
        <v/>
      </c>
      <c r="AA240" s="53" t="str">
        <f t="shared" si="4"/>
        <v/>
      </c>
      <c r="AB240" s="54" t="str">
        <f t="shared" si="5"/>
        <v/>
      </c>
      <c r="AC240" s="61"/>
      <c r="AD240" s="52" t="str">
        <f t="shared" si="6"/>
        <v/>
      </c>
      <c r="AE240" s="53" t="str">
        <f t="shared" si="20"/>
        <v/>
      </c>
      <c r="AF240" s="52" t="str">
        <f t="shared" si="8"/>
        <v/>
      </c>
      <c r="AG240" s="52" t="str">
        <f t="shared" si="9"/>
        <v/>
      </c>
      <c r="AH240" s="58">
        <f t="shared" si="10"/>
        <v>0</v>
      </c>
      <c r="AI240" s="58">
        <f t="shared" si="11"/>
        <v>0</v>
      </c>
      <c r="AJ240" s="52" t="str">
        <f t="shared" si="18"/>
        <v/>
      </c>
      <c r="AK240" s="52" t="str">
        <f t="shared" si="19"/>
        <v/>
      </c>
    </row>
    <row r="241" spans="1:37" ht="15.75" customHeight="1" x14ac:dyDescent="0.25">
      <c r="A241" s="69"/>
      <c r="B241" s="63"/>
      <c r="C241" s="50" t="s">
        <v>61</v>
      </c>
      <c r="D241" s="64"/>
      <c r="E241" s="50" t="s">
        <v>61</v>
      </c>
      <c r="F241" s="68"/>
      <c r="G241" s="65"/>
      <c r="H241" s="66"/>
      <c r="I241" s="66"/>
      <c r="J241" s="67"/>
      <c r="K241" s="68"/>
      <c r="L241" s="64"/>
      <c r="M241" s="66"/>
      <c r="N241" s="66"/>
      <c r="O241" s="67"/>
      <c r="P241" s="48" t="str">
        <f t="shared" si="13"/>
        <v/>
      </c>
      <c r="Q241" s="50">
        <f t="shared" si="14"/>
        <v>240</v>
      </c>
      <c r="R241" s="50"/>
      <c r="S241" s="52"/>
      <c r="T241" s="52">
        <f t="shared" si="0"/>
        <v>0</v>
      </c>
      <c r="U241" s="52">
        <f t="shared" si="1"/>
        <v>0</v>
      </c>
      <c r="V241" s="52">
        <f t="shared" si="2"/>
        <v>0</v>
      </c>
      <c r="W241" s="52">
        <f t="shared" si="3"/>
        <v>0</v>
      </c>
      <c r="X241" s="52" t="str">
        <f t="shared" si="15"/>
        <v/>
      </c>
      <c r="Y241" s="53" t="str">
        <f t="shared" si="16"/>
        <v/>
      </c>
      <c r="Z241" s="53" t="str">
        <f t="shared" si="17"/>
        <v/>
      </c>
      <c r="AA241" s="53" t="str">
        <f t="shared" si="4"/>
        <v/>
      </c>
      <c r="AB241" s="54" t="str">
        <f t="shared" si="5"/>
        <v/>
      </c>
      <c r="AC241" s="61"/>
      <c r="AD241" s="52" t="str">
        <f t="shared" si="6"/>
        <v/>
      </c>
      <c r="AE241" s="53" t="str">
        <f t="shared" si="20"/>
        <v/>
      </c>
      <c r="AF241" s="52" t="str">
        <f t="shared" si="8"/>
        <v/>
      </c>
      <c r="AG241" s="52" t="str">
        <f t="shared" si="9"/>
        <v/>
      </c>
      <c r="AH241" s="58">
        <f t="shared" si="10"/>
        <v>0</v>
      </c>
      <c r="AI241" s="58">
        <f t="shared" si="11"/>
        <v>0</v>
      </c>
      <c r="AJ241" s="52" t="str">
        <f t="shared" si="18"/>
        <v/>
      </c>
      <c r="AK241" s="52" t="str">
        <f t="shared" si="19"/>
        <v/>
      </c>
    </row>
    <row r="242" spans="1:37" ht="15.75" customHeight="1" x14ac:dyDescent="0.25">
      <c r="A242" s="69"/>
      <c r="B242" s="63"/>
      <c r="C242" s="50" t="s">
        <v>61</v>
      </c>
      <c r="D242" s="64"/>
      <c r="E242" s="50" t="s">
        <v>61</v>
      </c>
      <c r="F242" s="68"/>
      <c r="G242" s="65"/>
      <c r="H242" s="66"/>
      <c r="I242" s="66"/>
      <c r="J242" s="67"/>
      <c r="K242" s="68"/>
      <c r="L242" s="64"/>
      <c r="M242" s="66"/>
      <c r="N242" s="66"/>
      <c r="O242" s="67"/>
      <c r="P242" s="48" t="str">
        <f t="shared" si="13"/>
        <v/>
      </c>
      <c r="Q242" s="50">
        <f t="shared" si="14"/>
        <v>241</v>
      </c>
      <c r="R242" s="50"/>
      <c r="S242" s="52"/>
      <c r="T242" s="52">
        <f t="shared" si="0"/>
        <v>0</v>
      </c>
      <c r="U242" s="52">
        <f t="shared" si="1"/>
        <v>0</v>
      </c>
      <c r="V242" s="52">
        <f t="shared" si="2"/>
        <v>0</v>
      </c>
      <c r="W242" s="52">
        <f t="shared" si="3"/>
        <v>0</v>
      </c>
      <c r="X242" s="52" t="str">
        <f t="shared" si="15"/>
        <v/>
      </c>
      <c r="Y242" s="53" t="str">
        <f t="shared" si="16"/>
        <v/>
      </c>
      <c r="Z242" s="53" t="str">
        <f t="shared" si="17"/>
        <v/>
      </c>
      <c r="AA242" s="53" t="str">
        <f t="shared" si="4"/>
        <v/>
      </c>
      <c r="AB242" s="54" t="str">
        <f t="shared" si="5"/>
        <v/>
      </c>
      <c r="AC242" s="61"/>
      <c r="AD242" s="52" t="str">
        <f t="shared" si="6"/>
        <v/>
      </c>
      <c r="AE242" s="53" t="str">
        <f t="shared" si="20"/>
        <v/>
      </c>
      <c r="AF242" s="52" t="str">
        <f t="shared" si="8"/>
        <v/>
      </c>
      <c r="AG242" s="52" t="str">
        <f t="shared" si="9"/>
        <v/>
      </c>
      <c r="AH242" s="58">
        <f t="shared" si="10"/>
        <v>0</v>
      </c>
      <c r="AI242" s="58">
        <f t="shared" si="11"/>
        <v>0</v>
      </c>
      <c r="AJ242" s="52" t="str">
        <f t="shared" si="18"/>
        <v/>
      </c>
      <c r="AK242" s="52" t="str">
        <f t="shared" si="19"/>
        <v/>
      </c>
    </row>
    <row r="243" spans="1:37" ht="15.75" customHeight="1" x14ac:dyDescent="0.25">
      <c r="A243" s="69"/>
      <c r="B243" s="63"/>
      <c r="C243" s="50" t="s">
        <v>61</v>
      </c>
      <c r="D243" s="64"/>
      <c r="E243" s="50" t="s">
        <v>61</v>
      </c>
      <c r="F243" s="68"/>
      <c r="G243" s="65"/>
      <c r="H243" s="66"/>
      <c r="I243" s="66"/>
      <c r="J243" s="67"/>
      <c r="K243" s="68"/>
      <c r="L243" s="64"/>
      <c r="M243" s="66"/>
      <c r="N243" s="66"/>
      <c r="O243" s="67"/>
      <c r="P243" s="48" t="str">
        <f t="shared" si="13"/>
        <v/>
      </c>
      <c r="Q243" s="50">
        <f t="shared" si="14"/>
        <v>242</v>
      </c>
      <c r="R243" s="50"/>
      <c r="S243" s="52"/>
      <c r="T243" s="52">
        <f t="shared" si="0"/>
        <v>0</v>
      </c>
      <c r="U243" s="52">
        <f t="shared" si="1"/>
        <v>0</v>
      </c>
      <c r="V243" s="52">
        <f t="shared" si="2"/>
        <v>0</v>
      </c>
      <c r="W243" s="52">
        <f t="shared" si="3"/>
        <v>0</v>
      </c>
      <c r="X243" s="52" t="str">
        <f t="shared" si="15"/>
        <v/>
      </c>
      <c r="Y243" s="53" t="str">
        <f t="shared" si="16"/>
        <v/>
      </c>
      <c r="Z243" s="53" t="str">
        <f t="shared" si="17"/>
        <v/>
      </c>
      <c r="AA243" s="53" t="str">
        <f t="shared" si="4"/>
        <v/>
      </c>
      <c r="AB243" s="54" t="str">
        <f t="shared" si="5"/>
        <v/>
      </c>
      <c r="AC243" s="61"/>
      <c r="AD243" s="52" t="str">
        <f t="shared" si="6"/>
        <v/>
      </c>
      <c r="AE243" s="53" t="str">
        <f t="shared" si="20"/>
        <v/>
      </c>
      <c r="AF243" s="52" t="str">
        <f t="shared" si="8"/>
        <v/>
      </c>
      <c r="AG243" s="52" t="str">
        <f t="shared" si="9"/>
        <v/>
      </c>
      <c r="AH243" s="58">
        <f t="shared" si="10"/>
        <v>0</v>
      </c>
      <c r="AI243" s="58">
        <f t="shared" si="11"/>
        <v>0</v>
      </c>
      <c r="AJ243" s="52" t="str">
        <f t="shared" si="18"/>
        <v/>
      </c>
      <c r="AK243" s="52" t="str">
        <f t="shared" si="19"/>
        <v/>
      </c>
    </row>
    <row r="244" spans="1:37" ht="15.75" customHeight="1" x14ac:dyDescent="0.25">
      <c r="A244" s="69"/>
      <c r="B244" s="63"/>
      <c r="C244" s="50" t="s">
        <v>61</v>
      </c>
      <c r="D244" s="64"/>
      <c r="E244" s="50" t="s">
        <v>61</v>
      </c>
      <c r="F244" s="68"/>
      <c r="G244" s="65"/>
      <c r="H244" s="66"/>
      <c r="I244" s="66"/>
      <c r="J244" s="67"/>
      <c r="K244" s="68"/>
      <c r="L244" s="64"/>
      <c r="M244" s="66"/>
      <c r="N244" s="66"/>
      <c r="O244" s="67"/>
      <c r="P244" s="48" t="str">
        <f t="shared" si="13"/>
        <v/>
      </c>
      <c r="Q244" s="50">
        <f t="shared" si="14"/>
        <v>243</v>
      </c>
      <c r="R244" s="50"/>
      <c r="S244" s="52"/>
      <c r="T244" s="52">
        <f t="shared" si="0"/>
        <v>0</v>
      </c>
      <c r="U244" s="52">
        <f t="shared" si="1"/>
        <v>0</v>
      </c>
      <c r="V244" s="52">
        <f t="shared" si="2"/>
        <v>0</v>
      </c>
      <c r="W244" s="52">
        <f t="shared" si="3"/>
        <v>0</v>
      </c>
      <c r="X244" s="52" t="str">
        <f t="shared" si="15"/>
        <v/>
      </c>
      <c r="Y244" s="53" t="str">
        <f t="shared" si="16"/>
        <v/>
      </c>
      <c r="Z244" s="53" t="str">
        <f t="shared" si="17"/>
        <v/>
      </c>
      <c r="AA244" s="53" t="str">
        <f t="shared" si="4"/>
        <v/>
      </c>
      <c r="AB244" s="54" t="str">
        <f t="shared" si="5"/>
        <v/>
      </c>
      <c r="AC244" s="61"/>
      <c r="AD244" s="52" t="str">
        <f t="shared" si="6"/>
        <v/>
      </c>
      <c r="AE244" s="53" t="str">
        <f t="shared" si="20"/>
        <v/>
      </c>
      <c r="AF244" s="52" t="str">
        <f t="shared" si="8"/>
        <v/>
      </c>
      <c r="AG244" s="52" t="str">
        <f t="shared" si="9"/>
        <v/>
      </c>
      <c r="AH244" s="58">
        <f t="shared" si="10"/>
        <v>0</v>
      </c>
      <c r="AI244" s="58">
        <f t="shared" si="11"/>
        <v>0</v>
      </c>
      <c r="AJ244" s="52" t="str">
        <f t="shared" si="18"/>
        <v/>
      </c>
      <c r="AK244" s="52" t="str">
        <f t="shared" si="19"/>
        <v/>
      </c>
    </row>
    <row r="245" spans="1:37" ht="15.75" customHeight="1" x14ac:dyDescent="0.25">
      <c r="A245" s="69"/>
      <c r="B245" s="63"/>
      <c r="C245" s="50" t="s">
        <v>61</v>
      </c>
      <c r="D245" s="64"/>
      <c r="E245" s="50" t="s">
        <v>61</v>
      </c>
      <c r="F245" s="68"/>
      <c r="G245" s="65"/>
      <c r="H245" s="66"/>
      <c r="I245" s="66"/>
      <c r="J245" s="67"/>
      <c r="K245" s="68"/>
      <c r="L245" s="64"/>
      <c r="M245" s="66"/>
      <c r="N245" s="66"/>
      <c r="O245" s="67"/>
      <c r="P245" s="48" t="str">
        <f t="shared" si="13"/>
        <v/>
      </c>
      <c r="Q245" s="50">
        <f t="shared" si="14"/>
        <v>244</v>
      </c>
      <c r="R245" s="50"/>
      <c r="S245" s="52"/>
      <c r="T245" s="52">
        <f t="shared" si="0"/>
        <v>0</v>
      </c>
      <c r="U245" s="52">
        <f t="shared" si="1"/>
        <v>0</v>
      </c>
      <c r="V245" s="52">
        <f t="shared" si="2"/>
        <v>0</v>
      </c>
      <c r="W245" s="52">
        <f t="shared" si="3"/>
        <v>0</v>
      </c>
      <c r="X245" s="52" t="str">
        <f t="shared" si="15"/>
        <v/>
      </c>
      <c r="Y245" s="53" t="str">
        <f t="shared" si="16"/>
        <v/>
      </c>
      <c r="Z245" s="53" t="str">
        <f t="shared" si="17"/>
        <v/>
      </c>
      <c r="AA245" s="53" t="str">
        <f t="shared" si="4"/>
        <v/>
      </c>
      <c r="AB245" s="54" t="str">
        <f t="shared" si="5"/>
        <v/>
      </c>
      <c r="AC245" s="61"/>
      <c r="AD245" s="52" t="str">
        <f t="shared" si="6"/>
        <v/>
      </c>
      <c r="AE245" s="53" t="str">
        <f t="shared" si="20"/>
        <v/>
      </c>
      <c r="AF245" s="52" t="str">
        <f t="shared" si="8"/>
        <v/>
      </c>
      <c r="AG245" s="52" t="str">
        <f t="shared" si="9"/>
        <v/>
      </c>
      <c r="AH245" s="58">
        <f t="shared" si="10"/>
        <v>0</v>
      </c>
      <c r="AI245" s="58">
        <f t="shared" si="11"/>
        <v>0</v>
      </c>
      <c r="AJ245" s="52" t="str">
        <f t="shared" si="18"/>
        <v/>
      </c>
      <c r="AK245" s="52" t="str">
        <f t="shared" si="19"/>
        <v/>
      </c>
    </row>
    <row r="246" spans="1:37" ht="15.75" customHeight="1" x14ac:dyDescent="0.25">
      <c r="A246" s="69"/>
      <c r="B246" s="63"/>
      <c r="C246" s="50" t="s">
        <v>61</v>
      </c>
      <c r="D246" s="64"/>
      <c r="E246" s="50" t="s">
        <v>61</v>
      </c>
      <c r="F246" s="68"/>
      <c r="G246" s="65"/>
      <c r="H246" s="66"/>
      <c r="I246" s="66"/>
      <c r="J246" s="67"/>
      <c r="K246" s="68"/>
      <c r="L246" s="64"/>
      <c r="M246" s="66"/>
      <c r="N246" s="66"/>
      <c r="O246" s="67"/>
      <c r="P246" s="48" t="str">
        <f t="shared" si="13"/>
        <v/>
      </c>
      <c r="Q246" s="50">
        <f t="shared" si="14"/>
        <v>245</v>
      </c>
      <c r="R246" s="50"/>
      <c r="S246" s="52"/>
      <c r="T246" s="52">
        <f t="shared" si="0"/>
        <v>0</v>
      </c>
      <c r="U246" s="52">
        <f t="shared" si="1"/>
        <v>0</v>
      </c>
      <c r="V246" s="52">
        <f t="shared" si="2"/>
        <v>0</v>
      </c>
      <c r="W246" s="52">
        <f t="shared" si="3"/>
        <v>0</v>
      </c>
      <c r="X246" s="52" t="str">
        <f t="shared" si="15"/>
        <v/>
      </c>
      <c r="Y246" s="53" t="str">
        <f t="shared" si="16"/>
        <v/>
      </c>
      <c r="Z246" s="53" t="str">
        <f t="shared" si="17"/>
        <v/>
      </c>
      <c r="AA246" s="53" t="str">
        <f t="shared" si="4"/>
        <v/>
      </c>
      <c r="AB246" s="54" t="str">
        <f t="shared" si="5"/>
        <v/>
      </c>
      <c r="AC246" s="61"/>
      <c r="AD246" s="52" t="str">
        <f t="shared" si="6"/>
        <v/>
      </c>
      <c r="AE246" s="53" t="str">
        <f t="shared" si="20"/>
        <v/>
      </c>
      <c r="AF246" s="52" t="str">
        <f t="shared" si="8"/>
        <v/>
      </c>
      <c r="AG246" s="52" t="str">
        <f t="shared" si="9"/>
        <v/>
      </c>
      <c r="AH246" s="58">
        <f t="shared" si="10"/>
        <v>0</v>
      </c>
      <c r="AI246" s="58">
        <f t="shared" si="11"/>
        <v>0</v>
      </c>
      <c r="AJ246" s="52" t="str">
        <f t="shared" si="18"/>
        <v/>
      </c>
      <c r="AK246" s="52" t="str">
        <f t="shared" si="19"/>
        <v/>
      </c>
    </row>
    <row r="247" spans="1:37" ht="15.75" customHeight="1" x14ac:dyDescent="0.25">
      <c r="A247" s="69"/>
      <c r="B247" s="63"/>
      <c r="C247" s="50" t="s">
        <v>61</v>
      </c>
      <c r="D247" s="64"/>
      <c r="E247" s="50" t="s">
        <v>61</v>
      </c>
      <c r="F247" s="68"/>
      <c r="G247" s="65"/>
      <c r="H247" s="66"/>
      <c r="I247" s="66"/>
      <c r="J247" s="67"/>
      <c r="K247" s="68"/>
      <c r="L247" s="64"/>
      <c r="M247" s="66"/>
      <c r="N247" s="66"/>
      <c r="O247" s="67"/>
      <c r="P247" s="48" t="str">
        <f t="shared" si="13"/>
        <v/>
      </c>
      <c r="Q247" s="50">
        <f t="shared" si="14"/>
        <v>246</v>
      </c>
      <c r="R247" s="50"/>
      <c r="S247" s="52"/>
      <c r="T247" s="52">
        <f t="shared" si="0"/>
        <v>0</v>
      </c>
      <c r="U247" s="52">
        <f t="shared" si="1"/>
        <v>0</v>
      </c>
      <c r="V247" s="52">
        <f t="shared" si="2"/>
        <v>0</v>
      </c>
      <c r="W247" s="52">
        <f t="shared" si="3"/>
        <v>0</v>
      </c>
      <c r="X247" s="52" t="str">
        <f t="shared" si="15"/>
        <v/>
      </c>
      <c r="Y247" s="53" t="str">
        <f t="shared" si="16"/>
        <v/>
      </c>
      <c r="Z247" s="53" t="str">
        <f t="shared" si="17"/>
        <v/>
      </c>
      <c r="AA247" s="53" t="str">
        <f t="shared" si="4"/>
        <v/>
      </c>
      <c r="AB247" s="54" t="str">
        <f t="shared" si="5"/>
        <v/>
      </c>
      <c r="AC247" s="61"/>
      <c r="AD247" s="52" t="str">
        <f t="shared" si="6"/>
        <v/>
      </c>
      <c r="AE247" s="53" t="str">
        <f t="shared" si="20"/>
        <v/>
      </c>
      <c r="AF247" s="52" t="str">
        <f t="shared" si="8"/>
        <v/>
      </c>
      <c r="AG247" s="52" t="str">
        <f t="shared" si="9"/>
        <v/>
      </c>
      <c r="AH247" s="58">
        <f t="shared" si="10"/>
        <v>0</v>
      </c>
      <c r="AI247" s="58">
        <f t="shared" si="11"/>
        <v>0</v>
      </c>
      <c r="AJ247" s="52" t="str">
        <f t="shared" si="18"/>
        <v/>
      </c>
      <c r="AK247" s="52" t="str">
        <f t="shared" si="19"/>
        <v/>
      </c>
    </row>
    <row r="248" spans="1:37" ht="15.75" customHeight="1" x14ac:dyDescent="0.25">
      <c r="A248" s="69"/>
      <c r="B248" s="63"/>
      <c r="C248" s="50" t="s">
        <v>61</v>
      </c>
      <c r="D248" s="64"/>
      <c r="E248" s="50" t="s">
        <v>61</v>
      </c>
      <c r="F248" s="68"/>
      <c r="G248" s="65"/>
      <c r="H248" s="66"/>
      <c r="I248" s="66"/>
      <c r="J248" s="67"/>
      <c r="K248" s="68"/>
      <c r="L248" s="64"/>
      <c r="M248" s="66"/>
      <c r="N248" s="66"/>
      <c r="O248" s="67"/>
      <c r="P248" s="48" t="str">
        <f t="shared" si="13"/>
        <v/>
      </c>
      <c r="Q248" s="50">
        <f t="shared" si="14"/>
        <v>247</v>
      </c>
      <c r="R248" s="50"/>
      <c r="S248" s="52"/>
      <c r="T248" s="52">
        <f t="shared" si="0"/>
        <v>0</v>
      </c>
      <c r="U248" s="52">
        <f t="shared" si="1"/>
        <v>0</v>
      </c>
      <c r="V248" s="52">
        <f t="shared" si="2"/>
        <v>0</v>
      </c>
      <c r="W248" s="52">
        <f t="shared" si="3"/>
        <v>0</v>
      </c>
      <c r="X248" s="52" t="str">
        <f t="shared" si="15"/>
        <v/>
      </c>
      <c r="Y248" s="53" t="str">
        <f t="shared" si="16"/>
        <v/>
      </c>
      <c r="Z248" s="53" t="str">
        <f t="shared" si="17"/>
        <v/>
      </c>
      <c r="AA248" s="53" t="str">
        <f t="shared" si="4"/>
        <v/>
      </c>
      <c r="AB248" s="54" t="str">
        <f t="shared" si="5"/>
        <v/>
      </c>
      <c r="AC248" s="61"/>
      <c r="AD248" s="52" t="str">
        <f t="shared" si="6"/>
        <v/>
      </c>
      <c r="AE248" s="53" t="str">
        <f t="shared" si="20"/>
        <v/>
      </c>
      <c r="AF248" s="52" t="str">
        <f t="shared" si="8"/>
        <v/>
      </c>
      <c r="AG248" s="52" t="str">
        <f t="shared" si="9"/>
        <v/>
      </c>
      <c r="AH248" s="58">
        <f t="shared" si="10"/>
        <v>0</v>
      </c>
      <c r="AI248" s="58">
        <f t="shared" si="11"/>
        <v>0</v>
      </c>
      <c r="AJ248" s="52" t="str">
        <f t="shared" si="18"/>
        <v/>
      </c>
      <c r="AK248" s="52" t="str">
        <f t="shared" si="19"/>
        <v/>
      </c>
    </row>
    <row r="249" spans="1:37" ht="15.75" customHeight="1" x14ac:dyDescent="0.25">
      <c r="A249" s="69"/>
      <c r="B249" s="63"/>
      <c r="C249" s="50" t="s">
        <v>61</v>
      </c>
      <c r="D249" s="64"/>
      <c r="E249" s="50" t="s">
        <v>61</v>
      </c>
      <c r="F249" s="68"/>
      <c r="G249" s="65"/>
      <c r="H249" s="66"/>
      <c r="I249" s="66"/>
      <c r="J249" s="67"/>
      <c r="K249" s="68"/>
      <c r="L249" s="64"/>
      <c r="M249" s="66"/>
      <c r="N249" s="66"/>
      <c r="O249" s="67"/>
      <c r="P249" s="48" t="str">
        <f t="shared" si="13"/>
        <v/>
      </c>
      <c r="Q249" s="50">
        <f t="shared" si="14"/>
        <v>248</v>
      </c>
      <c r="R249" s="50"/>
      <c r="S249" s="52"/>
      <c r="T249" s="52">
        <f t="shared" si="0"/>
        <v>0</v>
      </c>
      <c r="U249" s="52">
        <f t="shared" si="1"/>
        <v>0</v>
      </c>
      <c r="V249" s="52">
        <f t="shared" si="2"/>
        <v>0</v>
      </c>
      <c r="W249" s="52">
        <f t="shared" si="3"/>
        <v>0</v>
      </c>
      <c r="X249" s="52" t="str">
        <f t="shared" si="15"/>
        <v/>
      </c>
      <c r="Y249" s="53" t="str">
        <f t="shared" si="16"/>
        <v/>
      </c>
      <c r="Z249" s="53" t="str">
        <f t="shared" si="17"/>
        <v/>
      </c>
      <c r="AA249" s="53" t="str">
        <f t="shared" si="4"/>
        <v/>
      </c>
      <c r="AB249" s="54" t="str">
        <f t="shared" si="5"/>
        <v/>
      </c>
      <c r="AC249" s="61"/>
      <c r="AD249" s="52" t="str">
        <f t="shared" si="6"/>
        <v/>
      </c>
      <c r="AE249" s="53" t="str">
        <f t="shared" si="20"/>
        <v/>
      </c>
      <c r="AF249" s="52" t="str">
        <f t="shared" si="8"/>
        <v/>
      </c>
      <c r="AG249" s="52" t="str">
        <f t="shared" si="9"/>
        <v/>
      </c>
      <c r="AH249" s="58">
        <f t="shared" si="10"/>
        <v>0</v>
      </c>
      <c r="AI249" s="58">
        <f t="shared" si="11"/>
        <v>0</v>
      </c>
      <c r="AJ249" s="52" t="str">
        <f t="shared" si="18"/>
        <v/>
      </c>
      <c r="AK249" s="52" t="str">
        <f t="shared" si="19"/>
        <v/>
      </c>
    </row>
    <row r="250" spans="1:37" ht="15.75" customHeight="1" x14ac:dyDescent="0.25">
      <c r="A250" s="69"/>
      <c r="B250" s="63"/>
      <c r="C250" s="50" t="s">
        <v>61</v>
      </c>
      <c r="D250" s="64"/>
      <c r="E250" s="50" t="s">
        <v>61</v>
      </c>
      <c r="F250" s="68"/>
      <c r="G250" s="65"/>
      <c r="H250" s="66"/>
      <c r="I250" s="66"/>
      <c r="J250" s="67"/>
      <c r="K250" s="68"/>
      <c r="L250" s="64"/>
      <c r="M250" s="66"/>
      <c r="N250" s="66"/>
      <c r="O250" s="67"/>
      <c r="P250" s="48" t="str">
        <f t="shared" si="13"/>
        <v/>
      </c>
      <c r="Q250" s="50">
        <f t="shared" si="14"/>
        <v>249</v>
      </c>
      <c r="R250" s="50"/>
      <c r="S250" s="52"/>
      <c r="T250" s="52">
        <f t="shared" si="0"/>
        <v>0</v>
      </c>
      <c r="U250" s="52">
        <f t="shared" si="1"/>
        <v>0</v>
      </c>
      <c r="V250" s="52">
        <f t="shared" si="2"/>
        <v>0</v>
      </c>
      <c r="W250" s="52">
        <f t="shared" si="3"/>
        <v>0</v>
      </c>
      <c r="X250" s="52" t="str">
        <f t="shared" si="15"/>
        <v/>
      </c>
      <c r="Y250" s="53" t="str">
        <f t="shared" si="16"/>
        <v/>
      </c>
      <c r="Z250" s="53" t="str">
        <f t="shared" si="17"/>
        <v/>
      </c>
      <c r="AA250" s="53" t="str">
        <f t="shared" si="4"/>
        <v/>
      </c>
      <c r="AB250" s="54" t="str">
        <f t="shared" si="5"/>
        <v/>
      </c>
      <c r="AC250" s="61"/>
      <c r="AD250" s="52" t="str">
        <f t="shared" si="6"/>
        <v/>
      </c>
      <c r="AE250" s="53" t="str">
        <f t="shared" si="20"/>
        <v/>
      </c>
      <c r="AF250" s="52" t="str">
        <f t="shared" si="8"/>
        <v/>
      </c>
      <c r="AG250" s="52" t="str">
        <f t="shared" si="9"/>
        <v/>
      </c>
      <c r="AH250" s="58">
        <f t="shared" si="10"/>
        <v>0</v>
      </c>
      <c r="AI250" s="58">
        <f t="shared" si="11"/>
        <v>0</v>
      </c>
      <c r="AJ250" s="52" t="str">
        <f t="shared" si="18"/>
        <v/>
      </c>
      <c r="AK250" s="52" t="str">
        <f t="shared" si="19"/>
        <v/>
      </c>
    </row>
    <row r="251" spans="1:37" ht="15.75" customHeight="1" x14ac:dyDescent="0.25">
      <c r="A251" s="69"/>
      <c r="B251" s="63"/>
      <c r="C251" s="50" t="s">
        <v>61</v>
      </c>
      <c r="D251" s="64"/>
      <c r="E251" s="50" t="s">
        <v>61</v>
      </c>
      <c r="F251" s="68"/>
      <c r="G251" s="65"/>
      <c r="H251" s="66"/>
      <c r="I251" s="66"/>
      <c r="J251" s="67"/>
      <c r="K251" s="68"/>
      <c r="L251" s="64"/>
      <c r="M251" s="66"/>
      <c r="N251" s="66"/>
      <c r="O251" s="67"/>
      <c r="P251" s="48" t="str">
        <f t="shared" si="13"/>
        <v/>
      </c>
      <c r="Q251" s="50">
        <f t="shared" si="14"/>
        <v>250</v>
      </c>
      <c r="R251" s="50"/>
      <c r="S251" s="52"/>
      <c r="T251" s="52">
        <f t="shared" si="0"/>
        <v>0</v>
      </c>
      <c r="U251" s="52">
        <f t="shared" si="1"/>
        <v>0</v>
      </c>
      <c r="V251" s="52">
        <f t="shared" si="2"/>
        <v>0</v>
      </c>
      <c r="W251" s="52">
        <f t="shared" si="3"/>
        <v>0</v>
      </c>
      <c r="X251" s="52" t="str">
        <f t="shared" si="15"/>
        <v/>
      </c>
      <c r="Y251" s="53" t="str">
        <f t="shared" si="16"/>
        <v/>
      </c>
      <c r="Z251" s="53" t="str">
        <f t="shared" si="17"/>
        <v/>
      </c>
      <c r="AA251" s="53" t="str">
        <f t="shared" si="4"/>
        <v/>
      </c>
      <c r="AB251" s="54" t="str">
        <f t="shared" si="5"/>
        <v/>
      </c>
      <c r="AC251" s="61"/>
      <c r="AD251" s="52" t="str">
        <f t="shared" si="6"/>
        <v/>
      </c>
      <c r="AE251" s="53" t="str">
        <f t="shared" si="20"/>
        <v/>
      </c>
      <c r="AF251" s="52" t="str">
        <f t="shared" si="8"/>
        <v/>
      </c>
      <c r="AG251" s="52" t="str">
        <f t="shared" si="9"/>
        <v/>
      </c>
      <c r="AH251" s="58">
        <f t="shared" si="10"/>
        <v>0</v>
      </c>
      <c r="AI251" s="58">
        <f t="shared" si="11"/>
        <v>0</v>
      </c>
      <c r="AJ251" s="52" t="str">
        <f t="shared" si="18"/>
        <v/>
      </c>
      <c r="AK251" s="52" t="str">
        <f t="shared" si="19"/>
        <v/>
      </c>
    </row>
    <row r="252" spans="1:37" ht="15.75" customHeight="1" x14ac:dyDescent="0.25">
      <c r="A252" s="69"/>
      <c r="B252" s="63"/>
      <c r="C252" s="50" t="s">
        <v>61</v>
      </c>
      <c r="D252" s="64"/>
      <c r="E252" s="50" t="s">
        <v>61</v>
      </c>
      <c r="F252" s="68"/>
      <c r="G252" s="65"/>
      <c r="H252" s="66"/>
      <c r="I252" s="66"/>
      <c r="J252" s="67"/>
      <c r="K252" s="68"/>
      <c r="L252" s="64"/>
      <c r="M252" s="66"/>
      <c r="N252" s="66"/>
      <c r="O252" s="67"/>
      <c r="P252" s="48" t="str">
        <f t="shared" si="13"/>
        <v/>
      </c>
      <c r="Q252" s="50">
        <f t="shared" si="14"/>
        <v>251</v>
      </c>
      <c r="R252" s="50"/>
      <c r="S252" s="52"/>
      <c r="T252" s="52">
        <f t="shared" si="0"/>
        <v>0</v>
      </c>
      <c r="U252" s="52">
        <f t="shared" si="1"/>
        <v>0</v>
      </c>
      <c r="V252" s="52">
        <f t="shared" si="2"/>
        <v>0</v>
      </c>
      <c r="W252" s="52">
        <f t="shared" si="3"/>
        <v>0</v>
      </c>
      <c r="X252" s="52" t="str">
        <f t="shared" si="15"/>
        <v/>
      </c>
      <c r="Y252" s="53" t="str">
        <f t="shared" si="16"/>
        <v/>
      </c>
      <c r="Z252" s="53" t="str">
        <f t="shared" si="17"/>
        <v/>
      </c>
      <c r="AA252" s="53" t="str">
        <f t="shared" si="4"/>
        <v/>
      </c>
      <c r="AB252" s="54" t="str">
        <f t="shared" si="5"/>
        <v/>
      </c>
      <c r="AC252" s="61"/>
      <c r="AD252" s="52" t="str">
        <f t="shared" si="6"/>
        <v/>
      </c>
      <c r="AE252" s="53" t="str">
        <f t="shared" si="20"/>
        <v/>
      </c>
      <c r="AF252" s="52" t="str">
        <f t="shared" si="8"/>
        <v/>
      </c>
      <c r="AG252" s="52" t="str">
        <f t="shared" si="9"/>
        <v/>
      </c>
      <c r="AH252" s="58">
        <f t="shared" si="10"/>
        <v>0</v>
      </c>
      <c r="AI252" s="58">
        <f t="shared" si="11"/>
        <v>0</v>
      </c>
      <c r="AJ252" s="52" t="str">
        <f t="shared" si="18"/>
        <v/>
      </c>
      <c r="AK252" s="52" t="str">
        <f t="shared" si="19"/>
        <v/>
      </c>
    </row>
    <row r="253" spans="1:37" ht="15.75" customHeight="1" x14ac:dyDescent="0.25">
      <c r="A253" s="69"/>
      <c r="B253" s="63"/>
      <c r="C253" s="50" t="s">
        <v>61</v>
      </c>
      <c r="D253" s="64"/>
      <c r="E253" s="50" t="s">
        <v>61</v>
      </c>
      <c r="F253" s="68"/>
      <c r="G253" s="65"/>
      <c r="H253" s="66"/>
      <c r="I253" s="66"/>
      <c r="J253" s="67"/>
      <c r="K253" s="68"/>
      <c r="L253" s="64"/>
      <c r="M253" s="66"/>
      <c r="N253" s="66"/>
      <c r="O253" s="67"/>
      <c r="P253" s="48" t="str">
        <f t="shared" si="13"/>
        <v/>
      </c>
      <c r="Q253" s="50">
        <f t="shared" si="14"/>
        <v>252</v>
      </c>
      <c r="R253" s="50"/>
      <c r="S253" s="52"/>
      <c r="T253" s="52">
        <f t="shared" si="0"/>
        <v>0</v>
      </c>
      <c r="U253" s="52">
        <f t="shared" si="1"/>
        <v>0</v>
      </c>
      <c r="V253" s="52">
        <f t="shared" si="2"/>
        <v>0</v>
      </c>
      <c r="W253" s="52">
        <f t="shared" si="3"/>
        <v>0</v>
      </c>
      <c r="X253" s="52" t="str">
        <f t="shared" si="15"/>
        <v/>
      </c>
      <c r="Y253" s="53" t="str">
        <f t="shared" si="16"/>
        <v/>
      </c>
      <c r="Z253" s="53" t="str">
        <f t="shared" si="17"/>
        <v/>
      </c>
      <c r="AA253" s="53" t="str">
        <f t="shared" si="4"/>
        <v/>
      </c>
      <c r="AB253" s="54" t="str">
        <f t="shared" si="5"/>
        <v/>
      </c>
      <c r="AC253" s="61"/>
      <c r="AD253" s="52" t="str">
        <f t="shared" si="6"/>
        <v/>
      </c>
      <c r="AE253" s="53" t="str">
        <f t="shared" si="20"/>
        <v/>
      </c>
      <c r="AF253" s="52" t="str">
        <f t="shared" si="8"/>
        <v/>
      </c>
      <c r="AG253" s="52" t="str">
        <f t="shared" si="9"/>
        <v/>
      </c>
      <c r="AH253" s="58">
        <f t="shared" si="10"/>
        <v>0</v>
      </c>
      <c r="AI253" s="58">
        <f t="shared" si="11"/>
        <v>0</v>
      </c>
      <c r="AJ253" s="52" t="str">
        <f t="shared" si="18"/>
        <v/>
      </c>
      <c r="AK253" s="52" t="str">
        <f t="shared" si="19"/>
        <v/>
      </c>
    </row>
    <row r="254" spans="1:37" ht="15.75" customHeight="1" x14ac:dyDescent="0.25">
      <c r="A254" s="69"/>
      <c r="B254" s="63"/>
      <c r="C254" s="50" t="s">
        <v>61</v>
      </c>
      <c r="D254" s="64"/>
      <c r="E254" s="50" t="s">
        <v>61</v>
      </c>
      <c r="F254" s="68"/>
      <c r="G254" s="65"/>
      <c r="H254" s="66"/>
      <c r="I254" s="66"/>
      <c r="J254" s="67"/>
      <c r="K254" s="68"/>
      <c r="L254" s="64"/>
      <c r="M254" s="66"/>
      <c r="N254" s="66"/>
      <c r="O254" s="67"/>
      <c r="P254" s="48" t="str">
        <f t="shared" si="13"/>
        <v/>
      </c>
      <c r="Q254" s="50">
        <f t="shared" si="14"/>
        <v>253</v>
      </c>
      <c r="R254" s="50"/>
      <c r="S254" s="52"/>
      <c r="T254" s="52">
        <f t="shared" si="0"/>
        <v>0</v>
      </c>
      <c r="U254" s="52">
        <f t="shared" si="1"/>
        <v>0</v>
      </c>
      <c r="V254" s="52">
        <f t="shared" si="2"/>
        <v>0</v>
      </c>
      <c r="W254" s="52">
        <f t="shared" si="3"/>
        <v>0</v>
      </c>
      <c r="X254" s="52" t="str">
        <f t="shared" si="15"/>
        <v/>
      </c>
      <c r="Y254" s="53" t="str">
        <f t="shared" si="16"/>
        <v/>
      </c>
      <c r="Z254" s="53" t="str">
        <f t="shared" si="17"/>
        <v/>
      </c>
      <c r="AA254" s="53" t="str">
        <f t="shared" si="4"/>
        <v/>
      </c>
      <c r="AB254" s="54" t="str">
        <f t="shared" si="5"/>
        <v/>
      </c>
      <c r="AC254" s="61"/>
      <c r="AD254" s="52" t="str">
        <f t="shared" si="6"/>
        <v/>
      </c>
      <c r="AE254" s="53" t="str">
        <f t="shared" si="20"/>
        <v/>
      </c>
      <c r="AF254" s="52" t="str">
        <f t="shared" si="8"/>
        <v/>
      </c>
      <c r="AG254" s="52" t="str">
        <f t="shared" si="9"/>
        <v/>
      </c>
      <c r="AH254" s="58">
        <f t="shared" si="10"/>
        <v>0</v>
      </c>
      <c r="AI254" s="58">
        <f t="shared" si="11"/>
        <v>0</v>
      </c>
      <c r="AJ254" s="52" t="str">
        <f t="shared" si="18"/>
        <v/>
      </c>
      <c r="AK254" s="52" t="str">
        <f t="shared" si="19"/>
        <v/>
      </c>
    </row>
    <row r="255" spans="1:37" ht="15.75" customHeight="1" x14ac:dyDescent="0.25">
      <c r="A255" s="69"/>
      <c r="B255" s="63"/>
      <c r="C255" s="50" t="s">
        <v>61</v>
      </c>
      <c r="D255" s="64"/>
      <c r="E255" s="50" t="s">
        <v>61</v>
      </c>
      <c r="F255" s="68"/>
      <c r="G255" s="65"/>
      <c r="H255" s="66"/>
      <c r="I255" s="66"/>
      <c r="J255" s="67"/>
      <c r="K255" s="68"/>
      <c r="L255" s="64"/>
      <c r="M255" s="66"/>
      <c r="N255" s="66"/>
      <c r="O255" s="67"/>
      <c r="P255" s="48" t="str">
        <f t="shared" si="13"/>
        <v/>
      </c>
      <c r="Q255" s="50">
        <f t="shared" si="14"/>
        <v>254</v>
      </c>
      <c r="R255" s="50"/>
      <c r="S255" s="52"/>
      <c r="T255" s="52">
        <f t="shared" si="0"/>
        <v>0</v>
      </c>
      <c r="U255" s="52">
        <f t="shared" si="1"/>
        <v>0</v>
      </c>
      <c r="V255" s="52">
        <f t="shared" si="2"/>
        <v>0</v>
      </c>
      <c r="W255" s="52">
        <f t="shared" si="3"/>
        <v>0</v>
      </c>
      <c r="X255" s="52" t="str">
        <f t="shared" si="15"/>
        <v/>
      </c>
      <c r="Y255" s="53" t="str">
        <f t="shared" si="16"/>
        <v/>
      </c>
      <c r="Z255" s="53" t="str">
        <f t="shared" si="17"/>
        <v/>
      </c>
      <c r="AA255" s="53" t="str">
        <f t="shared" si="4"/>
        <v/>
      </c>
      <c r="AB255" s="54" t="str">
        <f t="shared" si="5"/>
        <v/>
      </c>
      <c r="AC255" s="61"/>
      <c r="AD255" s="52" t="str">
        <f t="shared" si="6"/>
        <v/>
      </c>
      <c r="AE255" s="53" t="str">
        <f t="shared" si="20"/>
        <v/>
      </c>
      <c r="AF255" s="52" t="str">
        <f t="shared" si="8"/>
        <v/>
      </c>
      <c r="AG255" s="52" t="str">
        <f t="shared" si="9"/>
        <v/>
      </c>
      <c r="AH255" s="58">
        <f t="shared" si="10"/>
        <v>0</v>
      </c>
      <c r="AI255" s="58">
        <f t="shared" si="11"/>
        <v>0</v>
      </c>
      <c r="AJ255" s="52" t="str">
        <f t="shared" si="18"/>
        <v/>
      </c>
      <c r="AK255" s="52" t="str">
        <f t="shared" si="19"/>
        <v/>
      </c>
    </row>
    <row r="256" spans="1:37" ht="15.75" customHeight="1" x14ac:dyDescent="0.25">
      <c r="A256" s="69"/>
      <c r="B256" s="63"/>
      <c r="C256" s="50" t="s">
        <v>61</v>
      </c>
      <c r="D256" s="64"/>
      <c r="E256" s="50" t="s">
        <v>61</v>
      </c>
      <c r="F256" s="68"/>
      <c r="G256" s="65"/>
      <c r="H256" s="66"/>
      <c r="I256" s="66"/>
      <c r="J256" s="67"/>
      <c r="K256" s="68"/>
      <c r="L256" s="64"/>
      <c r="M256" s="66"/>
      <c r="N256" s="66"/>
      <c r="O256" s="67"/>
      <c r="P256" s="48" t="str">
        <f t="shared" si="13"/>
        <v/>
      </c>
      <c r="Q256" s="50">
        <f t="shared" si="14"/>
        <v>255</v>
      </c>
      <c r="R256" s="50"/>
      <c r="S256" s="52"/>
      <c r="T256" s="52">
        <f t="shared" si="0"/>
        <v>0</v>
      </c>
      <c r="U256" s="52">
        <f t="shared" si="1"/>
        <v>0</v>
      </c>
      <c r="V256" s="52">
        <f t="shared" si="2"/>
        <v>0</v>
      </c>
      <c r="W256" s="52">
        <f t="shared" si="3"/>
        <v>0</v>
      </c>
      <c r="X256" s="52" t="str">
        <f t="shared" si="15"/>
        <v/>
      </c>
      <c r="Y256" s="53" t="str">
        <f t="shared" si="16"/>
        <v/>
      </c>
      <c r="Z256" s="53" t="str">
        <f t="shared" si="17"/>
        <v/>
      </c>
      <c r="AA256" s="53" t="str">
        <f t="shared" si="4"/>
        <v/>
      </c>
      <c r="AB256" s="54" t="str">
        <f t="shared" si="5"/>
        <v/>
      </c>
      <c r="AC256" s="61"/>
      <c r="AD256" s="52" t="str">
        <f t="shared" si="6"/>
        <v/>
      </c>
      <c r="AE256" s="53" t="str">
        <f t="shared" si="20"/>
        <v/>
      </c>
      <c r="AF256" s="52" t="str">
        <f t="shared" si="8"/>
        <v/>
      </c>
      <c r="AG256" s="52" t="str">
        <f t="shared" si="9"/>
        <v/>
      </c>
      <c r="AH256" s="58">
        <f t="shared" si="10"/>
        <v>0</v>
      </c>
      <c r="AI256" s="58">
        <f t="shared" si="11"/>
        <v>0</v>
      </c>
      <c r="AJ256" s="52" t="str">
        <f t="shared" si="18"/>
        <v/>
      </c>
      <c r="AK256" s="52" t="str">
        <f t="shared" si="19"/>
        <v/>
      </c>
    </row>
    <row r="257" spans="1:37" ht="15.75" customHeight="1" x14ac:dyDescent="0.25">
      <c r="A257" s="69"/>
      <c r="B257" s="63"/>
      <c r="C257" s="50" t="s">
        <v>61</v>
      </c>
      <c r="D257" s="64"/>
      <c r="E257" s="50" t="s">
        <v>61</v>
      </c>
      <c r="F257" s="68"/>
      <c r="G257" s="65"/>
      <c r="H257" s="66"/>
      <c r="I257" s="66"/>
      <c r="J257" s="67"/>
      <c r="K257" s="68"/>
      <c r="L257" s="64"/>
      <c r="M257" s="66"/>
      <c r="N257" s="66"/>
      <c r="O257" s="67"/>
      <c r="P257" s="48" t="str">
        <f t="shared" ref="P257:P511" si="21">IFERROR(IF(C257="Long",((J257-H257)*B257*G257)-O257,IF(C257="Short",((H257-J257)*B257*G257)-O257,"")),"Symbol not found")</f>
        <v/>
      </c>
      <c r="Q257" s="50">
        <f t="shared" si="14"/>
        <v>256</v>
      </c>
      <c r="R257" s="50"/>
      <c r="S257" s="52"/>
      <c r="T257" s="52">
        <f t="shared" ref="T257:T511" si="22">IF(J257&gt;0,1,0)</f>
        <v>0</v>
      </c>
      <c r="U257" s="52">
        <f t="shared" ref="U257:U511" si="23">IF(T257=0,0,_xludf.IFS(AE257="","",AE257=0,"BE",AE257&gt;0,1,AE257&lt;0,0))</f>
        <v>0</v>
      </c>
      <c r="V257" s="52">
        <f t="shared" ref="V257:V511" si="24">IF(T257=0,0,_xludf.IFS(AE257="","",AE257=0,"BE",AE257&lt;0,1,AE257&gt;0,0))</f>
        <v>0</v>
      </c>
      <c r="W257" s="52">
        <f t="shared" ref="W257:W511" si="25">IF(U257="BE",IF(V257="BE",1,0),0)</f>
        <v>0</v>
      </c>
      <c r="X257" s="52" t="str">
        <f t="shared" si="15"/>
        <v/>
      </c>
      <c r="Y257" s="53" t="str">
        <f t="shared" si="16"/>
        <v/>
      </c>
      <c r="Z257" s="53" t="str">
        <f t="shared" si="17"/>
        <v/>
      </c>
      <c r="AA257" s="53" t="str">
        <f t="shared" ref="AA257:AA511" si="26">IF(P257&lt;N(Z257),Y257-Z256,"")</f>
        <v/>
      </c>
      <c r="AB257" s="54" t="str">
        <f t="shared" ref="AB257:AB511" si="27">IF(T257&gt;0,IF(L257-D257=0,K257-F257,(L257-D257)+(K257-F257)),"")</f>
        <v/>
      </c>
      <c r="AC257" s="61"/>
      <c r="AD257" s="52" t="str">
        <f t="shared" ref="AD257:AD511" si="28">IF(D257&gt;0,TEXT(D257,"ddd"),"")</f>
        <v/>
      </c>
      <c r="AE257" s="53" t="str">
        <f t="shared" si="20"/>
        <v/>
      </c>
      <c r="AF257" s="52" t="str">
        <f t="shared" ref="AF257:AF511" si="29">IF(T257&gt;0,P257,"")</f>
        <v/>
      </c>
      <c r="AG257" s="52" t="str">
        <f t="shared" ref="AG257:AG511" si="30">IF(L257="","",L257)</f>
        <v/>
      </c>
      <c r="AH257" s="58">
        <f t="shared" ref="AH257:AH511" si="31">IF(C257="Long",(N257-H257)*(B257*G257),(H257-M257)*(B257*G257))</f>
        <v>0</v>
      </c>
      <c r="AI257" s="58">
        <f t="shared" ref="AI257:AI511" si="32">IF(C257="Long",(M257-H257)*(B257*G257),(H257-N257)*(B257*G257))</f>
        <v>0</v>
      </c>
      <c r="AJ257" s="52" t="str">
        <f t="shared" si="18"/>
        <v/>
      </c>
      <c r="AK257" s="52" t="str">
        <f t="shared" si="19"/>
        <v/>
      </c>
    </row>
    <row r="258" spans="1:37" ht="15.75" customHeight="1" x14ac:dyDescent="0.25">
      <c r="A258" s="69"/>
      <c r="B258" s="63"/>
      <c r="C258" s="50" t="s">
        <v>61</v>
      </c>
      <c r="D258" s="64"/>
      <c r="E258" s="50" t="s">
        <v>61</v>
      </c>
      <c r="F258" s="68"/>
      <c r="G258" s="65"/>
      <c r="H258" s="66"/>
      <c r="I258" s="66"/>
      <c r="J258" s="67"/>
      <c r="K258" s="68"/>
      <c r="L258" s="64"/>
      <c r="M258" s="66"/>
      <c r="N258" s="66"/>
      <c r="O258" s="67"/>
      <c r="P258" s="48" t="str">
        <f t="shared" si="21"/>
        <v/>
      </c>
      <c r="Q258" s="50">
        <f t="shared" ref="Q258:Q512" si="33">Q257+1</f>
        <v>257</v>
      </c>
      <c r="R258" s="50"/>
      <c r="S258" s="52"/>
      <c r="T258" s="52">
        <f t="shared" si="22"/>
        <v>0</v>
      </c>
      <c r="U258" s="52">
        <f t="shared" si="23"/>
        <v>0</v>
      </c>
      <c r="V258" s="52">
        <f t="shared" si="24"/>
        <v>0</v>
      </c>
      <c r="W258" s="52">
        <f t="shared" si="25"/>
        <v>0</v>
      </c>
      <c r="X258" s="52" t="str">
        <f t="shared" ref="X258:X512" si="34">IF(T258&gt;0,X257+1,"")</f>
        <v/>
      </c>
      <c r="Y258" s="53" t="str">
        <f t="shared" ref="Y258:Y512" si="35">IF(T258&gt;0,Y257+P258,"")</f>
        <v/>
      </c>
      <c r="Z258" s="53" t="str">
        <f t="shared" ref="Z258:Z512" si="36">IF(T258&gt;0,MAX(Y258,Z257),"")</f>
        <v/>
      </c>
      <c r="AA258" s="53" t="str">
        <f t="shared" si="26"/>
        <v/>
      </c>
      <c r="AB258" s="54" t="str">
        <f t="shared" si="27"/>
        <v/>
      </c>
      <c r="AC258" s="61"/>
      <c r="AD258" s="52" t="str">
        <f t="shared" si="28"/>
        <v/>
      </c>
      <c r="AE258" s="53" t="str">
        <f t="shared" si="20"/>
        <v/>
      </c>
      <c r="AF258" s="52" t="str">
        <f t="shared" si="29"/>
        <v/>
      </c>
      <c r="AG258" s="52" t="str">
        <f t="shared" si="30"/>
        <v/>
      </c>
      <c r="AH258" s="58">
        <f t="shared" si="31"/>
        <v>0</v>
      </c>
      <c r="AI258" s="58">
        <f t="shared" si="32"/>
        <v>0</v>
      </c>
      <c r="AJ258" s="52" t="str">
        <f t="shared" ref="AJ258:AJ512" si="37">IF(T258&gt;0,AVERAGE($AH$2:$AH258),"")</f>
        <v/>
      </c>
      <c r="AK258" s="52" t="str">
        <f t="shared" ref="AK258:AK512" si="38">IF(T258&gt;0,AVERAGE($AI$2:$AI258),"")</f>
        <v/>
      </c>
    </row>
    <row r="259" spans="1:37" ht="15.75" customHeight="1" x14ac:dyDescent="0.25">
      <c r="A259" s="69"/>
      <c r="B259" s="63"/>
      <c r="C259" s="50" t="s">
        <v>61</v>
      </c>
      <c r="D259" s="64"/>
      <c r="E259" s="50" t="s">
        <v>61</v>
      </c>
      <c r="F259" s="68"/>
      <c r="G259" s="65"/>
      <c r="H259" s="66"/>
      <c r="I259" s="66"/>
      <c r="J259" s="67"/>
      <c r="K259" s="68"/>
      <c r="L259" s="64"/>
      <c r="M259" s="66"/>
      <c r="N259" s="66"/>
      <c r="O259" s="67"/>
      <c r="P259" s="48" t="str">
        <f t="shared" si="21"/>
        <v/>
      </c>
      <c r="Q259" s="50">
        <f t="shared" si="33"/>
        <v>258</v>
      </c>
      <c r="R259" s="50"/>
      <c r="S259" s="52"/>
      <c r="T259" s="52">
        <f t="shared" si="22"/>
        <v>0</v>
      </c>
      <c r="U259" s="52">
        <f t="shared" si="23"/>
        <v>0</v>
      </c>
      <c r="V259" s="52">
        <f t="shared" si="24"/>
        <v>0</v>
      </c>
      <c r="W259" s="52">
        <f t="shared" si="25"/>
        <v>0</v>
      </c>
      <c r="X259" s="52" t="str">
        <f t="shared" si="34"/>
        <v/>
      </c>
      <c r="Y259" s="53" t="str">
        <f t="shared" si="35"/>
        <v/>
      </c>
      <c r="Z259" s="53" t="str">
        <f t="shared" si="36"/>
        <v/>
      </c>
      <c r="AA259" s="53" t="str">
        <f t="shared" si="26"/>
        <v/>
      </c>
      <c r="AB259" s="54" t="str">
        <f t="shared" si="27"/>
        <v/>
      </c>
      <c r="AC259" s="61"/>
      <c r="AD259" s="52" t="str">
        <f t="shared" si="28"/>
        <v/>
      </c>
      <c r="AE259" s="53" t="str">
        <f t="shared" si="20"/>
        <v/>
      </c>
      <c r="AF259" s="52" t="str">
        <f t="shared" si="29"/>
        <v/>
      </c>
      <c r="AG259" s="52" t="str">
        <f t="shared" si="30"/>
        <v/>
      </c>
      <c r="AH259" s="58">
        <f t="shared" si="31"/>
        <v>0</v>
      </c>
      <c r="AI259" s="58">
        <f t="shared" si="32"/>
        <v>0</v>
      </c>
      <c r="AJ259" s="52" t="str">
        <f t="shared" si="37"/>
        <v/>
      </c>
      <c r="AK259" s="52" t="str">
        <f t="shared" si="38"/>
        <v/>
      </c>
    </row>
    <row r="260" spans="1:37" ht="15.75" customHeight="1" x14ac:dyDescent="0.25">
      <c r="A260" s="69"/>
      <c r="B260" s="63"/>
      <c r="C260" s="50" t="s">
        <v>61</v>
      </c>
      <c r="D260" s="64"/>
      <c r="E260" s="50" t="s">
        <v>61</v>
      </c>
      <c r="F260" s="68"/>
      <c r="G260" s="65"/>
      <c r="H260" s="66"/>
      <c r="I260" s="66"/>
      <c r="J260" s="67"/>
      <c r="K260" s="68"/>
      <c r="L260" s="64"/>
      <c r="M260" s="66"/>
      <c r="N260" s="66"/>
      <c r="O260" s="67"/>
      <c r="P260" s="48" t="str">
        <f t="shared" si="21"/>
        <v/>
      </c>
      <c r="Q260" s="50">
        <f t="shared" si="33"/>
        <v>259</v>
      </c>
      <c r="R260" s="50"/>
      <c r="S260" s="52"/>
      <c r="T260" s="52">
        <f t="shared" si="22"/>
        <v>0</v>
      </c>
      <c r="U260" s="52">
        <f t="shared" si="23"/>
        <v>0</v>
      </c>
      <c r="V260" s="52">
        <f t="shared" si="24"/>
        <v>0</v>
      </c>
      <c r="W260" s="52">
        <f t="shared" si="25"/>
        <v>0</v>
      </c>
      <c r="X260" s="52" t="str">
        <f t="shared" si="34"/>
        <v/>
      </c>
      <c r="Y260" s="53" t="str">
        <f t="shared" si="35"/>
        <v/>
      </c>
      <c r="Z260" s="53" t="str">
        <f t="shared" si="36"/>
        <v/>
      </c>
      <c r="AA260" s="53" t="str">
        <f t="shared" si="26"/>
        <v/>
      </c>
      <c r="AB260" s="54" t="str">
        <f t="shared" si="27"/>
        <v/>
      </c>
      <c r="AC260" s="61"/>
      <c r="AD260" s="52" t="str">
        <f t="shared" si="28"/>
        <v/>
      </c>
      <c r="AE260" s="53" t="str">
        <f t="shared" si="20"/>
        <v/>
      </c>
      <c r="AF260" s="52" t="str">
        <f t="shared" si="29"/>
        <v/>
      </c>
      <c r="AG260" s="52" t="str">
        <f t="shared" si="30"/>
        <v/>
      </c>
      <c r="AH260" s="58">
        <f t="shared" si="31"/>
        <v>0</v>
      </c>
      <c r="AI260" s="58">
        <f t="shared" si="32"/>
        <v>0</v>
      </c>
      <c r="AJ260" s="52" t="str">
        <f t="shared" si="37"/>
        <v/>
      </c>
      <c r="AK260" s="52" t="str">
        <f t="shared" si="38"/>
        <v/>
      </c>
    </row>
    <row r="261" spans="1:37" ht="15.75" customHeight="1" x14ac:dyDescent="0.25">
      <c r="A261" s="69"/>
      <c r="B261" s="63"/>
      <c r="C261" s="50" t="s">
        <v>61</v>
      </c>
      <c r="D261" s="64"/>
      <c r="E261" s="50" t="s">
        <v>61</v>
      </c>
      <c r="F261" s="68"/>
      <c r="G261" s="65"/>
      <c r="H261" s="66"/>
      <c r="I261" s="66"/>
      <c r="J261" s="67"/>
      <c r="K261" s="68"/>
      <c r="L261" s="64"/>
      <c r="M261" s="66"/>
      <c r="N261" s="66"/>
      <c r="O261" s="67"/>
      <c r="P261" s="48" t="str">
        <f t="shared" si="21"/>
        <v/>
      </c>
      <c r="Q261" s="50">
        <f t="shared" si="33"/>
        <v>260</v>
      </c>
      <c r="R261" s="50"/>
      <c r="S261" s="52"/>
      <c r="T261" s="52">
        <f t="shared" si="22"/>
        <v>0</v>
      </c>
      <c r="U261" s="52">
        <f t="shared" si="23"/>
        <v>0</v>
      </c>
      <c r="V261" s="52">
        <f t="shared" si="24"/>
        <v>0</v>
      </c>
      <c r="W261" s="52">
        <f t="shared" si="25"/>
        <v>0</v>
      </c>
      <c r="X261" s="52" t="str">
        <f t="shared" si="34"/>
        <v/>
      </c>
      <c r="Y261" s="53" t="str">
        <f t="shared" si="35"/>
        <v/>
      </c>
      <c r="Z261" s="53" t="str">
        <f t="shared" si="36"/>
        <v/>
      </c>
      <c r="AA261" s="53" t="str">
        <f t="shared" si="26"/>
        <v/>
      </c>
      <c r="AB261" s="54" t="str">
        <f t="shared" si="27"/>
        <v/>
      </c>
      <c r="AC261" s="61"/>
      <c r="AD261" s="52" t="str">
        <f t="shared" si="28"/>
        <v/>
      </c>
      <c r="AE261" s="53" t="str">
        <f t="shared" si="20"/>
        <v/>
      </c>
      <c r="AF261" s="52" t="str">
        <f t="shared" si="29"/>
        <v/>
      </c>
      <c r="AG261" s="52" t="str">
        <f t="shared" si="30"/>
        <v/>
      </c>
      <c r="AH261" s="58">
        <f t="shared" si="31"/>
        <v>0</v>
      </c>
      <c r="AI261" s="58">
        <f t="shared" si="32"/>
        <v>0</v>
      </c>
      <c r="AJ261" s="52" t="str">
        <f t="shared" si="37"/>
        <v/>
      </c>
      <c r="AK261" s="52" t="str">
        <f t="shared" si="38"/>
        <v/>
      </c>
    </row>
    <row r="262" spans="1:37" ht="15.75" customHeight="1" x14ac:dyDescent="0.25">
      <c r="A262" s="69"/>
      <c r="B262" s="63"/>
      <c r="C262" s="50" t="s">
        <v>61</v>
      </c>
      <c r="D262" s="64"/>
      <c r="E262" s="50" t="s">
        <v>61</v>
      </c>
      <c r="F262" s="68"/>
      <c r="G262" s="65"/>
      <c r="H262" s="66"/>
      <c r="I262" s="66"/>
      <c r="J262" s="67"/>
      <c r="K262" s="68"/>
      <c r="L262" s="64"/>
      <c r="M262" s="66"/>
      <c r="N262" s="66"/>
      <c r="O262" s="67"/>
      <c r="P262" s="48" t="str">
        <f t="shared" si="21"/>
        <v/>
      </c>
      <c r="Q262" s="50">
        <f t="shared" si="33"/>
        <v>261</v>
      </c>
      <c r="R262" s="50"/>
      <c r="S262" s="52"/>
      <c r="T262" s="52">
        <f t="shared" si="22"/>
        <v>0</v>
      </c>
      <c r="U262" s="52">
        <f t="shared" si="23"/>
        <v>0</v>
      </c>
      <c r="V262" s="52">
        <f t="shared" si="24"/>
        <v>0</v>
      </c>
      <c r="W262" s="52">
        <f t="shared" si="25"/>
        <v>0</v>
      </c>
      <c r="X262" s="52" t="str">
        <f t="shared" si="34"/>
        <v/>
      </c>
      <c r="Y262" s="53" t="str">
        <f t="shared" si="35"/>
        <v/>
      </c>
      <c r="Z262" s="53" t="str">
        <f t="shared" si="36"/>
        <v/>
      </c>
      <c r="AA262" s="53" t="str">
        <f t="shared" si="26"/>
        <v/>
      </c>
      <c r="AB262" s="54" t="str">
        <f t="shared" si="27"/>
        <v/>
      </c>
      <c r="AC262" s="61"/>
      <c r="AD262" s="52" t="str">
        <f t="shared" si="28"/>
        <v/>
      </c>
      <c r="AE262" s="53" t="str">
        <f t="shared" si="20"/>
        <v/>
      </c>
      <c r="AF262" s="52" t="str">
        <f t="shared" si="29"/>
        <v/>
      </c>
      <c r="AG262" s="52" t="str">
        <f t="shared" si="30"/>
        <v/>
      </c>
      <c r="AH262" s="58">
        <f t="shared" si="31"/>
        <v>0</v>
      </c>
      <c r="AI262" s="58">
        <f t="shared" si="32"/>
        <v>0</v>
      </c>
      <c r="AJ262" s="52" t="str">
        <f t="shared" si="37"/>
        <v/>
      </c>
      <c r="AK262" s="52" t="str">
        <f t="shared" si="38"/>
        <v/>
      </c>
    </row>
    <row r="263" spans="1:37" ht="15.75" customHeight="1" x14ac:dyDescent="0.25">
      <c r="A263" s="69"/>
      <c r="B263" s="63"/>
      <c r="C263" s="50" t="s">
        <v>61</v>
      </c>
      <c r="D263" s="64"/>
      <c r="E263" s="50" t="s">
        <v>61</v>
      </c>
      <c r="F263" s="68"/>
      <c r="G263" s="65"/>
      <c r="H263" s="66"/>
      <c r="I263" s="66"/>
      <c r="J263" s="67"/>
      <c r="K263" s="68"/>
      <c r="L263" s="64"/>
      <c r="M263" s="66"/>
      <c r="N263" s="66"/>
      <c r="O263" s="67"/>
      <c r="P263" s="48" t="str">
        <f t="shared" si="21"/>
        <v/>
      </c>
      <c r="Q263" s="50">
        <f t="shared" si="33"/>
        <v>262</v>
      </c>
      <c r="R263" s="50"/>
      <c r="S263" s="52"/>
      <c r="T263" s="52">
        <f t="shared" si="22"/>
        <v>0</v>
      </c>
      <c r="U263" s="52">
        <f t="shared" si="23"/>
        <v>0</v>
      </c>
      <c r="V263" s="52">
        <f t="shared" si="24"/>
        <v>0</v>
      </c>
      <c r="W263" s="52">
        <f t="shared" si="25"/>
        <v>0</v>
      </c>
      <c r="X263" s="52" t="str">
        <f t="shared" si="34"/>
        <v/>
      </c>
      <c r="Y263" s="53" t="str">
        <f t="shared" si="35"/>
        <v/>
      </c>
      <c r="Z263" s="53" t="str">
        <f t="shared" si="36"/>
        <v/>
      </c>
      <c r="AA263" s="53" t="str">
        <f t="shared" si="26"/>
        <v/>
      </c>
      <c r="AB263" s="54" t="str">
        <f t="shared" si="27"/>
        <v/>
      </c>
      <c r="AC263" s="61"/>
      <c r="AD263" s="52" t="str">
        <f t="shared" si="28"/>
        <v/>
      </c>
      <c r="AE263" s="53" t="str">
        <f t="shared" si="20"/>
        <v/>
      </c>
      <c r="AF263" s="52" t="str">
        <f t="shared" si="29"/>
        <v/>
      </c>
      <c r="AG263" s="52" t="str">
        <f t="shared" si="30"/>
        <v/>
      </c>
      <c r="AH263" s="58">
        <f t="shared" si="31"/>
        <v>0</v>
      </c>
      <c r="AI263" s="58">
        <f t="shared" si="32"/>
        <v>0</v>
      </c>
      <c r="AJ263" s="52" t="str">
        <f t="shared" si="37"/>
        <v/>
      </c>
      <c r="AK263" s="52" t="str">
        <f t="shared" si="38"/>
        <v/>
      </c>
    </row>
    <row r="264" spans="1:37" ht="15.75" customHeight="1" x14ac:dyDescent="0.25">
      <c r="A264" s="69"/>
      <c r="B264" s="63"/>
      <c r="C264" s="50" t="s">
        <v>61</v>
      </c>
      <c r="D264" s="64"/>
      <c r="E264" s="50" t="s">
        <v>61</v>
      </c>
      <c r="F264" s="68"/>
      <c r="G264" s="65"/>
      <c r="H264" s="66"/>
      <c r="I264" s="66"/>
      <c r="J264" s="67"/>
      <c r="K264" s="68"/>
      <c r="L264" s="64"/>
      <c r="M264" s="66"/>
      <c r="N264" s="66"/>
      <c r="O264" s="67"/>
      <c r="P264" s="48" t="str">
        <f t="shared" si="21"/>
        <v/>
      </c>
      <c r="Q264" s="50">
        <f t="shared" si="33"/>
        <v>263</v>
      </c>
      <c r="R264" s="50"/>
      <c r="S264" s="52"/>
      <c r="T264" s="52">
        <f t="shared" si="22"/>
        <v>0</v>
      </c>
      <c r="U264" s="52">
        <f t="shared" si="23"/>
        <v>0</v>
      </c>
      <c r="V264" s="52">
        <f t="shared" si="24"/>
        <v>0</v>
      </c>
      <c r="W264" s="52">
        <f t="shared" si="25"/>
        <v>0</v>
      </c>
      <c r="X264" s="52" t="str">
        <f t="shared" si="34"/>
        <v/>
      </c>
      <c r="Y264" s="53" t="str">
        <f t="shared" si="35"/>
        <v/>
      </c>
      <c r="Z264" s="53" t="str">
        <f t="shared" si="36"/>
        <v/>
      </c>
      <c r="AA264" s="53" t="str">
        <f t="shared" si="26"/>
        <v/>
      </c>
      <c r="AB264" s="54" t="str">
        <f t="shared" si="27"/>
        <v/>
      </c>
      <c r="AC264" s="61"/>
      <c r="AD264" s="52" t="str">
        <f t="shared" si="28"/>
        <v/>
      </c>
      <c r="AE264" s="53" t="str">
        <f t="shared" si="20"/>
        <v/>
      </c>
      <c r="AF264" s="52" t="str">
        <f t="shared" si="29"/>
        <v/>
      </c>
      <c r="AG264" s="52" t="str">
        <f t="shared" si="30"/>
        <v/>
      </c>
      <c r="AH264" s="58">
        <f t="shared" si="31"/>
        <v>0</v>
      </c>
      <c r="AI264" s="58">
        <f t="shared" si="32"/>
        <v>0</v>
      </c>
      <c r="AJ264" s="52" t="str">
        <f t="shared" si="37"/>
        <v/>
      </c>
      <c r="AK264" s="52" t="str">
        <f t="shared" si="38"/>
        <v/>
      </c>
    </row>
    <row r="265" spans="1:37" ht="15.75" customHeight="1" x14ac:dyDescent="0.25">
      <c r="A265" s="69"/>
      <c r="B265" s="63"/>
      <c r="C265" s="50" t="s">
        <v>61</v>
      </c>
      <c r="D265" s="64"/>
      <c r="E265" s="50" t="s">
        <v>61</v>
      </c>
      <c r="F265" s="68"/>
      <c r="G265" s="65"/>
      <c r="H265" s="66"/>
      <c r="I265" s="66"/>
      <c r="J265" s="67"/>
      <c r="K265" s="68"/>
      <c r="L265" s="64"/>
      <c r="M265" s="66"/>
      <c r="N265" s="66"/>
      <c r="O265" s="67"/>
      <c r="P265" s="48" t="str">
        <f t="shared" si="21"/>
        <v/>
      </c>
      <c r="Q265" s="50">
        <f t="shared" si="33"/>
        <v>264</v>
      </c>
      <c r="R265" s="50"/>
      <c r="S265" s="52"/>
      <c r="T265" s="52">
        <f t="shared" si="22"/>
        <v>0</v>
      </c>
      <c r="U265" s="52">
        <f t="shared" si="23"/>
        <v>0</v>
      </c>
      <c r="V265" s="52">
        <f t="shared" si="24"/>
        <v>0</v>
      </c>
      <c r="W265" s="52">
        <f t="shared" si="25"/>
        <v>0</v>
      </c>
      <c r="X265" s="52" t="str">
        <f t="shared" si="34"/>
        <v/>
      </c>
      <c r="Y265" s="53" t="str">
        <f t="shared" si="35"/>
        <v/>
      </c>
      <c r="Z265" s="53" t="str">
        <f t="shared" si="36"/>
        <v/>
      </c>
      <c r="AA265" s="53" t="str">
        <f t="shared" si="26"/>
        <v/>
      </c>
      <c r="AB265" s="54" t="str">
        <f t="shared" si="27"/>
        <v/>
      </c>
      <c r="AC265" s="61"/>
      <c r="AD265" s="52" t="str">
        <f t="shared" si="28"/>
        <v/>
      </c>
      <c r="AE265" s="53" t="str">
        <f t="shared" si="20"/>
        <v/>
      </c>
      <c r="AF265" s="52" t="str">
        <f t="shared" si="29"/>
        <v/>
      </c>
      <c r="AG265" s="52" t="str">
        <f t="shared" si="30"/>
        <v/>
      </c>
      <c r="AH265" s="58">
        <f t="shared" si="31"/>
        <v>0</v>
      </c>
      <c r="AI265" s="58">
        <f t="shared" si="32"/>
        <v>0</v>
      </c>
      <c r="AJ265" s="52" t="str">
        <f t="shared" si="37"/>
        <v/>
      </c>
      <c r="AK265" s="52" t="str">
        <f t="shared" si="38"/>
        <v/>
      </c>
    </row>
    <row r="266" spans="1:37" ht="15.75" customHeight="1" x14ac:dyDescent="0.25">
      <c r="A266" s="69"/>
      <c r="B266" s="63"/>
      <c r="C266" s="50" t="s">
        <v>61</v>
      </c>
      <c r="D266" s="64"/>
      <c r="E266" s="50" t="s">
        <v>61</v>
      </c>
      <c r="F266" s="68"/>
      <c r="G266" s="65"/>
      <c r="H266" s="66"/>
      <c r="I266" s="66"/>
      <c r="J266" s="67"/>
      <c r="K266" s="68"/>
      <c r="L266" s="64"/>
      <c r="M266" s="66"/>
      <c r="N266" s="66"/>
      <c r="O266" s="67"/>
      <c r="P266" s="48" t="str">
        <f t="shared" si="21"/>
        <v/>
      </c>
      <c r="Q266" s="50">
        <f t="shared" si="33"/>
        <v>265</v>
      </c>
      <c r="R266" s="50"/>
      <c r="S266" s="52"/>
      <c r="T266" s="52">
        <f t="shared" si="22"/>
        <v>0</v>
      </c>
      <c r="U266" s="52">
        <f t="shared" si="23"/>
        <v>0</v>
      </c>
      <c r="V266" s="52">
        <f t="shared" si="24"/>
        <v>0</v>
      </c>
      <c r="W266" s="52">
        <f t="shared" si="25"/>
        <v>0</v>
      </c>
      <c r="X266" s="52" t="str">
        <f t="shared" si="34"/>
        <v/>
      </c>
      <c r="Y266" s="53" t="str">
        <f t="shared" si="35"/>
        <v/>
      </c>
      <c r="Z266" s="53" t="str">
        <f t="shared" si="36"/>
        <v/>
      </c>
      <c r="AA266" s="53" t="str">
        <f t="shared" si="26"/>
        <v/>
      </c>
      <c r="AB266" s="54" t="str">
        <f t="shared" si="27"/>
        <v/>
      </c>
      <c r="AC266" s="61"/>
      <c r="AD266" s="52" t="str">
        <f t="shared" si="28"/>
        <v/>
      </c>
      <c r="AE266" s="53" t="str">
        <f t="shared" si="20"/>
        <v/>
      </c>
      <c r="AF266" s="52" t="str">
        <f t="shared" si="29"/>
        <v/>
      </c>
      <c r="AG266" s="52" t="str">
        <f t="shared" si="30"/>
        <v/>
      </c>
      <c r="AH266" s="58">
        <f t="shared" si="31"/>
        <v>0</v>
      </c>
      <c r="AI266" s="58">
        <f t="shared" si="32"/>
        <v>0</v>
      </c>
      <c r="AJ266" s="52" t="str">
        <f t="shared" si="37"/>
        <v/>
      </c>
      <c r="AK266" s="52" t="str">
        <f t="shared" si="38"/>
        <v/>
      </c>
    </row>
    <row r="267" spans="1:37" ht="15.75" customHeight="1" x14ac:dyDescent="0.25">
      <c r="A267" s="69"/>
      <c r="B267" s="63"/>
      <c r="C267" s="50" t="s">
        <v>61</v>
      </c>
      <c r="D267" s="64"/>
      <c r="E267" s="50" t="s">
        <v>61</v>
      </c>
      <c r="F267" s="68"/>
      <c r="G267" s="65"/>
      <c r="H267" s="66"/>
      <c r="I267" s="66"/>
      <c r="J267" s="67"/>
      <c r="K267" s="68"/>
      <c r="L267" s="64"/>
      <c r="M267" s="66"/>
      <c r="N267" s="66"/>
      <c r="O267" s="67"/>
      <c r="P267" s="48" t="str">
        <f t="shared" si="21"/>
        <v/>
      </c>
      <c r="Q267" s="50">
        <f t="shared" si="33"/>
        <v>266</v>
      </c>
      <c r="R267" s="50"/>
      <c r="S267" s="52"/>
      <c r="T267" s="52">
        <f t="shared" si="22"/>
        <v>0</v>
      </c>
      <c r="U267" s="52">
        <f t="shared" si="23"/>
        <v>0</v>
      </c>
      <c r="V267" s="52">
        <f t="shared" si="24"/>
        <v>0</v>
      </c>
      <c r="W267" s="52">
        <f t="shared" si="25"/>
        <v>0</v>
      </c>
      <c r="X267" s="52" t="str">
        <f t="shared" si="34"/>
        <v/>
      </c>
      <c r="Y267" s="53" t="str">
        <f t="shared" si="35"/>
        <v/>
      </c>
      <c r="Z267" s="53" t="str">
        <f t="shared" si="36"/>
        <v/>
      </c>
      <c r="AA267" s="53" t="str">
        <f t="shared" si="26"/>
        <v/>
      </c>
      <c r="AB267" s="54" t="str">
        <f t="shared" si="27"/>
        <v/>
      </c>
      <c r="AC267" s="61"/>
      <c r="AD267" s="52" t="str">
        <f t="shared" si="28"/>
        <v/>
      </c>
      <c r="AE267" s="53" t="str">
        <f t="shared" si="20"/>
        <v/>
      </c>
      <c r="AF267" s="52" t="str">
        <f t="shared" si="29"/>
        <v/>
      </c>
      <c r="AG267" s="52" t="str">
        <f t="shared" si="30"/>
        <v/>
      </c>
      <c r="AH267" s="58">
        <f t="shared" si="31"/>
        <v>0</v>
      </c>
      <c r="AI267" s="58">
        <f t="shared" si="32"/>
        <v>0</v>
      </c>
      <c r="AJ267" s="52" t="str">
        <f t="shared" si="37"/>
        <v/>
      </c>
      <c r="AK267" s="52" t="str">
        <f t="shared" si="38"/>
        <v/>
      </c>
    </row>
    <row r="268" spans="1:37" ht="15.75" customHeight="1" x14ac:dyDescent="0.25">
      <c r="A268" s="69"/>
      <c r="B268" s="63"/>
      <c r="C268" s="50" t="s">
        <v>61</v>
      </c>
      <c r="D268" s="64"/>
      <c r="E268" s="50" t="s">
        <v>61</v>
      </c>
      <c r="F268" s="68"/>
      <c r="G268" s="65"/>
      <c r="H268" s="66"/>
      <c r="I268" s="66"/>
      <c r="J268" s="67"/>
      <c r="K268" s="68"/>
      <c r="L268" s="64"/>
      <c r="M268" s="66"/>
      <c r="N268" s="66"/>
      <c r="O268" s="67"/>
      <c r="P268" s="48" t="str">
        <f t="shared" si="21"/>
        <v/>
      </c>
      <c r="Q268" s="50">
        <f t="shared" si="33"/>
        <v>267</v>
      </c>
      <c r="R268" s="50"/>
      <c r="S268" s="52"/>
      <c r="T268" s="52">
        <f t="shared" si="22"/>
        <v>0</v>
      </c>
      <c r="U268" s="52">
        <f t="shared" si="23"/>
        <v>0</v>
      </c>
      <c r="V268" s="52">
        <f t="shared" si="24"/>
        <v>0</v>
      </c>
      <c r="W268" s="52">
        <f t="shared" si="25"/>
        <v>0</v>
      </c>
      <c r="X268" s="52" t="str">
        <f t="shared" si="34"/>
        <v/>
      </c>
      <c r="Y268" s="53" t="str">
        <f t="shared" si="35"/>
        <v/>
      </c>
      <c r="Z268" s="53" t="str">
        <f t="shared" si="36"/>
        <v/>
      </c>
      <c r="AA268" s="53" t="str">
        <f t="shared" si="26"/>
        <v/>
      </c>
      <c r="AB268" s="54" t="str">
        <f t="shared" si="27"/>
        <v/>
      </c>
      <c r="AC268" s="61"/>
      <c r="AD268" s="52" t="str">
        <f t="shared" si="28"/>
        <v/>
      </c>
      <c r="AE268" s="53" t="str">
        <f t="shared" ref="AE268:AE522" si="39">IFERROR(IF(C268="Long",((J268-H268)*B268*G268),IF(C268="Short",((H268-J268)*B268*G268),"")),"Symbol not found")</f>
        <v/>
      </c>
      <c r="AF268" s="52" t="str">
        <f t="shared" si="29"/>
        <v/>
      </c>
      <c r="AG268" s="52" t="str">
        <f t="shared" si="30"/>
        <v/>
      </c>
      <c r="AH268" s="58">
        <f t="shared" si="31"/>
        <v>0</v>
      </c>
      <c r="AI268" s="58">
        <f t="shared" si="32"/>
        <v>0</v>
      </c>
      <c r="AJ268" s="52" t="str">
        <f t="shared" si="37"/>
        <v/>
      </c>
      <c r="AK268" s="52" t="str">
        <f t="shared" si="38"/>
        <v/>
      </c>
    </row>
    <row r="269" spans="1:37" ht="15.75" customHeight="1" x14ac:dyDescent="0.25">
      <c r="A269" s="69"/>
      <c r="B269" s="63"/>
      <c r="C269" s="50" t="s">
        <v>61</v>
      </c>
      <c r="D269" s="64"/>
      <c r="E269" s="50" t="s">
        <v>61</v>
      </c>
      <c r="F269" s="68"/>
      <c r="G269" s="65"/>
      <c r="H269" s="66"/>
      <c r="I269" s="66"/>
      <c r="J269" s="67"/>
      <c r="K269" s="68"/>
      <c r="L269" s="64"/>
      <c r="M269" s="66"/>
      <c r="N269" s="66"/>
      <c r="O269" s="67"/>
      <c r="P269" s="48" t="str">
        <f t="shared" si="21"/>
        <v/>
      </c>
      <c r="Q269" s="50">
        <f t="shared" si="33"/>
        <v>268</v>
      </c>
      <c r="R269" s="50"/>
      <c r="S269" s="52"/>
      <c r="T269" s="52">
        <f t="shared" si="22"/>
        <v>0</v>
      </c>
      <c r="U269" s="52">
        <f t="shared" si="23"/>
        <v>0</v>
      </c>
      <c r="V269" s="52">
        <f t="shared" si="24"/>
        <v>0</v>
      </c>
      <c r="W269" s="52">
        <f t="shared" si="25"/>
        <v>0</v>
      </c>
      <c r="X269" s="52" t="str">
        <f t="shared" si="34"/>
        <v/>
      </c>
      <c r="Y269" s="53" t="str">
        <f t="shared" si="35"/>
        <v/>
      </c>
      <c r="Z269" s="53" t="str">
        <f t="shared" si="36"/>
        <v/>
      </c>
      <c r="AA269" s="53" t="str">
        <f t="shared" si="26"/>
        <v/>
      </c>
      <c r="AB269" s="54" t="str">
        <f t="shared" si="27"/>
        <v/>
      </c>
      <c r="AC269" s="61"/>
      <c r="AD269" s="52" t="str">
        <f t="shared" si="28"/>
        <v/>
      </c>
      <c r="AE269" s="53" t="str">
        <f t="shared" si="39"/>
        <v/>
      </c>
      <c r="AF269" s="52" t="str">
        <f t="shared" si="29"/>
        <v/>
      </c>
      <c r="AG269" s="52" t="str">
        <f t="shared" si="30"/>
        <v/>
      </c>
      <c r="AH269" s="58">
        <f t="shared" si="31"/>
        <v>0</v>
      </c>
      <c r="AI269" s="58">
        <f t="shared" si="32"/>
        <v>0</v>
      </c>
      <c r="AJ269" s="52" t="str">
        <f t="shared" si="37"/>
        <v/>
      </c>
      <c r="AK269" s="52" t="str">
        <f t="shared" si="38"/>
        <v/>
      </c>
    </row>
    <row r="270" spans="1:37" ht="15.75" customHeight="1" x14ac:dyDescent="0.25">
      <c r="A270" s="69"/>
      <c r="B270" s="63"/>
      <c r="C270" s="50" t="s">
        <v>61</v>
      </c>
      <c r="D270" s="64"/>
      <c r="E270" s="50" t="s">
        <v>61</v>
      </c>
      <c r="F270" s="68"/>
      <c r="G270" s="65"/>
      <c r="H270" s="66"/>
      <c r="I270" s="66"/>
      <c r="J270" s="67"/>
      <c r="K270" s="68"/>
      <c r="L270" s="64"/>
      <c r="M270" s="66"/>
      <c r="N270" s="66"/>
      <c r="O270" s="67"/>
      <c r="P270" s="48" t="str">
        <f t="shared" si="21"/>
        <v/>
      </c>
      <c r="Q270" s="50">
        <f t="shared" si="33"/>
        <v>269</v>
      </c>
      <c r="R270" s="50"/>
      <c r="S270" s="52"/>
      <c r="T270" s="52">
        <f t="shared" si="22"/>
        <v>0</v>
      </c>
      <c r="U270" s="52">
        <f t="shared" si="23"/>
        <v>0</v>
      </c>
      <c r="V270" s="52">
        <f t="shared" si="24"/>
        <v>0</v>
      </c>
      <c r="W270" s="52">
        <f t="shared" si="25"/>
        <v>0</v>
      </c>
      <c r="X270" s="52" t="str">
        <f t="shared" si="34"/>
        <v/>
      </c>
      <c r="Y270" s="53" t="str">
        <f t="shared" si="35"/>
        <v/>
      </c>
      <c r="Z270" s="53" t="str">
        <f t="shared" si="36"/>
        <v/>
      </c>
      <c r="AA270" s="53" t="str">
        <f t="shared" si="26"/>
        <v/>
      </c>
      <c r="AB270" s="54" t="str">
        <f t="shared" si="27"/>
        <v/>
      </c>
      <c r="AC270" s="61"/>
      <c r="AD270" s="52" t="str">
        <f t="shared" si="28"/>
        <v/>
      </c>
      <c r="AE270" s="53" t="str">
        <f t="shared" si="39"/>
        <v/>
      </c>
      <c r="AF270" s="52" t="str">
        <f t="shared" si="29"/>
        <v/>
      </c>
      <c r="AG270" s="52" t="str">
        <f t="shared" si="30"/>
        <v/>
      </c>
      <c r="AH270" s="58">
        <f t="shared" si="31"/>
        <v>0</v>
      </c>
      <c r="AI270" s="58">
        <f t="shared" si="32"/>
        <v>0</v>
      </c>
      <c r="AJ270" s="52" t="str">
        <f t="shared" si="37"/>
        <v/>
      </c>
      <c r="AK270" s="52" t="str">
        <f t="shared" si="38"/>
        <v/>
      </c>
    </row>
    <row r="271" spans="1:37" ht="15.75" customHeight="1" x14ac:dyDescent="0.25">
      <c r="A271" s="69"/>
      <c r="B271" s="63"/>
      <c r="C271" s="50" t="s">
        <v>61</v>
      </c>
      <c r="D271" s="64"/>
      <c r="E271" s="50" t="s">
        <v>61</v>
      </c>
      <c r="F271" s="68"/>
      <c r="G271" s="65"/>
      <c r="H271" s="66"/>
      <c r="I271" s="66"/>
      <c r="J271" s="67"/>
      <c r="K271" s="68"/>
      <c r="L271" s="64"/>
      <c r="M271" s="66"/>
      <c r="N271" s="66"/>
      <c r="O271" s="67"/>
      <c r="P271" s="48" t="str">
        <f t="shared" si="21"/>
        <v/>
      </c>
      <c r="Q271" s="50">
        <f t="shared" si="33"/>
        <v>270</v>
      </c>
      <c r="R271" s="50"/>
      <c r="S271" s="52"/>
      <c r="T271" s="52">
        <f t="shared" si="22"/>
        <v>0</v>
      </c>
      <c r="U271" s="52">
        <f t="shared" si="23"/>
        <v>0</v>
      </c>
      <c r="V271" s="52">
        <f t="shared" si="24"/>
        <v>0</v>
      </c>
      <c r="W271" s="52">
        <f t="shared" si="25"/>
        <v>0</v>
      </c>
      <c r="X271" s="52" t="str">
        <f t="shared" si="34"/>
        <v/>
      </c>
      <c r="Y271" s="53" t="str">
        <f t="shared" si="35"/>
        <v/>
      </c>
      <c r="Z271" s="53" t="str">
        <f t="shared" si="36"/>
        <v/>
      </c>
      <c r="AA271" s="53" t="str">
        <f t="shared" si="26"/>
        <v/>
      </c>
      <c r="AB271" s="54" t="str">
        <f t="shared" si="27"/>
        <v/>
      </c>
      <c r="AC271" s="61"/>
      <c r="AD271" s="52" t="str">
        <f t="shared" si="28"/>
        <v/>
      </c>
      <c r="AE271" s="53" t="str">
        <f t="shared" si="39"/>
        <v/>
      </c>
      <c r="AF271" s="52" t="str">
        <f t="shared" si="29"/>
        <v/>
      </c>
      <c r="AG271" s="52" t="str">
        <f t="shared" si="30"/>
        <v/>
      </c>
      <c r="AH271" s="58">
        <f t="shared" si="31"/>
        <v>0</v>
      </c>
      <c r="AI271" s="58">
        <f t="shared" si="32"/>
        <v>0</v>
      </c>
      <c r="AJ271" s="52" t="str">
        <f t="shared" si="37"/>
        <v/>
      </c>
      <c r="AK271" s="52" t="str">
        <f t="shared" si="38"/>
        <v/>
      </c>
    </row>
    <row r="272" spans="1:37" ht="15.75" customHeight="1" x14ac:dyDescent="0.25">
      <c r="A272" s="69"/>
      <c r="B272" s="63"/>
      <c r="C272" s="50" t="s">
        <v>61</v>
      </c>
      <c r="D272" s="64"/>
      <c r="E272" s="50" t="s">
        <v>61</v>
      </c>
      <c r="F272" s="68"/>
      <c r="G272" s="65"/>
      <c r="H272" s="66"/>
      <c r="I272" s="66"/>
      <c r="J272" s="67"/>
      <c r="K272" s="68"/>
      <c r="L272" s="64"/>
      <c r="M272" s="66"/>
      <c r="N272" s="66"/>
      <c r="O272" s="67"/>
      <c r="P272" s="48" t="str">
        <f t="shared" si="21"/>
        <v/>
      </c>
      <c r="Q272" s="50">
        <f t="shared" si="33"/>
        <v>271</v>
      </c>
      <c r="R272" s="50"/>
      <c r="S272" s="52"/>
      <c r="T272" s="52">
        <f t="shared" si="22"/>
        <v>0</v>
      </c>
      <c r="U272" s="52">
        <f t="shared" si="23"/>
        <v>0</v>
      </c>
      <c r="V272" s="52">
        <f t="shared" si="24"/>
        <v>0</v>
      </c>
      <c r="W272" s="52">
        <f t="shared" si="25"/>
        <v>0</v>
      </c>
      <c r="X272" s="52" t="str">
        <f t="shared" si="34"/>
        <v/>
      </c>
      <c r="Y272" s="53" t="str">
        <f t="shared" si="35"/>
        <v/>
      </c>
      <c r="Z272" s="53" t="str">
        <f t="shared" si="36"/>
        <v/>
      </c>
      <c r="AA272" s="53" t="str">
        <f t="shared" si="26"/>
        <v/>
      </c>
      <c r="AB272" s="54" t="str">
        <f t="shared" si="27"/>
        <v/>
      </c>
      <c r="AC272" s="61"/>
      <c r="AD272" s="52" t="str">
        <f t="shared" si="28"/>
        <v/>
      </c>
      <c r="AE272" s="53" t="str">
        <f t="shared" si="39"/>
        <v/>
      </c>
      <c r="AF272" s="52" t="str">
        <f t="shared" si="29"/>
        <v/>
      </c>
      <c r="AG272" s="52" t="str">
        <f t="shared" si="30"/>
        <v/>
      </c>
      <c r="AH272" s="58">
        <f t="shared" si="31"/>
        <v>0</v>
      </c>
      <c r="AI272" s="58">
        <f t="shared" si="32"/>
        <v>0</v>
      </c>
      <c r="AJ272" s="52" t="str">
        <f t="shared" si="37"/>
        <v/>
      </c>
      <c r="AK272" s="52" t="str">
        <f t="shared" si="38"/>
        <v/>
      </c>
    </row>
    <row r="273" spans="1:37" ht="15.75" customHeight="1" x14ac:dyDescent="0.25">
      <c r="A273" s="69"/>
      <c r="B273" s="63"/>
      <c r="C273" s="50" t="s">
        <v>61</v>
      </c>
      <c r="D273" s="64"/>
      <c r="E273" s="50" t="s">
        <v>61</v>
      </c>
      <c r="F273" s="68"/>
      <c r="G273" s="65"/>
      <c r="H273" s="66"/>
      <c r="I273" s="66"/>
      <c r="J273" s="67"/>
      <c r="K273" s="68"/>
      <c r="L273" s="64"/>
      <c r="M273" s="66"/>
      <c r="N273" s="66"/>
      <c r="O273" s="67"/>
      <c r="P273" s="48" t="str">
        <f t="shared" si="21"/>
        <v/>
      </c>
      <c r="Q273" s="50">
        <f t="shared" si="33"/>
        <v>272</v>
      </c>
      <c r="R273" s="50"/>
      <c r="S273" s="52"/>
      <c r="T273" s="52">
        <f t="shared" si="22"/>
        <v>0</v>
      </c>
      <c r="U273" s="52">
        <f t="shared" si="23"/>
        <v>0</v>
      </c>
      <c r="V273" s="52">
        <f t="shared" si="24"/>
        <v>0</v>
      </c>
      <c r="W273" s="52">
        <f t="shared" si="25"/>
        <v>0</v>
      </c>
      <c r="X273" s="52" t="str">
        <f t="shared" si="34"/>
        <v/>
      </c>
      <c r="Y273" s="53" t="str">
        <f t="shared" si="35"/>
        <v/>
      </c>
      <c r="Z273" s="53" t="str">
        <f t="shared" si="36"/>
        <v/>
      </c>
      <c r="AA273" s="53" t="str">
        <f t="shared" si="26"/>
        <v/>
      </c>
      <c r="AB273" s="54" t="str">
        <f t="shared" si="27"/>
        <v/>
      </c>
      <c r="AC273" s="61"/>
      <c r="AD273" s="52" t="str">
        <f t="shared" si="28"/>
        <v/>
      </c>
      <c r="AE273" s="53" t="str">
        <f t="shared" si="39"/>
        <v/>
      </c>
      <c r="AF273" s="52" t="str">
        <f t="shared" si="29"/>
        <v/>
      </c>
      <c r="AG273" s="52" t="str">
        <f t="shared" si="30"/>
        <v/>
      </c>
      <c r="AH273" s="58">
        <f t="shared" si="31"/>
        <v>0</v>
      </c>
      <c r="AI273" s="58">
        <f t="shared" si="32"/>
        <v>0</v>
      </c>
      <c r="AJ273" s="52" t="str">
        <f t="shared" si="37"/>
        <v/>
      </c>
      <c r="AK273" s="52" t="str">
        <f t="shared" si="38"/>
        <v/>
      </c>
    </row>
    <row r="274" spans="1:37" ht="15.75" customHeight="1" x14ac:dyDescent="0.25">
      <c r="A274" s="69"/>
      <c r="B274" s="63"/>
      <c r="C274" s="50" t="s">
        <v>61</v>
      </c>
      <c r="D274" s="64"/>
      <c r="E274" s="50" t="s">
        <v>61</v>
      </c>
      <c r="F274" s="68"/>
      <c r="G274" s="65"/>
      <c r="H274" s="66"/>
      <c r="I274" s="66"/>
      <c r="J274" s="67"/>
      <c r="K274" s="68"/>
      <c r="L274" s="64"/>
      <c r="M274" s="66"/>
      <c r="N274" s="66"/>
      <c r="O274" s="67"/>
      <c r="P274" s="48" t="str">
        <f t="shared" si="21"/>
        <v/>
      </c>
      <c r="Q274" s="50">
        <f t="shared" si="33"/>
        <v>273</v>
      </c>
      <c r="R274" s="50"/>
      <c r="S274" s="52"/>
      <c r="T274" s="52">
        <f t="shared" si="22"/>
        <v>0</v>
      </c>
      <c r="U274" s="52">
        <f t="shared" si="23"/>
        <v>0</v>
      </c>
      <c r="V274" s="52">
        <f t="shared" si="24"/>
        <v>0</v>
      </c>
      <c r="W274" s="52">
        <f t="shared" si="25"/>
        <v>0</v>
      </c>
      <c r="X274" s="52" t="str">
        <f t="shared" si="34"/>
        <v/>
      </c>
      <c r="Y274" s="53" t="str">
        <f t="shared" si="35"/>
        <v/>
      </c>
      <c r="Z274" s="53" t="str">
        <f t="shared" si="36"/>
        <v/>
      </c>
      <c r="AA274" s="53" t="str">
        <f t="shared" si="26"/>
        <v/>
      </c>
      <c r="AB274" s="54" t="str">
        <f t="shared" si="27"/>
        <v/>
      </c>
      <c r="AC274" s="61"/>
      <c r="AD274" s="52" t="str">
        <f t="shared" si="28"/>
        <v/>
      </c>
      <c r="AE274" s="53" t="str">
        <f t="shared" si="39"/>
        <v/>
      </c>
      <c r="AF274" s="52" t="str">
        <f t="shared" si="29"/>
        <v/>
      </c>
      <c r="AG274" s="52" t="str">
        <f t="shared" si="30"/>
        <v/>
      </c>
      <c r="AH274" s="58">
        <f t="shared" si="31"/>
        <v>0</v>
      </c>
      <c r="AI274" s="58">
        <f t="shared" si="32"/>
        <v>0</v>
      </c>
      <c r="AJ274" s="52" t="str">
        <f t="shared" si="37"/>
        <v/>
      </c>
      <c r="AK274" s="52" t="str">
        <f t="shared" si="38"/>
        <v/>
      </c>
    </row>
    <row r="275" spans="1:37" ht="15.75" customHeight="1" x14ac:dyDescent="0.25">
      <c r="A275" s="69"/>
      <c r="B275" s="63"/>
      <c r="C275" s="50" t="s">
        <v>61</v>
      </c>
      <c r="D275" s="64"/>
      <c r="E275" s="50" t="s">
        <v>61</v>
      </c>
      <c r="F275" s="68"/>
      <c r="G275" s="65"/>
      <c r="H275" s="66"/>
      <c r="I275" s="66"/>
      <c r="J275" s="67"/>
      <c r="K275" s="68"/>
      <c r="L275" s="64"/>
      <c r="M275" s="66"/>
      <c r="N275" s="66"/>
      <c r="O275" s="67"/>
      <c r="P275" s="48" t="str">
        <f t="shared" si="21"/>
        <v/>
      </c>
      <c r="Q275" s="50">
        <f t="shared" si="33"/>
        <v>274</v>
      </c>
      <c r="R275" s="50"/>
      <c r="S275" s="52"/>
      <c r="T275" s="52">
        <f t="shared" si="22"/>
        <v>0</v>
      </c>
      <c r="U275" s="52">
        <f t="shared" si="23"/>
        <v>0</v>
      </c>
      <c r="V275" s="52">
        <f t="shared" si="24"/>
        <v>0</v>
      </c>
      <c r="W275" s="52">
        <f t="shared" si="25"/>
        <v>0</v>
      </c>
      <c r="X275" s="52" t="str">
        <f t="shared" si="34"/>
        <v/>
      </c>
      <c r="Y275" s="53" t="str">
        <f t="shared" si="35"/>
        <v/>
      </c>
      <c r="Z275" s="53" t="str">
        <f t="shared" si="36"/>
        <v/>
      </c>
      <c r="AA275" s="53" t="str">
        <f t="shared" si="26"/>
        <v/>
      </c>
      <c r="AB275" s="54" t="str">
        <f t="shared" si="27"/>
        <v/>
      </c>
      <c r="AC275" s="61"/>
      <c r="AD275" s="52" t="str">
        <f t="shared" si="28"/>
        <v/>
      </c>
      <c r="AE275" s="53" t="str">
        <f t="shared" si="39"/>
        <v/>
      </c>
      <c r="AF275" s="52" t="str">
        <f t="shared" si="29"/>
        <v/>
      </c>
      <c r="AG275" s="52" t="str">
        <f t="shared" si="30"/>
        <v/>
      </c>
      <c r="AH275" s="58">
        <f t="shared" si="31"/>
        <v>0</v>
      </c>
      <c r="AI275" s="58">
        <f t="shared" si="32"/>
        <v>0</v>
      </c>
      <c r="AJ275" s="52" t="str">
        <f t="shared" si="37"/>
        <v/>
      </c>
      <c r="AK275" s="52" t="str">
        <f t="shared" si="38"/>
        <v/>
      </c>
    </row>
    <row r="276" spans="1:37" ht="15.75" customHeight="1" x14ac:dyDescent="0.25">
      <c r="A276" s="69"/>
      <c r="B276" s="63"/>
      <c r="C276" s="50" t="s">
        <v>61</v>
      </c>
      <c r="D276" s="64"/>
      <c r="E276" s="50" t="s">
        <v>61</v>
      </c>
      <c r="F276" s="68"/>
      <c r="G276" s="65"/>
      <c r="H276" s="66"/>
      <c r="I276" s="66"/>
      <c r="J276" s="67"/>
      <c r="K276" s="68"/>
      <c r="L276" s="64"/>
      <c r="M276" s="66"/>
      <c r="N276" s="66"/>
      <c r="O276" s="67"/>
      <c r="P276" s="48" t="str">
        <f t="shared" si="21"/>
        <v/>
      </c>
      <c r="Q276" s="50">
        <f t="shared" si="33"/>
        <v>275</v>
      </c>
      <c r="R276" s="50"/>
      <c r="S276" s="52"/>
      <c r="T276" s="52">
        <f t="shared" si="22"/>
        <v>0</v>
      </c>
      <c r="U276" s="52">
        <f t="shared" si="23"/>
        <v>0</v>
      </c>
      <c r="V276" s="52">
        <f t="shared" si="24"/>
        <v>0</v>
      </c>
      <c r="W276" s="52">
        <f t="shared" si="25"/>
        <v>0</v>
      </c>
      <c r="X276" s="52" t="str">
        <f t="shared" si="34"/>
        <v/>
      </c>
      <c r="Y276" s="53" t="str">
        <f t="shared" si="35"/>
        <v/>
      </c>
      <c r="Z276" s="53" t="str">
        <f t="shared" si="36"/>
        <v/>
      </c>
      <c r="AA276" s="53" t="str">
        <f t="shared" si="26"/>
        <v/>
      </c>
      <c r="AB276" s="54" t="str">
        <f t="shared" si="27"/>
        <v/>
      </c>
      <c r="AC276" s="61"/>
      <c r="AD276" s="52" t="str">
        <f t="shared" si="28"/>
        <v/>
      </c>
      <c r="AE276" s="53" t="str">
        <f t="shared" si="39"/>
        <v/>
      </c>
      <c r="AF276" s="52" t="str">
        <f t="shared" si="29"/>
        <v/>
      </c>
      <c r="AG276" s="52" t="str">
        <f t="shared" si="30"/>
        <v/>
      </c>
      <c r="AH276" s="58">
        <f t="shared" si="31"/>
        <v>0</v>
      </c>
      <c r="AI276" s="58">
        <f t="shared" si="32"/>
        <v>0</v>
      </c>
      <c r="AJ276" s="52" t="str">
        <f t="shared" si="37"/>
        <v/>
      </c>
      <c r="AK276" s="52" t="str">
        <f t="shared" si="38"/>
        <v/>
      </c>
    </row>
    <row r="277" spans="1:37" ht="15.75" customHeight="1" x14ac:dyDescent="0.25">
      <c r="A277" s="69"/>
      <c r="B277" s="63"/>
      <c r="C277" s="50" t="s">
        <v>61</v>
      </c>
      <c r="D277" s="64"/>
      <c r="E277" s="50" t="s">
        <v>61</v>
      </c>
      <c r="F277" s="68"/>
      <c r="G277" s="65"/>
      <c r="H277" s="66"/>
      <c r="I277" s="66"/>
      <c r="J277" s="67"/>
      <c r="K277" s="68"/>
      <c r="L277" s="64"/>
      <c r="M277" s="66"/>
      <c r="N277" s="66"/>
      <c r="O277" s="67"/>
      <c r="P277" s="48" t="str">
        <f t="shared" si="21"/>
        <v/>
      </c>
      <c r="Q277" s="50">
        <f t="shared" si="33"/>
        <v>276</v>
      </c>
      <c r="R277" s="50"/>
      <c r="S277" s="52"/>
      <c r="T277" s="52">
        <f t="shared" si="22"/>
        <v>0</v>
      </c>
      <c r="U277" s="52">
        <f t="shared" si="23"/>
        <v>0</v>
      </c>
      <c r="V277" s="52">
        <f t="shared" si="24"/>
        <v>0</v>
      </c>
      <c r="W277" s="52">
        <f t="shared" si="25"/>
        <v>0</v>
      </c>
      <c r="X277" s="52" t="str">
        <f t="shared" si="34"/>
        <v/>
      </c>
      <c r="Y277" s="53" t="str">
        <f t="shared" si="35"/>
        <v/>
      </c>
      <c r="Z277" s="53" t="str">
        <f t="shared" si="36"/>
        <v/>
      </c>
      <c r="AA277" s="53" t="str">
        <f t="shared" si="26"/>
        <v/>
      </c>
      <c r="AB277" s="54" t="str">
        <f t="shared" si="27"/>
        <v/>
      </c>
      <c r="AC277" s="61"/>
      <c r="AD277" s="52" t="str">
        <f t="shared" si="28"/>
        <v/>
      </c>
      <c r="AE277" s="53" t="str">
        <f t="shared" si="39"/>
        <v/>
      </c>
      <c r="AF277" s="52" t="str">
        <f t="shared" si="29"/>
        <v/>
      </c>
      <c r="AG277" s="52" t="str">
        <f t="shared" si="30"/>
        <v/>
      </c>
      <c r="AH277" s="58">
        <f t="shared" si="31"/>
        <v>0</v>
      </c>
      <c r="AI277" s="58">
        <f t="shared" si="32"/>
        <v>0</v>
      </c>
      <c r="AJ277" s="52" t="str">
        <f t="shared" si="37"/>
        <v/>
      </c>
      <c r="AK277" s="52" t="str">
        <f t="shared" si="38"/>
        <v/>
      </c>
    </row>
    <row r="278" spans="1:37" ht="15.75" customHeight="1" x14ac:dyDescent="0.25">
      <c r="A278" s="69"/>
      <c r="B278" s="63"/>
      <c r="C278" s="50" t="s">
        <v>61</v>
      </c>
      <c r="D278" s="64"/>
      <c r="E278" s="50" t="s">
        <v>61</v>
      </c>
      <c r="F278" s="68"/>
      <c r="G278" s="65"/>
      <c r="H278" s="66"/>
      <c r="I278" s="66"/>
      <c r="J278" s="67"/>
      <c r="K278" s="68"/>
      <c r="L278" s="64"/>
      <c r="M278" s="66"/>
      <c r="N278" s="66"/>
      <c r="O278" s="67"/>
      <c r="P278" s="48" t="str">
        <f t="shared" si="21"/>
        <v/>
      </c>
      <c r="Q278" s="50">
        <f t="shared" si="33"/>
        <v>277</v>
      </c>
      <c r="R278" s="50"/>
      <c r="S278" s="52"/>
      <c r="T278" s="52">
        <f t="shared" si="22"/>
        <v>0</v>
      </c>
      <c r="U278" s="52">
        <f t="shared" si="23"/>
        <v>0</v>
      </c>
      <c r="V278" s="52">
        <f t="shared" si="24"/>
        <v>0</v>
      </c>
      <c r="W278" s="52">
        <f t="shared" si="25"/>
        <v>0</v>
      </c>
      <c r="X278" s="52" t="str">
        <f t="shared" si="34"/>
        <v/>
      </c>
      <c r="Y278" s="53" t="str">
        <f t="shared" si="35"/>
        <v/>
      </c>
      <c r="Z278" s="53" t="str">
        <f t="shared" si="36"/>
        <v/>
      </c>
      <c r="AA278" s="53" t="str">
        <f t="shared" si="26"/>
        <v/>
      </c>
      <c r="AB278" s="54" t="str">
        <f t="shared" si="27"/>
        <v/>
      </c>
      <c r="AC278" s="61"/>
      <c r="AD278" s="52" t="str">
        <f t="shared" si="28"/>
        <v/>
      </c>
      <c r="AE278" s="53" t="str">
        <f t="shared" si="39"/>
        <v/>
      </c>
      <c r="AF278" s="52" t="str">
        <f t="shared" si="29"/>
        <v/>
      </c>
      <c r="AG278" s="52" t="str">
        <f t="shared" si="30"/>
        <v/>
      </c>
      <c r="AH278" s="58">
        <f t="shared" si="31"/>
        <v>0</v>
      </c>
      <c r="AI278" s="58">
        <f t="shared" si="32"/>
        <v>0</v>
      </c>
      <c r="AJ278" s="52" t="str">
        <f t="shared" si="37"/>
        <v/>
      </c>
      <c r="AK278" s="52" t="str">
        <f t="shared" si="38"/>
        <v/>
      </c>
    </row>
    <row r="279" spans="1:37" ht="15.75" customHeight="1" x14ac:dyDescent="0.25">
      <c r="A279" s="69"/>
      <c r="B279" s="63"/>
      <c r="C279" s="50" t="s">
        <v>61</v>
      </c>
      <c r="D279" s="64"/>
      <c r="E279" s="50" t="s">
        <v>61</v>
      </c>
      <c r="F279" s="68"/>
      <c r="G279" s="65"/>
      <c r="H279" s="66"/>
      <c r="I279" s="66"/>
      <c r="J279" s="67"/>
      <c r="K279" s="68"/>
      <c r="L279" s="64"/>
      <c r="M279" s="66"/>
      <c r="N279" s="66"/>
      <c r="O279" s="67"/>
      <c r="P279" s="48" t="str">
        <f t="shared" si="21"/>
        <v/>
      </c>
      <c r="Q279" s="50">
        <f t="shared" si="33"/>
        <v>278</v>
      </c>
      <c r="R279" s="50"/>
      <c r="S279" s="52"/>
      <c r="T279" s="52">
        <f t="shared" si="22"/>
        <v>0</v>
      </c>
      <c r="U279" s="52">
        <f t="shared" si="23"/>
        <v>0</v>
      </c>
      <c r="V279" s="52">
        <f t="shared" si="24"/>
        <v>0</v>
      </c>
      <c r="W279" s="52">
        <f t="shared" si="25"/>
        <v>0</v>
      </c>
      <c r="X279" s="52" t="str">
        <f t="shared" si="34"/>
        <v/>
      </c>
      <c r="Y279" s="53" t="str">
        <f t="shared" si="35"/>
        <v/>
      </c>
      <c r="Z279" s="53" t="str">
        <f t="shared" si="36"/>
        <v/>
      </c>
      <c r="AA279" s="53" t="str">
        <f t="shared" si="26"/>
        <v/>
      </c>
      <c r="AB279" s="54" t="str">
        <f t="shared" si="27"/>
        <v/>
      </c>
      <c r="AC279" s="61"/>
      <c r="AD279" s="52" t="str">
        <f t="shared" si="28"/>
        <v/>
      </c>
      <c r="AE279" s="53" t="str">
        <f t="shared" si="39"/>
        <v/>
      </c>
      <c r="AF279" s="52" t="str">
        <f t="shared" si="29"/>
        <v/>
      </c>
      <c r="AG279" s="52" t="str">
        <f t="shared" si="30"/>
        <v/>
      </c>
      <c r="AH279" s="58">
        <f t="shared" si="31"/>
        <v>0</v>
      </c>
      <c r="AI279" s="58">
        <f t="shared" si="32"/>
        <v>0</v>
      </c>
      <c r="AJ279" s="52" t="str">
        <f t="shared" si="37"/>
        <v/>
      </c>
      <c r="AK279" s="52" t="str">
        <f t="shared" si="38"/>
        <v/>
      </c>
    </row>
    <row r="280" spans="1:37" ht="15.75" customHeight="1" x14ac:dyDescent="0.25">
      <c r="A280" s="69"/>
      <c r="B280" s="63"/>
      <c r="C280" s="50" t="s">
        <v>61</v>
      </c>
      <c r="D280" s="64"/>
      <c r="E280" s="50" t="s">
        <v>61</v>
      </c>
      <c r="F280" s="68"/>
      <c r="G280" s="65"/>
      <c r="H280" s="66"/>
      <c r="I280" s="66"/>
      <c r="J280" s="67"/>
      <c r="K280" s="68"/>
      <c r="L280" s="64"/>
      <c r="M280" s="66"/>
      <c r="N280" s="66"/>
      <c r="O280" s="67"/>
      <c r="P280" s="48" t="str">
        <f t="shared" si="21"/>
        <v/>
      </c>
      <c r="Q280" s="50">
        <f t="shared" si="33"/>
        <v>279</v>
      </c>
      <c r="R280" s="50"/>
      <c r="S280" s="52"/>
      <c r="T280" s="52">
        <f t="shared" si="22"/>
        <v>0</v>
      </c>
      <c r="U280" s="52">
        <f t="shared" si="23"/>
        <v>0</v>
      </c>
      <c r="V280" s="52">
        <f t="shared" si="24"/>
        <v>0</v>
      </c>
      <c r="W280" s="52">
        <f t="shared" si="25"/>
        <v>0</v>
      </c>
      <c r="X280" s="52" t="str">
        <f t="shared" si="34"/>
        <v/>
      </c>
      <c r="Y280" s="53" t="str">
        <f t="shared" si="35"/>
        <v/>
      </c>
      <c r="Z280" s="53" t="str">
        <f t="shared" si="36"/>
        <v/>
      </c>
      <c r="AA280" s="53" t="str">
        <f t="shared" si="26"/>
        <v/>
      </c>
      <c r="AB280" s="54" t="str">
        <f t="shared" si="27"/>
        <v/>
      </c>
      <c r="AC280" s="61"/>
      <c r="AD280" s="52" t="str">
        <f t="shared" si="28"/>
        <v/>
      </c>
      <c r="AE280" s="53" t="str">
        <f t="shared" si="39"/>
        <v/>
      </c>
      <c r="AF280" s="52" t="str">
        <f t="shared" si="29"/>
        <v/>
      </c>
      <c r="AG280" s="52" t="str">
        <f t="shared" si="30"/>
        <v/>
      </c>
      <c r="AH280" s="58">
        <f t="shared" si="31"/>
        <v>0</v>
      </c>
      <c r="AI280" s="58">
        <f t="shared" si="32"/>
        <v>0</v>
      </c>
      <c r="AJ280" s="52" t="str">
        <f t="shared" si="37"/>
        <v/>
      </c>
      <c r="AK280" s="52" t="str">
        <f t="shared" si="38"/>
        <v/>
      </c>
    </row>
    <row r="281" spans="1:37" ht="15.75" customHeight="1" x14ac:dyDescent="0.25">
      <c r="A281" s="69"/>
      <c r="B281" s="63"/>
      <c r="C281" s="50" t="s">
        <v>61</v>
      </c>
      <c r="D281" s="64"/>
      <c r="E281" s="50" t="s">
        <v>61</v>
      </c>
      <c r="F281" s="68"/>
      <c r="G281" s="65"/>
      <c r="H281" s="66"/>
      <c r="I281" s="66"/>
      <c r="J281" s="67"/>
      <c r="K281" s="68"/>
      <c r="L281" s="64"/>
      <c r="M281" s="66"/>
      <c r="N281" s="66"/>
      <c r="O281" s="67"/>
      <c r="P281" s="48" t="str">
        <f t="shared" si="21"/>
        <v/>
      </c>
      <c r="Q281" s="50">
        <f t="shared" si="33"/>
        <v>280</v>
      </c>
      <c r="R281" s="50"/>
      <c r="S281" s="52"/>
      <c r="T281" s="52">
        <f t="shared" si="22"/>
        <v>0</v>
      </c>
      <c r="U281" s="52">
        <f t="shared" si="23"/>
        <v>0</v>
      </c>
      <c r="V281" s="52">
        <f t="shared" si="24"/>
        <v>0</v>
      </c>
      <c r="W281" s="52">
        <f t="shared" si="25"/>
        <v>0</v>
      </c>
      <c r="X281" s="52" t="str">
        <f t="shared" si="34"/>
        <v/>
      </c>
      <c r="Y281" s="53" t="str">
        <f t="shared" si="35"/>
        <v/>
      </c>
      <c r="Z281" s="53" t="str">
        <f t="shared" si="36"/>
        <v/>
      </c>
      <c r="AA281" s="53" t="str">
        <f t="shared" si="26"/>
        <v/>
      </c>
      <c r="AB281" s="54" t="str">
        <f t="shared" si="27"/>
        <v/>
      </c>
      <c r="AC281" s="61"/>
      <c r="AD281" s="52" t="str">
        <f t="shared" si="28"/>
        <v/>
      </c>
      <c r="AE281" s="53" t="str">
        <f t="shared" si="39"/>
        <v/>
      </c>
      <c r="AF281" s="52" t="str">
        <f t="shared" si="29"/>
        <v/>
      </c>
      <c r="AG281" s="52" t="str">
        <f t="shared" si="30"/>
        <v/>
      </c>
      <c r="AH281" s="58">
        <f t="shared" si="31"/>
        <v>0</v>
      </c>
      <c r="AI281" s="58">
        <f t="shared" si="32"/>
        <v>0</v>
      </c>
      <c r="AJ281" s="52" t="str">
        <f t="shared" si="37"/>
        <v/>
      </c>
      <c r="AK281" s="52" t="str">
        <f t="shared" si="38"/>
        <v/>
      </c>
    </row>
    <row r="282" spans="1:37" ht="15.75" customHeight="1" x14ac:dyDescent="0.25">
      <c r="A282" s="69"/>
      <c r="B282" s="63"/>
      <c r="C282" s="50" t="s">
        <v>61</v>
      </c>
      <c r="D282" s="64"/>
      <c r="E282" s="50" t="s">
        <v>61</v>
      </c>
      <c r="F282" s="68"/>
      <c r="G282" s="65"/>
      <c r="H282" s="66"/>
      <c r="I282" s="66"/>
      <c r="J282" s="67"/>
      <c r="K282" s="68"/>
      <c r="L282" s="64"/>
      <c r="M282" s="66"/>
      <c r="N282" s="66"/>
      <c r="O282" s="67"/>
      <c r="P282" s="48" t="str">
        <f t="shared" si="21"/>
        <v/>
      </c>
      <c r="Q282" s="50">
        <f t="shared" si="33"/>
        <v>281</v>
      </c>
      <c r="R282" s="50"/>
      <c r="S282" s="52"/>
      <c r="T282" s="52">
        <f t="shared" si="22"/>
        <v>0</v>
      </c>
      <c r="U282" s="52">
        <f t="shared" si="23"/>
        <v>0</v>
      </c>
      <c r="V282" s="52">
        <f t="shared" si="24"/>
        <v>0</v>
      </c>
      <c r="W282" s="52">
        <f t="shared" si="25"/>
        <v>0</v>
      </c>
      <c r="X282" s="52" t="str">
        <f t="shared" si="34"/>
        <v/>
      </c>
      <c r="Y282" s="53" t="str">
        <f t="shared" si="35"/>
        <v/>
      </c>
      <c r="Z282" s="53" t="str">
        <f t="shared" si="36"/>
        <v/>
      </c>
      <c r="AA282" s="53" t="str">
        <f t="shared" si="26"/>
        <v/>
      </c>
      <c r="AB282" s="54" t="str">
        <f t="shared" si="27"/>
        <v/>
      </c>
      <c r="AC282" s="61"/>
      <c r="AD282" s="52" t="str">
        <f t="shared" si="28"/>
        <v/>
      </c>
      <c r="AE282" s="53" t="str">
        <f t="shared" si="39"/>
        <v/>
      </c>
      <c r="AF282" s="52" t="str">
        <f t="shared" si="29"/>
        <v/>
      </c>
      <c r="AG282" s="52" t="str">
        <f t="shared" si="30"/>
        <v/>
      </c>
      <c r="AH282" s="58">
        <f t="shared" si="31"/>
        <v>0</v>
      </c>
      <c r="AI282" s="58">
        <f t="shared" si="32"/>
        <v>0</v>
      </c>
      <c r="AJ282" s="52" t="str">
        <f t="shared" si="37"/>
        <v/>
      </c>
      <c r="AK282" s="52" t="str">
        <f t="shared" si="38"/>
        <v/>
      </c>
    </row>
    <row r="283" spans="1:37" ht="15.75" customHeight="1" x14ac:dyDescent="0.25">
      <c r="A283" s="69"/>
      <c r="B283" s="63"/>
      <c r="C283" s="50" t="s">
        <v>61</v>
      </c>
      <c r="D283" s="64"/>
      <c r="E283" s="50" t="s">
        <v>61</v>
      </c>
      <c r="F283" s="68"/>
      <c r="G283" s="65"/>
      <c r="H283" s="66"/>
      <c r="I283" s="66"/>
      <c r="J283" s="67"/>
      <c r="K283" s="68"/>
      <c r="L283" s="64"/>
      <c r="M283" s="66"/>
      <c r="N283" s="66"/>
      <c r="O283" s="67"/>
      <c r="P283" s="48" t="str">
        <f t="shared" si="21"/>
        <v/>
      </c>
      <c r="Q283" s="50">
        <f t="shared" si="33"/>
        <v>282</v>
      </c>
      <c r="R283" s="50"/>
      <c r="S283" s="52"/>
      <c r="T283" s="52">
        <f t="shared" si="22"/>
        <v>0</v>
      </c>
      <c r="U283" s="52">
        <f t="shared" si="23"/>
        <v>0</v>
      </c>
      <c r="V283" s="52">
        <f t="shared" si="24"/>
        <v>0</v>
      </c>
      <c r="W283" s="52">
        <f t="shared" si="25"/>
        <v>0</v>
      </c>
      <c r="X283" s="52" t="str">
        <f t="shared" si="34"/>
        <v/>
      </c>
      <c r="Y283" s="53" t="str">
        <f t="shared" si="35"/>
        <v/>
      </c>
      <c r="Z283" s="53" t="str">
        <f t="shared" si="36"/>
        <v/>
      </c>
      <c r="AA283" s="53" t="str">
        <f t="shared" si="26"/>
        <v/>
      </c>
      <c r="AB283" s="54" t="str">
        <f t="shared" si="27"/>
        <v/>
      </c>
      <c r="AC283" s="61"/>
      <c r="AD283" s="52" t="str">
        <f t="shared" si="28"/>
        <v/>
      </c>
      <c r="AE283" s="53" t="str">
        <f t="shared" si="39"/>
        <v/>
      </c>
      <c r="AF283" s="52" t="str">
        <f t="shared" si="29"/>
        <v/>
      </c>
      <c r="AG283" s="52" t="str">
        <f t="shared" si="30"/>
        <v/>
      </c>
      <c r="AH283" s="58">
        <f t="shared" si="31"/>
        <v>0</v>
      </c>
      <c r="AI283" s="58">
        <f t="shared" si="32"/>
        <v>0</v>
      </c>
      <c r="AJ283" s="52" t="str">
        <f t="shared" si="37"/>
        <v/>
      </c>
      <c r="AK283" s="52" t="str">
        <f t="shared" si="38"/>
        <v/>
      </c>
    </row>
    <row r="284" spans="1:37" ht="15.75" customHeight="1" x14ac:dyDescent="0.25">
      <c r="A284" s="69"/>
      <c r="B284" s="63"/>
      <c r="C284" s="50" t="s">
        <v>61</v>
      </c>
      <c r="D284" s="64"/>
      <c r="E284" s="50" t="s">
        <v>61</v>
      </c>
      <c r="F284" s="68"/>
      <c r="G284" s="65"/>
      <c r="H284" s="66"/>
      <c r="I284" s="66"/>
      <c r="J284" s="67"/>
      <c r="K284" s="68"/>
      <c r="L284" s="64"/>
      <c r="M284" s="66"/>
      <c r="N284" s="66"/>
      <c r="O284" s="67"/>
      <c r="P284" s="48" t="str">
        <f t="shared" si="21"/>
        <v/>
      </c>
      <c r="Q284" s="50">
        <f t="shared" si="33"/>
        <v>283</v>
      </c>
      <c r="R284" s="50"/>
      <c r="S284" s="52"/>
      <c r="T284" s="52">
        <f t="shared" si="22"/>
        <v>0</v>
      </c>
      <c r="U284" s="52">
        <f t="shared" si="23"/>
        <v>0</v>
      </c>
      <c r="V284" s="52">
        <f t="shared" si="24"/>
        <v>0</v>
      </c>
      <c r="W284" s="52">
        <f t="shared" si="25"/>
        <v>0</v>
      </c>
      <c r="X284" s="52" t="str">
        <f t="shared" si="34"/>
        <v/>
      </c>
      <c r="Y284" s="53" t="str">
        <f t="shared" si="35"/>
        <v/>
      </c>
      <c r="Z284" s="53" t="str">
        <f t="shared" si="36"/>
        <v/>
      </c>
      <c r="AA284" s="53" t="str">
        <f t="shared" si="26"/>
        <v/>
      </c>
      <c r="AB284" s="54" t="str">
        <f t="shared" si="27"/>
        <v/>
      </c>
      <c r="AC284" s="61"/>
      <c r="AD284" s="52" t="str">
        <f t="shared" si="28"/>
        <v/>
      </c>
      <c r="AE284" s="53" t="str">
        <f t="shared" si="39"/>
        <v/>
      </c>
      <c r="AF284" s="52" t="str">
        <f t="shared" si="29"/>
        <v/>
      </c>
      <c r="AG284" s="52" t="str">
        <f t="shared" si="30"/>
        <v/>
      </c>
      <c r="AH284" s="58">
        <f t="shared" si="31"/>
        <v>0</v>
      </c>
      <c r="AI284" s="58">
        <f t="shared" si="32"/>
        <v>0</v>
      </c>
      <c r="AJ284" s="52" t="str">
        <f t="shared" si="37"/>
        <v/>
      </c>
      <c r="AK284" s="52" t="str">
        <f t="shared" si="38"/>
        <v/>
      </c>
    </row>
    <row r="285" spans="1:37" ht="15.75" customHeight="1" x14ac:dyDescent="0.25">
      <c r="A285" s="69"/>
      <c r="B285" s="63"/>
      <c r="C285" s="50" t="s">
        <v>61</v>
      </c>
      <c r="D285" s="64"/>
      <c r="E285" s="50" t="s">
        <v>61</v>
      </c>
      <c r="F285" s="68"/>
      <c r="G285" s="65"/>
      <c r="H285" s="66"/>
      <c r="I285" s="66"/>
      <c r="J285" s="67"/>
      <c r="K285" s="68"/>
      <c r="L285" s="64"/>
      <c r="M285" s="66"/>
      <c r="N285" s="66"/>
      <c r="O285" s="67"/>
      <c r="P285" s="48" t="str">
        <f t="shared" si="21"/>
        <v/>
      </c>
      <c r="Q285" s="50">
        <f t="shared" si="33"/>
        <v>284</v>
      </c>
      <c r="R285" s="50"/>
      <c r="S285" s="52"/>
      <c r="T285" s="52">
        <f t="shared" si="22"/>
        <v>0</v>
      </c>
      <c r="U285" s="52">
        <f t="shared" si="23"/>
        <v>0</v>
      </c>
      <c r="V285" s="52">
        <f t="shared" si="24"/>
        <v>0</v>
      </c>
      <c r="W285" s="52">
        <f t="shared" si="25"/>
        <v>0</v>
      </c>
      <c r="X285" s="52" t="str">
        <f t="shared" si="34"/>
        <v/>
      </c>
      <c r="Y285" s="53" t="str">
        <f t="shared" si="35"/>
        <v/>
      </c>
      <c r="Z285" s="53" t="str">
        <f t="shared" si="36"/>
        <v/>
      </c>
      <c r="AA285" s="53" t="str">
        <f t="shared" si="26"/>
        <v/>
      </c>
      <c r="AB285" s="54" t="str">
        <f t="shared" si="27"/>
        <v/>
      </c>
      <c r="AC285" s="61"/>
      <c r="AD285" s="52" t="str">
        <f t="shared" si="28"/>
        <v/>
      </c>
      <c r="AE285" s="53" t="str">
        <f t="shared" si="39"/>
        <v/>
      </c>
      <c r="AF285" s="52" t="str">
        <f t="shared" si="29"/>
        <v/>
      </c>
      <c r="AG285" s="52" t="str">
        <f t="shared" si="30"/>
        <v/>
      </c>
      <c r="AH285" s="58">
        <f t="shared" si="31"/>
        <v>0</v>
      </c>
      <c r="AI285" s="58">
        <f t="shared" si="32"/>
        <v>0</v>
      </c>
      <c r="AJ285" s="52" t="str">
        <f t="shared" si="37"/>
        <v/>
      </c>
      <c r="AK285" s="52" t="str">
        <f t="shared" si="38"/>
        <v/>
      </c>
    </row>
    <row r="286" spans="1:37" ht="15.75" customHeight="1" x14ac:dyDescent="0.25">
      <c r="A286" s="69"/>
      <c r="B286" s="63"/>
      <c r="C286" s="50" t="s">
        <v>61</v>
      </c>
      <c r="D286" s="64"/>
      <c r="E286" s="50" t="s">
        <v>61</v>
      </c>
      <c r="F286" s="68"/>
      <c r="G286" s="65"/>
      <c r="H286" s="66"/>
      <c r="I286" s="66"/>
      <c r="J286" s="67"/>
      <c r="K286" s="68"/>
      <c r="L286" s="64"/>
      <c r="M286" s="66"/>
      <c r="N286" s="66"/>
      <c r="O286" s="67"/>
      <c r="P286" s="48" t="str">
        <f t="shared" si="21"/>
        <v/>
      </c>
      <c r="Q286" s="50">
        <f t="shared" si="33"/>
        <v>285</v>
      </c>
      <c r="R286" s="50"/>
      <c r="S286" s="52"/>
      <c r="T286" s="52">
        <f t="shared" si="22"/>
        <v>0</v>
      </c>
      <c r="U286" s="52">
        <f t="shared" si="23"/>
        <v>0</v>
      </c>
      <c r="V286" s="52">
        <f t="shared" si="24"/>
        <v>0</v>
      </c>
      <c r="W286" s="52">
        <f t="shared" si="25"/>
        <v>0</v>
      </c>
      <c r="X286" s="52" t="str">
        <f t="shared" si="34"/>
        <v/>
      </c>
      <c r="Y286" s="53" t="str">
        <f t="shared" si="35"/>
        <v/>
      </c>
      <c r="Z286" s="53" t="str">
        <f t="shared" si="36"/>
        <v/>
      </c>
      <c r="AA286" s="53" t="str">
        <f t="shared" si="26"/>
        <v/>
      </c>
      <c r="AB286" s="54" t="str">
        <f t="shared" si="27"/>
        <v/>
      </c>
      <c r="AC286" s="61"/>
      <c r="AD286" s="52" t="str">
        <f t="shared" si="28"/>
        <v/>
      </c>
      <c r="AE286" s="53" t="str">
        <f t="shared" si="39"/>
        <v/>
      </c>
      <c r="AF286" s="52" t="str">
        <f t="shared" si="29"/>
        <v/>
      </c>
      <c r="AG286" s="52" t="str">
        <f t="shared" si="30"/>
        <v/>
      </c>
      <c r="AH286" s="58">
        <f t="shared" si="31"/>
        <v>0</v>
      </c>
      <c r="AI286" s="58">
        <f t="shared" si="32"/>
        <v>0</v>
      </c>
      <c r="AJ286" s="52" t="str">
        <f t="shared" si="37"/>
        <v/>
      </c>
      <c r="AK286" s="52" t="str">
        <f t="shared" si="38"/>
        <v/>
      </c>
    </row>
    <row r="287" spans="1:37" ht="15.75" customHeight="1" x14ac:dyDescent="0.25">
      <c r="A287" s="69"/>
      <c r="B287" s="63"/>
      <c r="C287" s="50" t="s">
        <v>61</v>
      </c>
      <c r="D287" s="64"/>
      <c r="E287" s="50" t="s">
        <v>61</v>
      </c>
      <c r="F287" s="68"/>
      <c r="G287" s="65"/>
      <c r="H287" s="66"/>
      <c r="I287" s="66"/>
      <c r="J287" s="67"/>
      <c r="K287" s="68"/>
      <c r="L287" s="64"/>
      <c r="M287" s="66"/>
      <c r="N287" s="66"/>
      <c r="O287" s="67"/>
      <c r="P287" s="48" t="str">
        <f t="shared" si="21"/>
        <v/>
      </c>
      <c r="Q287" s="50">
        <f t="shared" si="33"/>
        <v>286</v>
      </c>
      <c r="R287" s="50"/>
      <c r="S287" s="52"/>
      <c r="T287" s="52">
        <f t="shared" si="22"/>
        <v>0</v>
      </c>
      <c r="U287" s="52">
        <f t="shared" si="23"/>
        <v>0</v>
      </c>
      <c r="V287" s="52">
        <f t="shared" si="24"/>
        <v>0</v>
      </c>
      <c r="W287" s="52">
        <f t="shared" si="25"/>
        <v>0</v>
      </c>
      <c r="X287" s="52" t="str">
        <f t="shared" si="34"/>
        <v/>
      </c>
      <c r="Y287" s="53" t="str">
        <f t="shared" si="35"/>
        <v/>
      </c>
      <c r="Z287" s="53" t="str">
        <f t="shared" si="36"/>
        <v/>
      </c>
      <c r="AA287" s="53" t="str">
        <f t="shared" si="26"/>
        <v/>
      </c>
      <c r="AB287" s="54" t="str">
        <f t="shared" si="27"/>
        <v/>
      </c>
      <c r="AC287" s="61"/>
      <c r="AD287" s="52" t="str">
        <f t="shared" si="28"/>
        <v/>
      </c>
      <c r="AE287" s="53" t="str">
        <f t="shared" si="39"/>
        <v/>
      </c>
      <c r="AF287" s="52" t="str">
        <f t="shared" si="29"/>
        <v/>
      </c>
      <c r="AG287" s="52" t="str">
        <f t="shared" si="30"/>
        <v/>
      </c>
      <c r="AH287" s="58">
        <f t="shared" si="31"/>
        <v>0</v>
      </c>
      <c r="AI287" s="58">
        <f t="shared" si="32"/>
        <v>0</v>
      </c>
      <c r="AJ287" s="52" t="str">
        <f t="shared" si="37"/>
        <v/>
      </c>
      <c r="AK287" s="52" t="str">
        <f t="shared" si="38"/>
        <v/>
      </c>
    </row>
    <row r="288" spans="1:37" ht="15.75" customHeight="1" x14ac:dyDescent="0.25">
      <c r="A288" s="69"/>
      <c r="B288" s="63"/>
      <c r="C288" s="50" t="s">
        <v>61</v>
      </c>
      <c r="D288" s="64"/>
      <c r="E288" s="50" t="s">
        <v>61</v>
      </c>
      <c r="F288" s="68"/>
      <c r="G288" s="65"/>
      <c r="H288" s="66"/>
      <c r="I288" s="66"/>
      <c r="J288" s="67"/>
      <c r="K288" s="68"/>
      <c r="L288" s="64"/>
      <c r="M288" s="66"/>
      <c r="N288" s="66"/>
      <c r="O288" s="67"/>
      <c r="P288" s="48" t="str">
        <f t="shared" si="21"/>
        <v/>
      </c>
      <c r="Q288" s="50">
        <f t="shared" si="33"/>
        <v>287</v>
      </c>
      <c r="R288" s="50"/>
      <c r="S288" s="52"/>
      <c r="T288" s="52">
        <f t="shared" si="22"/>
        <v>0</v>
      </c>
      <c r="U288" s="52">
        <f t="shared" si="23"/>
        <v>0</v>
      </c>
      <c r="V288" s="52">
        <f t="shared" si="24"/>
        <v>0</v>
      </c>
      <c r="W288" s="52">
        <f t="shared" si="25"/>
        <v>0</v>
      </c>
      <c r="X288" s="52" t="str">
        <f t="shared" si="34"/>
        <v/>
      </c>
      <c r="Y288" s="53" t="str">
        <f t="shared" si="35"/>
        <v/>
      </c>
      <c r="Z288" s="53" t="str">
        <f t="shared" si="36"/>
        <v/>
      </c>
      <c r="AA288" s="53" t="str">
        <f t="shared" si="26"/>
        <v/>
      </c>
      <c r="AB288" s="54" t="str">
        <f t="shared" si="27"/>
        <v/>
      </c>
      <c r="AC288" s="61"/>
      <c r="AD288" s="52" t="str">
        <f t="shared" si="28"/>
        <v/>
      </c>
      <c r="AE288" s="53" t="str">
        <f t="shared" si="39"/>
        <v/>
      </c>
      <c r="AF288" s="52" t="str">
        <f t="shared" si="29"/>
        <v/>
      </c>
      <c r="AG288" s="52" t="str">
        <f t="shared" si="30"/>
        <v/>
      </c>
      <c r="AH288" s="58">
        <f t="shared" si="31"/>
        <v>0</v>
      </c>
      <c r="AI288" s="58">
        <f t="shared" si="32"/>
        <v>0</v>
      </c>
      <c r="AJ288" s="52" t="str">
        <f t="shared" si="37"/>
        <v/>
      </c>
      <c r="AK288" s="52" t="str">
        <f t="shared" si="38"/>
        <v/>
      </c>
    </row>
    <row r="289" spans="1:37" ht="15.75" customHeight="1" x14ac:dyDescent="0.25">
      <c r="A289" s="69"/>
      <c r="B289" s="63"/>
      <c r="C289" s="50" t="s">
        <v>61</v>
      </c>
      <c r="D289" s="64"/>
      <c r="E289" s="50" t="s">
        <v>61</v>
      </c>
      <c r="F289" s="68"/>
      <c r="G289" s="65"/>
      <c r="H289" s="66"/>
      <c r="I289" s="66"/>
      <c r="J289" s="67"/>
      <c r="K289" s="68"/>
      <c r="L289" s="64"/>
      <c r="M289" s="66"/>
      <c r="N289" s="66"/>
      <c r="O289" s="67"/>
      <c r="P289" s="48" t="str">
        <f t="shared" si="21"/>
        <v/>
      </c>
      <c r="Q289" s="50">
        <f t="shared" si="33"/>
        <v>288</v>
      </c>
      <c r="R289" s="50"/>
      <c r="S289" s="52"/>
      <c r="T289" s="52">
        <f t="shared" si="22"/>
        <v>0</v>
      </c>
      <c r="U289" s="52">
        <f t="shared" si="23"/>
        <v>0</v>
      </c>
      <c r="V289" s="52">
        <f t="shared" si="24"/>
        <v>0</v>
      </c>
      <c r="W289" s="52">
        <f t="shared" si="25"/>
        <v>0</v>
      </c>
      <c r="X289" s="52" t="str">
        <f t="shared" si="34"/>
        <v/>
      </c>
      <c r="Y289" s="53" t="str">
        <f t="shared" si="35"/>
        <v/>
      </c>
      <c r="Z289" s="53" t="str">
        <f t="shared" si="36"/>
        <v/>
      </c>
      <c r="AA289" s="53" t="str">
        <f t="shared" si="26"/>
        <v/>
      </c>
      <c r="AB289" s="54" t="str">
        <f t="shared" si="27"/>
        <v/>
      </c>
      <c r="AC289" s="61"/>
      <c r="AD289" s="52" t="str">
        <f t="shared" si="28"/>
        <v/>
      </c>
      <c r="AE289" s="53" t="str">
        <f t="shared" si="39"/>
        <v/>
      </c>
      <c r="AF289" s="52" t="str">
        <f t="shared" si="29"/>
        <v/>
      </c>
      <c r="AG289" s="52" t="str">
        <f t="shared" si="30"/>
        <v/>
      </c>
      <c r="AH289" s="58">
        <f t="shared" si="31"/>
        <v>0</v>
      </c>
      <c r="AI289" s="58">
        <f t="shared" si="32"/>
        <v>0</v>
      </c>
      <c r="AJ289" s="52" t="str">
        <f t="shared" si="37"/>
        <v/>
      </c>
      <c r="AK289" s="52" t="str">
        <f t="shared" si="38"/>
        <v/>
      </c>
    </row>
    <row r="290" spans="1:37" ht="15.75" customHeight="1" x14ac:dyDescent="0.25">
      <c r="A290" s="69"/>
      <c r="B290" s="63"/>
      <c r="C290" s="50" t="s">
        <v>61</v>
      </c>
      <c r="D290" s="64"/>
      <c r="E290" s="50" t="s">
        <v>61</v>
      </c>
      <c r="F290" s="68"/>
      <c r="G290" s="65"/>
      <c r="H290" s="66"/>
      <c r="I290" s="66"/>
      <c r="J290" s="67"/>
      <c r="K290" s="68"/>
      <c r="L290" s="64"/>
      <c r="M290" s="66"/>
      <c r="N290" s="66"/>
      <c r="O290" s="67"/>
      <c r="P290" s="48" t="str">
        <f t="shared" si="21"/>
        <v/>
      </c>
      <c r="Q290" s="50">
        <f t="shared" si="33"/>
        <v>289</v>
      </c>
      <c r="R290" s="50"/>
      <c r="S290" s="52"/>
      <c r="T290" s="52">
        <f t="shared" si="22"/>
        <v>0</v>
      </c>
      <c r="U290" s="52">
        <f t="shared" si="23"/>
        <v>0</v>
      </c>
      <c r="V290" s="52">
        <f t="shared" si="24"/>
        <v>0</v>
      </c>
      <c r="W290" s="52">
        <f t="shared" si="25"/>
        <v>0</v>
      </c>
      <c r="X290" s="52" t="str">
        <f t="shared" si="34"/>
        <v/>
      </c>
      <c r="Y290" s="53" t="str">
        <f t="shared" si="35"/>
        <v/>
      </c>
      <c r="Z290" s="53" t="str">
        <f t="shared" si="36"/>
        <v/>
      </c>
      <c r="AA290" s="53" t="str">
        <f t="shared" si="26"/>
        <v/>
      </c>
      <c r="AB290" s="54" t="str">
        <f t="shared" si="27"/>
        <v/>
      </c>
      <c r="AC290" s="61"/>
      <c r="AD290" s="52" t="str">
        <f t="shared" si="28"/>
        <v/>
      </c>
      <c r="AE290" s="53" t="str">
        <f t="shared" si="39"/>
        <v/>
      </c>
      <c r="AF290" s="52" t="str">
        <f t="shared" si="29"/>
        <v/>
      </c>
      <c r="AG290" s="52" t="str">
        <f t="shared" si="30"/>
        <v/>
      </c>
      <c r="AH290" s="58">
        <f t="shared" si="31"/>
        <v>0</v>
      </c>
      <c r="AI290" s="58">
        <f t="shared" si="32"/>
        <v>0</v>
      </c>
      <c r="AJ290" s="52" t="str">
        <f t="shared" si="37"/>
        <v/>
      </c>
      <c r="AK290" s="52" t="str">
        <f t="shared" si="38"/>
        <v/>
      </c>
    </row>
    <row r="291" spans="1:37" ht="15.75" customHeight="1" x14ac:dyDescent="0.25">
      <c r="A291" s="69"/>
      <c r="B291" s="63"/>
      <c r="C291" s="50" t="s">
        <v>61</v>
      </c>
      <c r="D291" s="64"/>
      <c r="E291" s="50" t="s">
        <v>61</v>
      </c>
      <c r="F291" s="68"/>
      <c r="G291" s="65"/>
      <c r="H291" s="66"/>
      <c r="I291" s="66"/>
      <c r="J291" s="67"/>
      <c r="K291" s="68"/>
      <c r="L291" s="64"/>
      <c r="M291" s="66"/>
      <c r="N291" s="66"/>
      <c r="O291" s="67"/>
      <c r="P291" s="48" t="str">
        <f t="shared" si="21"/>
        <v/>
      </c>
      <c r="Q291" s="50">
        <f t="shared" si="33"/>
        <v>290</v>
      </c>
      <c r="R291" s="50"/>
      <c r="S291" s="52"/>
      <c r="T291" s="52">
        <f t="shared" si="22"/>
        <v>0</v>
      </c>
      <c r="U291" s="52">
        <f t="shared" si="23"/>
        <v>0</v>
      </c>
      <c r="V291" s="52">
        <f t="shared" si="24"/>
        <v>0</v>
      </c>
      <c r="W291" s="52">
        <f t="shared" si="25"/>
        <v>0</v>
      </c>
      <c r="X291" s="52" t="str">
        <f t="shared" si="34"/>
        <v/>
      </c>
      <c r="Y291" s="53" t="str">
        <f t="shared" si="35"/>
        <v/>
      </c>
      <c r="Z291" s="53" t="str">
        <f t="shared" si="36"/>
        <v/>
      </c>
      <c r="AA291" s="53" t="str">
        <f t="shared" si="26"/>
        <v/>
      </c>
      <c r="AB291" s="54" t="str">
        <f t="shared" si="27"/>
        <v/>
      </c>
      <c r="AC291" s="61"/>
      <c r="AD291" s="52" t="str">
        <f t="shared" si="28"/>
        <v/>
      </c>
      <c r="AE291" s="53" t="str">
        <f t="shared" si="39"/>
        <v/>
      </c>
      <c r="AF291" s="52" t="str">
        <f t="shared" si="29"/>
        <v/>
      </c>
      <c r="AG291" s="52" t="str">
        <f t="shared" si="30"/>
        <v/>
      </c>
      <c r="AH291" s="58">
        <f t="shared" si="31"/>
        <v>0</v>
      </c>
      <c r="AI291" s="58">
        <f t="shared" si="32"/>
        <v>0</v>
      </c>
      <c r="AJ291" s="52" t="str">
        <f t="shared" si="37"/>
        <v/>
      </c>
      <c r="AK291" s="52" t="str">
        <f t="shared" si="38"/>
        <v/>
      </c>
    </row>
    <row r="292" spans="1:37" ht="15.75" customHeight="1" x14ac:dyDescent="0.25">
      <c r="A292" s="69"/>
      <c r="B292" s="63"/>
      <c r="C292" s="50" t="s">
        <v>61</v>
      </c>
      <c r="D292" s="64"/>
      <c r="E292" s="50" t="s">
        <v>61</v>
      </c>
      <c r="F292" s="68"/>
      <c r="G292" s="65"/>
      <c r="H292" s="66"/>
      <c r="I292" s="66"/>
      <c r="J292" s="67"/>
      <c r="K292" s="68"/>
      <c r="L292" s="64"/>
      <c r="M292" s="66"/>
      <c r="N292" s="66"/>
      <c r="O292" s="67"/>
      <c r="P292" s="48" t="str">
        <f t="shared" si="21"/>
        <v/>
      </c>
      <c r="Q292" s="50">
        <f t="shared" si="33"/>
        <v>291</v>
      </c>
      <c r="R292" s="50"/>
      <c r="S292" s="52"/>
      <c r="T292" s="52">
        <f t="shared" si="22"/>
        <v>0</v>
      </c>
      <c r="U292" s="52">
        <f t="shared" si="23"/>
        <v>0</v>
      </c>
      <c r="V292" s="52">
        <f t="shared" si="24"/>
        <v>0</v>
      </c>
      <c r="W292" s="52">
        <f t="shared" si="25"/>
        <v>0</v>
      </c>
      <c r="X292" s="52" t="str">
        <f t="shared" si="34"/>
        <v/>
      </c>
      <c r="Y292" s="53" t="str">
        <f t="shared" si="35"/>
        <v/>
      </c>
      <c r="Z292" s="53" t="str">
        <f t="shared" si="36"/>
        <v/>
      </c>
      <c r="AA292" s="53" t="str">
        <f t="shared" si="26"/>
        <v/>
      </c>
      <c r="AB292" s="54" t="str">
        <f t="shared" si="27"/>
        <v/>
      </c>
      <c r="AC292" s="61"/>
      <c r="AD292" s="52" t="str">
        <f t="shared" si="28"/>
        <v/>
      </c>
      <c r="AE292" s="53" t="str">
        <f t="shared" si="39"/>
        <v/>
      </c>
      <c r="AF292" s="52" t="str">
        <f t="shared" si="29"/>
        <v/>
      </c>
      <c r="AG292" s="52" t="str">
        <f t="shared" si="30"/>
        <v/>
      </c>
      <c r="AH292" s="58">
        <f t="shared" si="31"/>
        <v>0</v>
      </c>
      <c r="AI292" s="58">
        <f t="shared" si="32"/>
        <v>0</v>
      </c>
      <c r="AJ292" s="52" t="str">
        <f t="shared" si="37"/>
        <v/>
      </c>
      <c r="AK292" s="52" t="str">
        <f t="shared" si="38"/>
        <v/>
      </c>
    </row>
    <row r="293" spans="1:37" ht="15.75" customHeight="1" x14ac:dyDescent="0.25">
      <c r="A293" s="69"/>
      <c r="B293" s="63"/>
      <c r="C293" s="50" t="s">
        <v>61</v>
      </c>
      <c r="D293" s="64"/>
      <c r="E293" s="50" t="s">
        <v>61</v>
      </c>
      <c r="F293" s="68"/>
      <c r="G293" s="65"/>
      <c r="H293" s="66"/>
      <c r="I293" s="66"/>
      <c r="J293" s="67"/>
      <c r="K293" s="68"/>
      <c r="L293" s="64"/>
      <c r="M293" s="66"/>
      <c r="N293" s="66"/>
      <c r="O293" s="67"/>
      <c r="P293" s="48" t="str">
        <f t="shared" si="21"/>
        <v/>
      </c>
      <c r="Q293" s="50">
        <f t="shared" si="33"/>
        <v>292</v>
      </c>
      <c r="R293" s="50"/>
      <c r="S293" s="52"/>
      <c r="T293" s="52">
        <f t="shared" si="22"/>
        <v>0</v>
      </c>
      <c r="U293" s="52">
        <f t="shared" si="23"/>
        <v>0</v>
      </c>
      <c r="V293" s="52">
        <f t="shared" si="24"/>
        <v>0</v>
      </c>
      <c r="W293" s="52">
        <f t="shared" si="25"/>
        <v>0</v>
      </c>
      <c r="X293" s="52" t="str">
        <f t="shared" si="34"/>
        <v/>
      </c>
      <c r="Y293" s="53" t="str">
        <f t="shared" si="35"/>
        <v/>
      </c>
      <c r="Z293" s="53" t="str">
        <f t="shared" si="36"/>
        <v/>
      </c>
      <c r="AA293" s="53" t="str">
        <f t="shared" si="26"/>
        <v/>
      </c>
      <c r="AB293" s="54" t="str">
        <f t="shared" si="27"/>
        <v/>
      </c>
      <c r="AC293" s="61"/>
      <c r="AD293" s="52" t="str">
        <f t="shared" si="28"/>
        <v/>
      </c>
      <c r="AE293" s="53" t="str">
        <f t="shared" si="39"/>
        <v/>
      </c>
      <c r="AF293" s="52" t="str">
        <f t="shared" si="29"/>
        <v/>
      </c>
      <c r="AG293" s="52" t="str">
        <f t="shared" si="30"/>
        <v/>
      </c>
      <c r="AH293" s="58">
        <f t="shared" si="31"/>
        <v>0</v>
      </c>
      <c r="AI293" s="58">
        <f t="shared" si="32"/>
        <v>0</v>
      </c>
      <c r="AJ293" s="52" t="str">
        <f t="shared" si="37"/>
        <v/>
      </c>
      <c r="AK293" s="52" t="str">
        <f t="shared" si="38"/>
        <v/>
      </c>
    </row>
    <row r="294" spans="1:37" ht="15.75" customHeight="1" x14ac:dyDescent="0.25">
      <c r="A294" s="69"/>
      <c r="B294" s="63"/>
      <c r="C294" s="50" t="s">
        <v>61</v>
      </c>
      <c r="D294" s="64"/>
      <c r="E294" s="50" t="s">
        <v>61</v>
      </c>
      <c r="F294" s="68"/>
      <c r="G294" s="65"/>
      <c r="H294" s="66"/>
      <c r="I294" s="66"/>
      <c r="J294" s="67"/>
      <c r="K294" s="68"/>
      <c r="L294" s="64"/>
      <c r="M294" s="66"/>
      <c r="N294" s="66"/>
      <c r="O294" s="67"/>
      <c r="P294" s="48" t="str">
        <f t="shared" si="21"/>
        <v/>
      </c>
      <c r="Q294" s="50">
        <f t="shared" si="33"/>
        <v>293</v>
      </c>
      <c r="R294" s="50"/>
      <c r="S294" s="52"/>
      <c r="T294" s="52">
        <f t="shared" si="22"/>
        <v>0</v>
      </c>
      <c r="U294" s="52">
        <f t="shared" si="23"/>
        <v>0</v>
      </c>
      <c r="V294" s="52">
        <f t="shared" si="24"/>
        <v>0</v>
      </c>
      <c r="W294" s="52">
        <f t="shared" si="25"/>
        <v>0</v>
      </c>
      <c r="X294" s="52" t="str">
        <f t="shared" si="34"/>
        <v/>
      </c>
      <c r="Y294" s="53" t="str">
        <f t="shared" si="35"/>
        <v/>
      </c>
      <c r="Z294" s="53" t="str">
        <f t="shared" si="36"/>
        <v/>
      </c>
      <c r="AA294" s="53" t="str">
        <f t="shared" si="26"/>
        <v/>
      </c>
      <c r="AB294" s="54" t="str">
        <f t="shared" si="27"/>
        <v/>
      </c>
      <c r="AC294" s="61"/>
      <c r="AD294" s="52" t="str">
        <f t="shared" si="28"/>
        <v/>
      </c>
      <c r="AE294" s="53" t="str">
        <f t="shared" si="39"/>
        <v/>
      </c>
      <c r="AF294" s="52" t="str">
        <f t="shared" si="29"/>
        <v/>
      </c>
      <c r="AG294" s="52" t="str">
        <f t="shared" si="30"/>
        <v/>
      </c>
      <c r="AH294" s="58">
        <f t="shared" si="31"/>
        <v>0</v>
      </c>
      <c r="AI294" s="58">
        <f t="shared" si="32"/>
        <v>0</v>
      </c>
      <c r="AJ294" s="52" t="str">
        <f t="shared" si="37"/>
        <v/>
      </c>
      <c r="AK294" s="52" t="str">
        <f t="shared" si="38"/>
        <v/>
      </c>
    </row>
    <row r="295" spans="1:37" ht="15.75" customHeight="1" x14ac:dyDescent="0.25">
      <c r="A295" s="69"/>
      <c r="B295" s="63"/>
      <c r="C295" s="50" t="s">
        <v>61</v>
      </c>
      <c r="D295" s="64"/>
      <c r="E295" s="50" t="s">
        <v>61</v>
      </c>
      <c r="F295" s="68"/>
      <c r="G295" s="65"/>
      <c r="H295" s="66"/>
      <c r="I295" s="66"/>
      <c r="J295" s="67"/>
      <c r="K295" s="68"/>
      <c r="L295" s="64"/>
      <c r="M295" s="66"/>
      <c r="N295" s="66"/>
      <c r="O295" s="67"/>
      <c r="P295" s="48" t="str">
        <f t="shared" si="21"/>
        <v/>
      </c>
      <c r="Q295" s="50">
        <f t="shared" si="33"/>
        <v>294</v>
      </c>
      <c r="R295" s="50"/>
      <c r="S295" s="52"/>
      <c r="T295" s="52">
        <f t="shared" si="22"/>
        <v>0</v>
      </c>
      <c r="U295" s="52">
        <f t="shared" si="23"/>
        <v>0</v>
      </c>
      <c r="V295" s="52">
        <f t="shared" si="24"/>
        <v>0</v>
      </c>
      <c r="W295" s="52">
        <f t="shared" si="25"/>
        <v>0</v>
      </c>
      <c r="X295" s="52" t="str">
        <f t="shared" si="34"/>
        <v/>
      </c>
      <c r="Y295" s="53" t="str">
        <f t="shared" si="35"/>
        <v/>
      </c>
      <c r="Z295" s="53" t="str">
        <f t="shared" si="36"/>
        <v/>
      </c>
      <c r="AA295" s="53" t="str">
        <f t="shared" si="26"/>
        <v/>
      </c>
      <c r="AB295" s="54" t="str">
        <f t="shared" si="27"/>
        <v/>
      </c>
      <c r="AC295" s="61"/>
      <c r="AD295" s="52" t="str">
        <f t="shared" si="28"/>
        <v/>
      </c>
      <c r="AE295" s="53" t="str">
        <f t="shared" si="39"/>
        <v/>
      </c>
      <c r="AF295" s="52" t="str">
        <f t="shared" si="29"/>
        <v/>
      </c>
      <c r="AG295" s="52" t="str">
        <f t="shared" si="30"/>
        <v/>
      </c>
      <c r="AH295" s="58">
        <f t="shared" si="31"/>
        <v>0</v>
      </c>
      <c r="AI295" s="58">
        <f t="shared" si="32"/>
        <v>0</v>
      </c>
      <c r="AJ295" s="52" t="str">
        <f t="shared" si="37"/>
        <v/>
      </c>
      <c r="AK295" s="52" t="str">
        <f t="shared" si="38"/>
        <v/>
      </c>
    </row>
    <row r="296" spans="1:37" ht="15.75" customHeight="1" x14ac:dyDescent="0.25">
      <c r="A296" s="69"/>
      <c r="B296" s="63"/>
      <c r="C296" s="50" t="s">
        <v>61</v>
      </c>
      <c r="D296" s="64"/>
      <c r="E296" s="50" t="s">
        <v>61</v>
      </c>
      <c r="F296" s="68"/>
      <c r="G296" s="65"/>
      <c r="H296" s="66"/>
      <c r="I296" s="66"/>
      <c r="J296" s="67"/>
      <c r="K296" s="68"/>
      <c r="L296" s="64"/>
      <c r="M296" s="66"/>
      <c r="N296" s="66"/>
      <c r="O296" s="67"/>
      <c r="P296" s="48" t="str">
        <f t="shared" si="21"/>
        <v/>
      </c>
      <c r="Q296" s="50">
        <f t="shared" si="33"/>
        <v>295</v>
      </c>
      <c r="R296" s="50"/>
      <c r="S296" s="52"/>
      <c r="T296" s="52">
        <f t="shared" si="22"/>
        <v>0</v>
      </c>
      <c r="U296" s="52">
        <f t="shared" si="23"/>
        <v>0</v>
      </c>
      <c r="V296" s="52">
        <f t="shared" si="24"/>
        <v>0</v>
      </c>
      <c r="W296" s="52">
        <f t="shared" si="25"/>
        <v>0</v>
      </c>
      <c r="X296" s="52" t="str">
        <f t="shared" si="34"/>
        <v/>
      </c>
      <c r="Y296" s="53" t="str">
        <f t="shared" si="35"/>
        <v/>
      </c>
      <c r="Z296" s="53" t="str">
        <f t="shared" si="36"/>
        <v/>
      </c>
      <c r="AA296" s="53" t="str">
        <f t="shared" si="26"/>
        <v/>
      </c>
      <c r="AB296" s="54" t="str">
        <f t="shared" si="27"/>
        <v/>
      </c>
      <c r="AC296" s="61"/>
      <c r="AD296" s="52" t="str">
        <f t="shared" si="28"/>
        <v/>
      </c>
      <c r="AE296" s="53" t="str">
        <f t="shared" si="39"/>
        <v/>
      </c>
      <c r="AF296" s="52" t="str">
        <f t="shared" si="29"/>
        <v/>
      </c>
      <c r="AG296" s="52" t="str">
        <f t="shared" si="30"/>
        <v/>
      </c>
      <c r="AH296" s="58">
        <f t="shared" si="31"/>
        <v>0</v>
      </c>
      <c r="AI296" s="58">
        <f t="shared" si="32"/>
        <v>0</v>
      </c>
      <c r="AJ296" s="52" t="str">
        <f t="shared" si="37"/>
        <v/>
      </c>
      <c r="AK296" s="52" t="str">
        <f t="shared" si="38"/>
        <v/>
      </c>
    </row>
    <row r="297" spans="1:37" ht="15.75" customHeight="1" x14ac:dyDescent="0.25">
      <c r="A297" s="69"/>
      <c r="B297" s="63"/>
      <c r="C297" s="50" t="s">
        <v>61</v>
      </c>
      <c r="D297" s="64"/>
      <c r="E297" s="50" t="s">
        <v>61</v>
      </c>
      <c r="F297" s="68"/>
      <c r="G297" s="65"/>
      <c r="H297" s="66"/>
      <c r="I297" s="66"/>
      <c r="J297" s="67"/>
      <c r="K297" s="68"/>
      <c r="L297" s="64"/>
      <c r="M297" s="66"/>
      <c r="N297" s="66"/>
      <c r="O297" s="67"/>
      <c r="P297" s="48" t="str">
        <f t="shared" si="21"/>
        <v/>
      </c>
      <c r="Q297" s="50">
        <f t="shared" si="33"/>
        <v>296</v>
      </c>
      <c r="R297" s="50"/>
      <c r="S297" s="52"/>
      <c r="T297" s="52">
        <f t="shared" si="22"/>
        <v>0</v>
      </c>
      <c r="U297" s="52">
        <f t="shared" si="23"/>
        <v>0</v>
      </c>
      <c r="V297" s="52">
        <f t="shared" si="24"/>
        <v>0</v>
      </c>
      <c r="W297" s="52">
        <f t="shared" si="25"/>
        <v>0</v>
      </c>
      <c r="X297" s="52" t="str">
        <f t="shared" si="34"/>
        <v/>
      </c>
      <c r="Y297" s="53" t="str">
        <f t="shared" si="35"/>
        <v/>
      </c>
      <c r="Z297" s="53" t="str">
        <f t="shared" si="36"/>
        <v/>
      </c>
      <c r="AA297" s="53" t="str">
        <f t="shared" si="26"/>
        <v/>
      </c>
      <c r="AB297" s="54" t="str">
        <f t="shared" si="27"/>
        <v/>
      </c>
      <c r="AC297" s="61"/>
      <c r="AD297" s="52" t="str">
        <f t="shared" si="28"/>
        <v/>
      </c>
      <c r="AE297" s="53" t="str">
        <f t="shared" si="39"/>
        <v/>
      </c>
      <c r="AF297" s="52" t="str">
        <f t="shared" si="29"/>
        <v/>
      </c>
      <c r="AG297" s="52" t="str">
        <f t="shared" si="30"/>
        <v/>
      </c>
      <c r="AH297" s="58">
        <f t="shared" si="31"/>
        <v>0</v>
      </c>
      <c r="AI297" s="58">
        <f t="shared" si="32"/>
        <v>0</v>
      </c>
      <c r="AJ297" s="52" t="str">
        <f t="shared" si="37"/>
        <v/>
      </c>
      <c r="AK297" s="52" t="str">
        <f t="shared" si="38"/>
        <v/>
      </c>
    </row>
    <row r="298" spans="1:37" ht="15.75" customHeight="1" x14ac:dyDescent="0.25">
      <c r="A298" s="69"/>
      <c r="B298" s="63"/>
      <c r="C298" s="50" t="s">
        <v>61</v>
      </c>
      <c r="D298" s="64"/>
      <c r="E298" s="50" t="s">
        <v>61</v>
      </c>
      <c r="F298" s="68"/>
      <c r="G298" s="65"/>
      <c r="H298" s="66"/>
      <c r="I298" s="66"/>
      <c r="J298" s="67"/>
      <c r="K298" s="68"/>
      <c r="L298" s="64"/>
      <c r="M298" s="66"/>
      <c r="N298" s="66"/>
      <c r="O298" s="67"/>
      <c r="P298" s="48" t="str">
        <f t="shared" si="21"/>
        <v/>
      </c>
      <c r="Q298" s="50">
        <f t="shared" si="33"/>
        <v>297</v>
      </c>
      <c r="R298" s="50"/>
      <c r="S298" s="52"/>
      <c r="T298" s="52">
        <f t="shared" si="22"/>
        <v>0</v>
      </c>
      <c r="U298" s="52">
        <f t="shared" si="23"/>
        <v>0</v>
      </c>
      <c r="V298" s="52">
        <f t="shared" si="24"/>
        <v>0</v>
      </c>
      <c r="W298" s="52">
        <f t="shared" si="25"/>
        <v>0</v>
      </c>
      <c r="X298" s="52" t="str">
        <f t="shared" si="34"/>
        <v/>
      </c>
      <c r="Y298" s="53" t="str">
        <f t="shared" si="35"/>
        <v/>
      </c>
      <c r="Z298" s="53" t="str">
        <f t="shared" si="36"/>
        <v/>
      </c>
      <c r="AA298" s="53" t="str">
        <f t="shared" si="26"/>
        <v/>
      </c>
      <c r="AB298" s="54" t="str">
        <f t="shared" si="27"/>
        <v/>
      </c>
      <c r="AC298" s="61"/>
      <c r="AD298" s="52" t="str">
        <f t="shared" si="28"/>
        <v/>
      </c>
      <c r="AE298" s="53" t="str">
        <f t="shared" si="39"/>
        <v/>
      </c>
      <c r="AF298" s="52" t="str">
        <f t="shared" si="29"/>
        <v/>
      </c>
      <c r="AG298" s="52" t="str">
        <f t="shared" si="30"/>
        <v/>
      </c>
      <c r="AH298" s="58">
        <f t="shared" si="31"/>
        <v>0</v>
      </c>
      <c r="AI298" s="58">
        <f t="shared" si="32"/>
        <v>0</v>
      </c>
      <c r="AJ298" s="52" t="str">
        <f t="shared" si="37"/>
        <v/>
      </c>
      <c r="AK298" s="52" t="str">
        <f t="shared" si="38"/>
        <v/>
      </c>
    </row>
    <row r="299" spans="1:37" ht="15.75" customHeight="1" x14ac:dyDescent="0.25">
      <c r="A299" s="69"/>
      <c r="B299" s="63"/>
      <c r="C299" s="50" t="s">
        <v>61</v>
      </c>
      <c r="D299" s="64"/>
      <c r="E299" s="50" t="s">
        <v>61</v>
      </c>
      <c r="F299" s="68"/>
      <c r="G299" s="65"/>
      <c r="H299" s="66"/>
      <c r="I299" s="66"/>
      <c r="J299" s="67"/>
      <c r="K299" s="68"/>
      <c r="L299" s="64"/>
      <c r="M299" s="66"/>
      <c r="N299" s="66"/>
      <c r="O299" s="67"/>
      <c r="P299" s="48" t="str">
        <f t="shared" si="21"/>
        <v/>
      </c>
      <c r="Q299" s="50">
        <f t="shared" si="33"/>
        <v>298</v>
      </c>
      <c r="R299" s="50"/>
      <c r="S299" s="52"/>
      <c r="T299" s="52">
        <f t="shared" si="22"/>
        <v>0</v>
      </c>
      <c r="U299" s="52">
        <f t="shared" si="23"/>
        <v>0</v>
      </c>
      <c r="V299" s="52">
        <f t="shared" si="24"/>
        <v>0</v>
      </c>
      <c r="W299" s="52">
        <f t="shared" si="25"/>
        <v>0</v>
      </c>
      <c r="X299" s="52" t="str">
        <f t="shared" si="34"/>
        <v/>
      </c>
      <c r="Y299" s="53" t="str">
        <f t="shared" si="35"/>
        <v/>
      </c>
      <c r="Z299" s="53" t="str">
        <f t="shared" si="36"/>
        <v/>
      </c>
      <c r="AA299" s="53" t="str">
        <f t="shared" si="26"/>
        <v/>
      </c>
      <c r="AB299" s="54" t="str">
        <f t="shared" si="27"/>
        <v/>
      </c>
      <c r="AC299" s="61"/>
      <c r="AD299" s="52" t="str">
        <f t="shared" si="28"/>
        <v/>
      </c>
      <c r="AE299" s="53" t="str">
        <f t="shared" si="39"/>
        <v/>
      </c>
      <c r="AF299" s="52" t="str">
        <f t="shared" si="29"/>
        <v/>
      </c>
      <c r="AG299" s="52" t="str">
        <f t="shared" si="30"/>
        <v/>
      </c>
      <c r="AH299" s="58">
        <f t="shared" si="31"/>
        <v>0</v>
      </c>
      <c r="AI299" s="58">
        <f t="shared" si="32"/>
        <v>0</v>
      </c>
      <c r="AJ299" s="52" t="str">
        <f t="shared" si="37"/>
        <v/>
      </c>
      <c r="AK299" s="52" t="str">
        <f t="shared" si="38"/>
        <v/>
      </c>
    </row>
    <row r="300" spans="1:37" ht="15.75" customHeight="1" x14ac:dyDescent="0.25">
      <c r="A300" s="69"/>
      <c r="B300" s="63"/>
      <c r="C300" s="50" t="s">
        <v>61</v>
      </c>
      <c r="D300" s="64"/>
      <c r="E300" s="50" t="s">
        <v>61</v>
      </c>
      <c r="F300" s="68"/>
      <c r="G300" s="65"/>
      <c r="H300" s="66"/>
      <c r="I300" s="66"/>
      <c r="J300" s="67"/>
      <c r="K300" s="68"/>
      <c r="L300" s="64"/>
      <c r="M300" s="66"/>
      <c r="N300" s="66"/>
      <c r="O300" s="67"/>
      <c r="P300" s="48" t="str">
        <f t="shared" si="21"/>
        <v/>
      </c>
      <c r="Q300" s="50">
        <f t="shared" si="33"/>
        <v>299</v>
      </c>
      <c r="R300" s="50"/>
      <c r="S300" s="52"/>
      <c r="T300" s="52">
        <f t="shared" si="22"/>
        <v>0</v>
      </c>
      <c r="U300" s="52">
        <f t="shared" si="23"/>
        <v>0</v>
      </c>
      <c r="V300" s="52">
        <f t="shared" si="24"/>
        <v>0</v>
      </c>
      <c r="W300" s="52">
        <f t="shared" si="25"/>
        <v>0</v>
      </c>
      <c r="X300" s="52" t="str">
        <f t="shared" si="34"/>
        <v/>
      </c>
      <c r="Y300" s="53" t="str">
        <f t="shared" si="35"/>
        <v/>
      </c>
      <c r="Z300" s="53" t="str">
        <f t="shared" si="36"/>
        <v/>
      </c>
      <c r="AA300" s="53" t="str">
        <f t="shared" si="26"/>
        <v/>
      </c>
      <c r="AB300" s="54" t="str">
        <f t="shared" si="27"/>
        <v/>
      </c>
      <c r="AC300" s="61"/>
      <c r="AD300" s="52" t="str">
        <f t="shared" si="28"/>
        <v/>
      </c>
      <c r="AE300" s="53" t="str">
        <f t="shared" si="39"/>
        <v/>
      </c>
      <c r="AF300" s="52" t="str">
        <f t="shared" si="29"/>
        <v/>
      </c>
      <c r="AG300" s="52" t="str">
        <f t="shared" si="30"/>
        <v/>
      </c>
      <c r="AH300" s="58">
        <f t="shared" si="31"/>
        <v>0</v>
      </c>
      <c r="AI300" s="58">
        <f t="shared" si="32"/>
        <v>0</v>
      </c>
      <c r="AJ300" s="52" t="str">
        <f t="shared" si="37"/>
        <v/>
      </c>
      <c r="AK300" s="52" t="str">
        <f t="shared" si="38"/>
        <v/>
      </c>
    </row>
    <row r="301" spans="1:37" ht="15.75" customHeight="1" x14ac:dyDescent="0.25">
      <c r="A301" s="69"/>
      <c r="B301" s="63"/>
      <c r="C301" s="50" t="s">
        <v>61</v>
      </c>
      <c r="D301" s="64"/>
      <c r="E301" s="50" t="s">
        <v>61</v>
      </c>
      <c r="F301" s="68"/>
      <c r="G301" s="65"/>
      <c r="H301" s="66"/>
      <c r="I301" s="66"/>
      <c r="J301" s="67"/>
      <c r="K301" s="68"/>
      <c r="L301" s="64"/>
      <c r="M301" s="66"/>
      <c r="N301" s="66"/>
      <c r="O301" s="67"/>
      <c r="P301" s="48" t="str">
        <f t="shared" si="21"/>
        <v/>
      </c>
      <c r="Q301" s="50">
        <f t="shared" si="33"/>
        <v>300</v>
      </c>
      <c r="R301" s="50"/>
      <c r="S301" s="52"/>
      <c r="T301" s="52">
        <f t="shared" si="22"/>
        <v>0</v>
      </c>
      <c r="U301" s="52">
        <f t="shared" si="23"/>
        <v>0</v>
      </c>
      <c r="V301" s="52">
        <f t="shared" si="24"/>
        <v>0</v>
      </c>
      <c r="W301" s="52">
        <f t="shared" si="25"/>
        <v>0</v>
      </c>
      <c r="X301" s="52" t="str">
        <f t="shared" si="34"/>
        <v/>
      </c>
      <c r="Y301" s="53" t="str">
        <f t="shared" si="35"/>
        <v/>
      </c>
      <c r="Z301" s="53" t="str">
        <f t="shared" si="36"/>
        <v/>
      </c>
      <c r="AA301" s="53" t="str">
        <f t="shared" si="26"/>
        <v/>
      </c>
      <c r="AB301" s="54" t="str">
        <f t="shared" si="27"/>
        <v/>
      </c>
      <c r="AC301" s="61"/>
      <c r="AD301" s="52" t="str">
        <f t="shared" si="28"/>
        <v/>
      </c>
      <c r="AE301" s="53" t="str">
        <f t="shared" si="39"/>
        <v/>
      </c>
      <c r="AF301" s="52" t="str">
        <f t="shared" si="29"/>
        <v/>
      </c>
      <c r="AG301" s="52" t="str">
        <f t="shared" si="30"/>
        <v/>
      </c>
      <c r="AH301" s="58">
        <f t="shared" si="31"/>
        <v>0</v>
      </c>
      <c r="AI301" s="58">
        <f t="shared" si="32"/>
        <v>0</v>
      </c>
      <c r="AJ301" s="52" t="str">
        <f t="shared" si="37"/>
        <v/>
      </c>
      <c r="AK301" s="52" t="str">
        <f t="shared" si="38"/>
        <v/>
      </c>
    </row>
    <row r="302" spans="1:37" ht="15.75" customHeight="1" x14ac:dyDescent="0.25">
      <c r="A302" s="69"/>
      <c r="B302" s="63"/>
      <c r="C302" s="50" t="s">
        <v>61</v>
      </c>
      <c r="D302" s="64"/>
      <c r="E302" s="50" t="s">
        <v>61</v>
      </c>
      <c r="F302" s="68"/>
      <c r="G302" s="65"/>
      <c r="H302" s="66"/>
      <c r="I302" s="66"/>
      <c r="J302" s="67"/>
      <c r="K302" s="68"/>
      <c r="L302" s="64"/>
      <c r="M302" s="66"/>
      <c r="N302" s="66"/>
      <c r="O302" s="67"/>
      <c r="P302" s="48" t="str">
        <f t="shared" si="21"/>
        <v/>
      </c>
      <c r="Q302" s="50">
        <f t="shared" si="33"/>
        <v>301</v>
      </c>
      <c r="R302" s="50"/>
      <c r="S302" s="52"/>
      <c r="T302" s="52">
        <f t="shared" si="22"/>
        <v>0</v>
      </c>
      <c r="U302" s="52">
        <f t="shared" si="23"/>
        <v>0</v>
      </c>
      <c r="V302" s="52">
        <f t="shared" si="24"/>
        <v>0</v>
      </c>
      <c r="W302" s="52">
        <f t="shared" si="25"/>
        <v>0</v>
      </c>
      <c r="X302" s="52" t="str">
        <f t="shared" si="34"/>
        <v/>
      </c>
      <c r="Y302" s="53" t="str">
        <f t="shared" si="35"/>
        <v/>
      </c>
      <c r="Z302" s="53" t="str">
        <f t="shared" si="36"/>
        <v/>
      </c>
      <c r="AA302" s="53" t="str">
        <f t="shared" si="26"/>
        <v/>
      </c>
      <c r="AB302" s="54" t="str">
        <f t="shared" si="27"/>
        <v/>
      </c>
      <c r="AC302" s="61"/>
      <c r="AD302" s="52" t="str">
        <f t="shared" si="28"/>
        <v/>
      </c>
      <c r="AE302" s="53" t="str">
        <f t="shared" si="39"/>
        <v/>
      </c>
      <c r="AF302" s="52" t="str">
        <f t="shared" si="29"/>
        <v/>
      </c>
      <c r="AG302" s="52" t="str">
        <f t="shared" si="30"/>
        <v/>
      </c>
      <c r="AH302" s="58">
        <f t="shared" si="31"/>
        <v>0</v>
      </c>
      <c r="AI302" s="58">
        <f t="shared" si="32"/>
        <v>0</v>
      </c>
      <c r="AJ302" s="52" t="str">
        <f t="shared" si="37"/>
        <v/>
      </c>
      <c r="AK302" s="52" t="str">
        <f t="shared" si="38"/>
        <v/>
      </c>
    </row>
    <row r="303" spans="1:37" ht="15.75" customHeight="1" x14ac:dyDescent="0.25">
      <c r="A303" s="69"/>
      <c r="B303" s="63"/>
      <c r="C303" s="50" t="s">
        <v>61</v>
      </c>
      <c r="D303" s="64"/>
      <c r="E303" s="50" t="s">
        <v>61</v>
      </c>
      <c r="F303" s="68"/>
      <c r="G303" s="65"/>
      <c r="H303" s="66"/>
      <c r="I303" s="66"/>
      <c r="J303" s="67"/>
      <c r="K303" s="68"/>
      <c r="L303" s="64"/>
      <c r="M303" s="66"/>
      <c r="N303" s="66"/>
      <c r="O303" s="67"/>
      <c r="P303" s="48" t="str">
        <f t="shared" si="21"/>
        <v/>
      </c>
      <c r="Q303" s="50">
        <f t="shared" si="33"/>
        <v>302</v>
      </c>
      <c r="R303" s="50"/>
      <c r="S303" s="52"/>
      <c r="T303" s="52">
        <f t="shared" si="22"/>
        <v>0</v>
      </c>
      <c r="U303" s="52">
        <f t="shared" si="23"/>
        <v>0</v>
      </c>
      <c r="V303" s="52">
        <f t="shared" si="24"/>
        <v>0</v>
      </c>
      <c r="W303" s="52">
        <f t="shared" si="25"/>
        <v>0</v>
      </c>
      <c r="X303" s="52" t="str">
        <f t="shared" si="34"/>
        <v/>
      </c>
      <c r="Y303" s="53" t="str">
        <f t="shared" si="35"/>
        <v/>
      </c>
      <c r="Z303" s="53" t="str">
        <f t="shared" si="36"/>
        <v/>
      </c>
      <c r="AA303" s="53" t="str">
        <f t="shared" si="26"/>
        <v/>
      </c>
      <c r="AB303" s="54" t="str">
        <f t="shared" si="27"/>
        <v/>
      </c>
      <c r="AC303" s="61"/>
      <c r="AD303" s="52" t="str">
        <f t="shared" si="28"/>
        <v/>
      </c>
      <c r="AE303" s="53" t="str">
        <f t="shared" si="39"/>
        <v/>
      </c>
      <c r="AF303" s="52" t="str">
        <f t="shared" si="29"/>
        <v/>
      </c>
      <c r="AG303" s="52" t="str">
        <f t="shared" si="30"/>
        <v/>
      </c>
      <c r="AH303" s="58">
        <f t="shared" si="31"/>
        <v>0</v>
      </c>
      <c r="AI303" s="58">
        <f t="shared" si="32"/>
        <v>0</v>
      </c>
      <c r="AJ303" s="52" t="str">
        <f t="shared" si="37"/>
        <v/>
      </c>
      <c r="AK303" s="52" t="str">
        <f t="shared" si="38"/>
        <v/>
      </c>
    </row>
    <row r="304" spans="1:37" ht="15.75" customHeight="1" x14ac:dyDescent="0.25">
      <c r="A304" s="69"/>
      <c r="B304" s="63"/>
      <c r="C304" s="50" t="s">
        <v>61</v>
      </c>
      <c r="D304" s="64"/>
      <c r="E304" s="50" t="s">
        <v>61</v>
      </c>
      <c r="F304" s="68"/>
      <c r="G304" s="65"/>
      <c r="H304" s="66"/>
      <c r="I304" s="66"/>
      <c r="J304" s="67"/>
      <c r="K304" s="68"/>
      <c r="L304" s="64"/>
      <c r="M304" s="66"/>
      <c r="N304" s="66"/>
      <c r="O304" s="67"/>
      <c r="P304" s="48" t="str">
        <f t="shared" si="21"/>
        <v/>
      </c>
      <c r="Q304" s="50">
        <f t="shared" si="33"/>
        <v>303</v>
      </c>
      <c r="R304" s="50"/>
      <c r="S304" s="52"/>
      <c r="T304" s="52">
        <f t="shared" si="22"/>
        <v>0</v>
      </c>
      <c r="U304" s="52">
        <f t="shared" si="23"/>
        <v>0</v>
      </c>
      <c r="V304" s="52">
        <f t="shared" si="24"/>
        <v>0</v>
      </c>
      <c r="W304" s="52">
        <f t="shared" si="25"/>
        <v>0</v>
      </c>
      <c r="X304" s="52" t="str">
        <f t="shared" si="34"/>
        <v/>
      </c>
      <c r="Y304" s="53" t="str">
        <f t="shared" si="35"/>
        <v/>
      </c>
      <c r="Z304" s="53" t="str">
        <f t="shared" si="36"/>
        <v/>
      </c>
      <c r="AA304" s="53" t="str">
        <f t="shared" si="26"/>
        <v/>
      </c>
      <c r="AB304" s="54" t="str">
        <f t="shared" si="27"/>
        <v/>
      </c>
      <c r="AC304" s="61"/>
      <c r="AD304" s="52" t="str">
        <f t="shared" si="28"/>
        <v/>
      </c>
      <c r="AE304" s="53" t="str">
        <f t="shared" si="39"/>
        <v/>
      </c>
      <c r="AF304" s="52" t="str">
        <f t="shared" si="29"/>
        <v/>
      </c>
      <c r="AG304" s="52" t="str">
        <f t="shared" si="30"/>
        <v/>
      </c>
      <c r="AH304" s="58">
        <f t="shared" si="31"/>
        <v>0</v>
      </c>
      <c r="AI304" s="58">
        <f t="shared" si="32"/>
        <v>0</v>
      </c>
      <c r="AJ304" s="52" t="str">
        <f t="shared" si="37"/>
        <v/>
      </c>
      <c r="AK304" s="52" t="str">
        <f t="shared" si="38"/>
        <v/>
      </c>
    </row>
    <row r="305" spans="1:37" ht="15.75" customHeight="1" x14ac:dyDescent="0.25">
      <c r="A305" s="69"/>
      <c r="B305" s="63"/>
      <c r="C305" s="50" t="s">
        <v>61</v>
      </c>
      <c r="D305" s="64"/>
      <c r="E305" s="50" t="s">
        <v>61</v>
      </c>
      <c r="F305" s="68"/>
      <c r="G305" s="65"/>
      <c r="H305" s="66"/>
      <c r="I305" s="66"/>
      <c r="J305" s="67"/>
      <c r="K305" s="68"/>
      <c r="L305" s="64"/>
      <c r="M305" s="66"/>
      <c r="N305" s="66"/>
      <c r="O305" s="67"/>
      <c r="P305" s="48" t="str">
        <f t="shared" si="21"/>
        <v/>
      </c>
      <c r="Q305" s="50">
        <f t="shared" si="33"/>
        <v>304</v>
      </c>
      <c r="R305" s="50"/>
      <c r="S305" s="52"/>
      <c r="T305" s="52">
        <f t="shared" si="22"/>
        <v>0</v>
      </c>
      <c r="U305" s="52">
        <f t="shared" si="23"/>
        <v>0</v>
      </c>
      <c r="V305" s="52">
        <f t="shared" si="24"/>
        <v>0</v>
      </c>
      <c r="W305" s="52">
        <f t="shared" si="25"/>
        <v>0</v>
      </c>
      <c r="X305" s="52" t="str">
        <f t="shared" si="34"/>
        <v/>
      </c>
      <c r="Y305" s="53" t="str">
        <f t="shared" si="35"/>
        <v/>
      </c>
      <c r="Z305" s="53" t="str">
        <f t="shared" si="36"/>
        <v/>
      </c>
      <c r="AA305" s="53" t="str">
        <f t="shared" si="26"/>
        <v/>
      </c>
      <c r="AB305" s="54" t="str">
        <f t="shared" si="27"/>
        <v/>
      </c>
      <c r="AC305" s="61"/>
      <c r="AD305" s="52" t="str">
        <f t="shared" si="28"/>
        <v/>
      </c>
      <c r="AE305" s="53" t="str">
        <f t="shared" si="39"/>
        <v/>
      </c>
      <c r="AF305" s="52" t="str">
        <f t="shared" si="29"/>
        <v/>
      </c>
      <c r="AG305" s="52" t="str">
        <f t="shared" si="30"/>
        <v/>
      </c>
      <c r="AH305" s="58">
        <f t="shared" si="31"/>
        <v>0</v>
      </c>
      <c r="AI305" s="58">
        <f t="shared" si="32"/>
        <v>0</v>
      </c>
      <c r="AJ305" s="52" t="str">
        <f t="shared" si="37"/>
        <v/>
      </c>
      <c r="AK305" s="52" t="str">
        <f t="shared" si="38"/>
        <v/>
      </c>
    </row>
    <row r="306" spans="1:37" ht="15.75" customHeight="1" x14ac:dyDescent="0.25">
      <c r="A306" s="69"/>
      <c r="B306" s="63"/>
      <c r="C306" s="50" t="s">
        <v>61</v>
      </c>
      <c r="D306" s="64"/>
      <c r="E306" s="50" t="s">
        <v>61</v>
      </c>
      <c r="F306" s="68"/>
      <c r="G306" s="65"/>
      <c r="H306" s="66"/>
      <c r="I306" s="66"/>
      <c r="J306" s="67"/>
      <c r="K306" s="68"/>
      <c r="L306" s="64"/>
      <c r="M306" s="66"/>
      <c r="N306" s="66"/>
      <c r="O306" s="67"/>
      <c r="P306" s="48" t="str">
        <f t="shared" si="21"/>
        <v/>
      </c>
      <c r="Q306" s="50">
        <f t="shared" si="33"/>
        <v>305</v>
      </c>
      <c r="R306" s="50"/>
      <c r="S306" s="52"/>
      <c r="T306" s="52">
        <f t="shared" si="22"/>
        <v>0</v>
      </c>
      <c r="U306" s="52">
        <f t="shared" si="23"/>
        <v>0</v>
      </c>
      <c r="V306" s="52">
        <f t="shared" si="24"/>
        <v>0</v>
      </c>
      <c r="W306" s="52">
        <f t="shared" si="25"/>
        <v>0</v>
      </c>
      <c r="X306" s="52" t="str">
        <f t="shared" si="34"/>
        <v/>
      </c>
      <c r="Y306" s="53" t="str">
        <f t="shared" si="35"/>
        <v/>
      </c>
      <c r="Z306" s="53" t="str">
        <f t="shared" si="36"/>
        <v/>
      </c>
      <c r="AA306" s="53" t="str">
        <f t="shared" si="26"/>
        <v/>
      </c>
      <c r="AB306" s="54" t="str">
        <f t="shared" si="27"/>
        <v/>
      </c>
      <c r="AC306" s="61"/>
      <c r="AD306" s="52" t="str">
        <f t="shared" si="28"/>
        <v/>
      </c>
      <c r="AE306" s="53" t="str">
        <f t="shared" si="39"/>
        <v/>
      </c>
      <c r="AF306" s="52" t="str">
        <f t="shared" si="29"/>
        <v/>
      </c>
      <c r="AG306" s="52" t="str">
        <f t="shared" si="30"/>
        <v/>
      </c>
      <c r="AH306" s="58">
        <f t="shared" si="31"/>
        <v>0</v>
      </c>
      <c r="AI306" s="58">
        <f t="shared" si="32"/>
        <v>0</v>
      </c>
      <c r="AJ306" s="52" t="str">
        <f t="shared" si="37"/>
        <v/>
      </c>
      <c r="AK306" s="52" t="str">
        <f t="shared" si="38"/>
        <v/>
      </c>
    </row>
    <row r="307" spans="1:37" ht="15.75" customHeight="1" x14ac:dyDescent="0.25">
      <c r="A307" s="69"/>
      <c r="B307" s="63"/>
      <c r="C307" s="50" t="s">
        <v>61</v>
      </c>
      <c r="D307" s="64"/>
      <c r="E307" s="50" t="s">
        <v>61</v>
      </c>
      <c r="F307" s="68"/>
      <c r="G307" s="65"/>
      <c r="H307" s="66"/>
      <c r="I307" s="66"/>
      <c r="J307" s="67"/>
      <c r="K307" s="68"/>
      <c r="L307" s="64"/>
      <c r="M307" s="66"/>
      <c r="N307" s="66"/>
      <c r="O307" s="67"/>
      <c r="P307" s="48" t="str">
        <f t="shared" si="21"/>
        <v/>
      </c>
      <c r="Q307" s="50">
        <f t="shared" si="33"/>
        <v>306</v>
      </c>
      <c r="R307" s="50"/>
      <c r="S307" s="52"/>
      <c r="T307" s="52">
        <f t="shared" si="22"/>
        <v>0</v>
      </c>
      <c r="U307" s="52">
        <f t="shared" si="23"/>
        <v>0</v>
      </c>
      <c r="V307" s="52">
        <f t="shared" si="24"/>
        <v>0</v>
      </c>
      <c r="W307" s="52">
        <f t="shared" si="25"/>
        <v>0</v>
      </c>
      <c r="X307" s="52" t="str">
        <f t="shared" si="34"/>
        <v/>
      </c>
      <c r="Y307" s="53" t="str">
        <f t="shared" si="35"/>
        <v/>
      </c>
      <c r="Z307" s="53" t="str">
        <f t="shared" si="36"/>
        <v/>
      </c>
      <c r="AA307" s="53" t="str">
        <f t="shared" si="26"/>
        <v/>
      </c>
      <c r="AB307" s="54" t="str">
        <f t="shared" si="27"/>
        <v/>
      </c>
      <c r="AC307" s="61"/>
      <c r="AD307" s="52" t="str">
        <f t="shared" si="28"/>
        <v/>
      </c>
      <c r="AE307" s="53" t="str">
        <f t="shared" si="39"/>
        <v/>
      </c>
      <c r="AF307" s="52" t="str">
        <f t="shared" si="29"/>
        <v/>
      </c>
      <c r="AG307" s="52" t="str">
        <f t="shared" si="30"/>
        <v/>
      </c>
      <c r="AH307" s="58">
        <f t="shared" si="31"/>
        <v>0</v>
      </c>
      <c r="AI307" s="58">
        <f t="shared" si="32"/>
        <v>0</v>
      </c>
      <c r="AJ307" s="52" t="str">
        <f t="shared" si="37"/>
        <v/>
      </c>
      <c r="AK307" s="52" t="str">
        <f t="shared" si="38"/>
        <v/>
      </c>
    </row>
    <row r="308" spans="1:37" ht="15.75" customHeight="1" x14ac:dyDescent="0.25">
      <c r="A308" s="69"/>
      <c r="B308" s="63"/>
      <c r="C308" s="50" t="s">
        <v>61</v>
      </c>
      <c r="D308" s="64"/>
      <c r="E308" s="50" t="s">
        <v>61</v>
      </c>
      <c r="F308" s="68"/>
      <c r="G308" s="65"/>
      <c r="H308" s="66"/>
      <c r="I308" s="66"/>
      <c r="J308" s="67"/>
      <c r="K308" s="68"/>
      <c r="L308" s="64"/>
      <c r="M308" s="66"/>
      <c r="N308" s="66"/>
      <c r="O308" s="67"/>
      <c r="P308" s="48" t="str">
        <f t="shared" si="21"/>
        <v/>
      </c>
      <c r="Q308" s="50">
        <f t="shared" si="33"/>
        <v>307</v>
      </c>
      <c r="R308" s="50"/>
      <c r="S308" s="52"/>
      <c r="T308" s="52">
        <f t="shared" si="22"/>
        <v>0</v>
      </c>
      <c r="U308" s="52">
        <f t="shared" si="23"/>
        <v>0</v>
      </c>
      <c r="V308" s="52">
        <f t="shared" si="24"/>
        <v>0</v>
      </c>
      <c r="W308" s="52">
        <f t="shared" si="25"/>
        <v>0</v>
      </c>
      <c r="X308" s="52" t="str">
        <f t="shared" si="34"/>
        <v/>
      </c>
      <c r="Y308" s="53" t="str">
        <f t="shared" si="35"/>
        <v/>
      </c>
      <c r="Z308" s="53" t="str">
        <f t="shared" si="36"/>
        <v/>
      </c>
      <c r="AA308" s="53" t="str">
        <f t="shared" si="26"/>
        <v/>
      </c>
      <c r="AB308" s="54" t="str">
        <f t="shared" si="27"/>
        <v/>
      </c>
      <c r="AC308" s="61"/>
      <c r="AD308" s="52" t="str">
        <f t="shared" si="28"/>
        <v/>
      </c>
      <c r="AE308" s="53" t="str">
        <f t="shared" si="39"/>
        <v/>
      </c>
      <c r="AF308" s="52" t="str">
        <f t="shared" si="29"/>
        <v/>
      </c>
      <c r="AG308" s="52" t="str">
        <f t="shared" si="30"/>
        <v/>
      </c>
      <c r="AH308" s="58">
        <f t="shared" si="31"/>
        <v>0</v>
      </c>
      <c r="AI308" s="58">
        <f t="shared" si="32"/>
        <v>0</v>
      </c>
      <c r="AJ308" s="52" t="str">
        <f t="shared" si="37"/>
        <v/>
      </c>
      <c r="AK308" s="52" t="str">
        <f t="shared" si="38"/>
        <v/>
      </c>
    </row>
    <row r="309" spans="1:37" ht="15.75" customHeight="1" x14ac:dyDescent="0.25">
      <c r="A309" s="69"/>
      <c r="B309" s="63"/>
      <c r="C309" s="50" t="s">
        <v>61</v>
      </c>
      <c r="D309" s="64"/>
      <c r="E309" s="50" t="s">
        <v>61</v>
      </c>
      <c r="F309" s="68"/>
      <c r="G309" s="65"/>
      <c r="H309" s="66"/>
      <c r="I309" s="66"/>
      <c r="J309" s="67"/>
      <c r="K309" s="68"/>
      <c r="L309" s="64"/>
      <c r="M309" s="66"/>
      <c r="N309" s="66"/>
      <c r="O309" s="67"/>
      <c r="P309" s="48" t="str">
        <f t="shared" si="21"/>
        <v/>
      </c>
      <c r="Q309" s="50">
        <f t="shared" si="33"/>
        <v>308</v>
      </c>
      <c r="R309" s="50"/>
      <c r="S309" s="52"/>
      <c r="T309" s="52">
        <f t="shared" si="22"/>
        <v>0</v>
      </c>
      <c r="U309" s="52">
        <f t="shared" si="23"/>
        <v>0</v>
      </c>
      <c r="V309" s="52">
        <f t="shared" si="24"/>
        <v>0</v>
      </c>
      <c r="W309" s="52">
        <f t="shared" si="25"/>
        <v>0</v>
      </c>
      <c r="X309" s="52" t="str">
        <f t="shared" si="34"/>
        <v/>
      </c>
      <c r="Y309" s="53" t="str">
        <f t="shared" si="35"/>
        <v/>
      </c>
      <c r="Z309" s="53" t="str">
        <f t="shared" si="36"/>
        <v/>
      </c>
      <c r="AA309" s="53" t="str">
        <f t="shared" si="26"/>
        <v/>
      </c>
      <c r="AB309" s="54" t="str">
        <f t="shared" si="27"/>
        <v/>
      </c>
      <c r="AC309" s="61"/>
      <c r="AD309" s="52" t="str">
        <f t="shared" si="28"/>
        <v/>
      </c>
      <c r="AE309" s="53" t="str">
        <f t="shared" si="39"/>
        <v/>
      </c>
      <c r="AF309" s="52" t="str">
        <f t="shared" si="29"/>
        <v/>
      </c>
      <c r="AG309" s="52" t="str">
        <f t="shared" si="30"/>
        <v/>
      </c>
      <c r="AH309" s="58">
        <f t="shared" si="31"/>
        <v>0</v>
      </c>
      <c r="AI309" s="58">
        <f t="shared" si="32"/>
        <v>0</v>
      </c>
      <c r="AJ309" s="52" t="str">
        <f t="shared" si="37"/>
        <v/>
      </c>
      <c r="AK309" s="52" t="str">
        <f t="shared" si="38"/>
        <v/>
      </c>
    </row>
    <row r="310" spans="1:37" ht="15.75" customHeight="1" x14ac:dyDescent="0.25">
      <c r="A310" s="69"/>
      <c r="B310" s="63"/>
      <c r="C310" s="50" t="s">
        <v>61</v>
      </c>
      <c r="D310" s="64"/>
      <c r="E310" s="50" t="s">
        <v>61</v>
      </c>
      <c r="F310" s="68"/>
      <c r="G310" s="65"/>
      <c r="H310" s="66"/>
      <c r="I310" s="66"/>
      <c r="J310" s="67"/>
      <c r="K310" s="68"/>
      <c r="L310" s="64"/>
      <c r="M310" s="66"/>
      <c r="N310" s="66"/>
      <c r="O310" s="67"/>
      <c r="P310" s="48" t="str">
        <f t="shared" si="21"/>
        <v/>
      </c>
      <c r="Q310" s="50">
        <f t="shared" si="33"/>
        <v>309</v>
      </c>
      <c r="R310" s="50"/>
      <c r="S310" s="52"/>
      <c r="T310" s="52">
        <f t="shared" si="22"/>
        <v>0</v>
      </c>
      <c r="U310" s="52">
        <f t="shared" si="23"/>
        <v>0</v>
      </c>
      <c r="V310" s="52">
        <f t="shared" si="24"/>
        <v>0</v>
      </c>
      <c r="W310" s="52">
        <f t="shared" si="25"/>
        <v>0</v>
      </c>
      <c r="X310" s="52" t="str">
        <f t="shared" si="34"/>
        <v/>
      </c>
      <c r="Y310" s="53" t="str">
        <f t="shared" si="35"/>
        <v/>
      </c>
      <c r="Z310" s="53" t="str">
        <f t="shared" si="36"/>
        <v/>
      </c>
      <c r="AA310" s="53" t="str">
        <f t="shared" si="26"/>
        <v/>
      </c>
      <c r="AB310" s="54" t="str">
        <f t="shared" si="27"/>
        <v/>
      </c>
      <c r="AC310" s="61"/>
      <c r="AD310" s="52" t="str">
        <f t="shared" si="28"/>
        <v/>
      </c>
      <c r="AE310" s="53" t="str">
        <f t="shared" si="39"/>
        <v/>
      </c>
      <c r="AF310" s="52" t="str">
        <f t="shared" si="29"/>
        <v/>
      </c>
      <c r="AG310" s="52" t="str">
        <f t="shared" si="30"/>
        <v/>
      </c>
      <c r="AH310" s="58">
        <f t="shared" si="31"/>
        <v>0</v>
      </c>
      <c r="AI310" s="58">
        <f t="shared" si="32"/>
        <v>0</v>
      </c>
      <c r="AJ310" s="52" t="str">
        <f t="shared" si="37"/>
        <v/>
      </c>
      <c r="AK310" s="52" t="str">
        <f t="shared" si="38"/>
        <v/>
      </c>
    </row>
    <row r="311" spans="1:37" ht="15.75" customHeight="1" x14ac:dyDescent="0.25">
      <c r="A311" s="69"/>
      <c r="B311" s="63"/>
      <c r="C311" s="50" t="s">
        <v>61</v>
      </c>
      <c r="D311" s="64"/>
      <c r="E311" s="50" t="s">
        <v>61</v>
      </c>
      <c r="F311" s="68"/>
      <c r="G311" s="65"/>
      <c r="H311" s="66"/>
      <c r="I311" s="66"/>
      <c r="J311" s="67"/>
      <c r="K311" s="68"/>
      <c r="L311" s="64"/>
      <c r="M311" s="66"/>
      <c r="N311" s="66"/>
      <c r="O311" s="67"/>
      <c r="P311" s="48" t="str">
        <f t="shared" si="21"/>
        <v/>
      </c>
      <c r="Q311" s="50">
        <f t="shared" si="33"/>
        <v>310</v>
      </c>
      <c r="R311" s="50"/>
      <c r="S311" s="52"/>
      <c r="T311" s="52">
        <f t="shared" si="22"/>
        <v>0</v>
      </c>
      <c r="U311" s="52">
        <f t="shared" si="23"/>
        <v>0</v>
      </c>
      <c r="V311" s="52">
        <f t="shared" si="24"/>
        <v>0</v>
      </c>
      <c r="W311" s="52">
        <f t="shared" si="25"/>
        <v>0</v>
      </c>
      <c r="X311" s="52" t="str">
        <f t="shared" si="34"/>
        <v/>
      </c>
      <c r="Y311" s="53" t="str">
        <f t="shared" si="35"/>
        <v/>
      </c>
      <c r="Z311" s="53" t="str">
        <f t="shared" si="36"/>
        <v/>
      </c>
      <c r="AA311" s="53" t="str">
        <f t="shared" si="26"/>
        <v/>
      </c>
      <c r="AB311" s="54" t="str">
        <f t="shared" si="27"/>
        <v/>
      </c>
      <c r="AC311" s="61"/>
      <c r="AD311" s="52" t="str">
        <f t="shared" si="28"/>
        <v/>
      </c>
      <c r="AE311" s="53" t="str">
        <f t="shared" si="39"/>
        <v/>
      </c>
      <c r="AF311" s="52" t="str">
        <f t="shared" si="29"/>
        <v/>
      </c>
      <c r="AG311" s="52" t="str">
        <f t="shared" si="30"/>
        <v/>
      </c>
      <c r="AH311" s="58">
        <f t="shared" si="31"/>
        <v>0</v>
      </c>
      <c r="AI311" s="58">
        <f t="shared" si="32"/>
        <v>0</v>
      </c>
      <c r="AJ311" s="52" t="str">
        <f t="shared" si="37"/>
        <v/>
      </c>
      <c r="AK311" s="52" t="str">
        <f t="shared" si="38"/>
        <v/>
      </c>
    </row>
    <row r="312" spans="1:37" ht="15.75" customHeight="1" x14ac:dyDescent="0.25">
      <c r="A312" s="69"/>
      <c r="B312" s="63"/>
      <c r="C312" s="50" t="s">
        <v>61</v>
      </c>
      <c r="D312" s="64"/>
      <c r="E312" s="50" t="s">
        <v>61</v>
      </c>
      <c r="F312" s="68"/>
      <c r="G312" s="65"/>
      <c r="H312" s="66"/>
      <c r="I312" s="66"/>
      <c r="J312" s="67"/>
      <c r="K312" s="68"/>
      <c r="L312" s="64"/>
      <c r="M312" s="66"/>
      <c r="N312" s="66"/>
      <c r="O312" s="67"/>
      <c r="P312" s="48" t="str">
        <f t="shared" si="21"/>
        <v/>
      </c>
      <c r="Q312" s="50">
        <f t="shared" si="33"/>
        <v>311</v>
      </c>
      <c r="R312" s="50"/>
      <c r="S312" s="52"/>
      <c r="T312" s="52">
        <f t="shared" si="22"/>
        <v>0</v>
      </c>
      <c r="U312" s="52">
        <f t="shared" si="23"/>
        <v>0</v>
      </c>
      <c r="V312" s="52">
        <f t="shared" si="24"/>
        <v>0</v>
      </c>
      <c r="W312" s="52">
        <f t="shared" si="25"/>
        <v>0</v>
      </c>
      <c r="X312" s="52" t="str">
        <f t="shared" si="34"/>
        <v/>
      </c>
      <c r="Y312" s="53" t="str">
        <f t="shared" si="35"/>
        <v/>
      </c>
      <c r="Z312" s="53" t="str">
        <f t="shared" si="36"/>
        <v/>
      </c>
      <c r="AA312" s="53" t="str">
        <f t="shared" si="26"/>
        <v/>
      </c>
      <c r="AB312" s="54" t="str">
        <f t="shared" si="27"/>
        <v/>
      </c>
      <c r="AC312" s="61"/>
      <c r="AD312" s="52" t="str">
        <f t="shared" si="28"/>
        <v/>
      </c>
      <c r="AE312" s="53" t="str">
        <f t="shared" si="39"/>
        <v/>
      </c>
      <c r="AF312" s="52" t="str">
        <f t="shared" si="29"/>
        <v/>
      </c>
      <c r="AG312" s="52" t="str">
        <f t="shared" si="30"/>
        <v/>
      </c>
      <c r="AH312" s="58">
        <f t="shared" si="31"/>
        <v>0</v>
      </c>
      <c r="AI312" s="58">
        <f t="shared" si="32"/>
        <v>0</v>
      </c>
      <c r="AJ312" s="52" t="str">
        <f t="shared" si="37"/>
        <v/>
      </c>
      <c r="AK312" s="52" t="str">
        <f t="shared" si="38"/>
        <v/>
      </c>
    </row>
    <row r="313" spans="1:37" ht="15.75" customHeight="1" x14ac:dyDescent="0.25">
      <c r="A313" s="69"/>
      <c r="B313" s="63"/>
      <c r="C313" s="50" t="s">
        <v>61</v>
      </c>
      <c r="D313" s="64"/>
      <c r="E313" s="50" t="s">
        <v>61</v>
      </c>
      <c r="F313" s="68"/>
      <c r="G313" s="65"/>
      <c r="H313" s="66"/>
      <c r="I313" s="66"/>
      <c r="J313" s="67"/>
      <c r="K313" s="68"/>
      <c r="L313" s="64"/>
      <c r="M313" s="66"/>
      <c r="N313" s="66"/>
      <c r="O313" s="67"/>
      <c r="P313" s="48" t="str">
        <f t="shared" si="21"/>
        <v/>
      </c>
      <c r="Q313" s="50">
        <f t="shared" si="33"/>
        <v>312</v>
      </c>
      <c r="R313" s="50"/>
      <c r="S313" s="52"/>
      <c r="T313" s="52">
        <f t="shared" si="22"/>
        <v>0</v>
      </c>
      <c r="U313" s="52">
        <f t="shared" si="23"/>
        <v>0</v>
      </c>
      <c r="V313" s="52">
        <f t="shared" si="24"/>
        <v>0</v>
      </c>
      <c r="W313" s="52">
        <f t="shared" si="25"/>
        <v>0</v>
      </c>
      <c r="X313" s="52" t="str">
        <f t="shared" si="34"/>
        <v/>
      </c>
      <c r="Y313" s="53" t="str">
        <f t="shared" si="35"/>
        <v/>
      </c>
      <c r="Z313" s="53" t="str">
        <f t="shared" si="36"/>
        <v/>
      </c>
      <c r="AA313" s="53" t="str">
        <f t="shared" si="26"/>
        <v/>
      </c>
      <c r="AB313" s="54" t="str">
        <f t="shared" si="27"/>
        <v/>
      </c>
      <c r="AC313" s="61"/>
      <c r="AD313" s="52" t="str">
        <f t="shared" si="28"/>
        <v/>
      </c>
      <c r="AE313" s="53" t="str">
        <f t="shared" si="39"/>
        <v/>
      </c>
      <c r="AF313" s="52" t="str">
        <f t="shared" si="29"/>
        <v/>
      </c>
      <c r="AG313" s="52" t="str">
        <f t="shared" si="30"/>
        <v/>
      </c>
      <c r="AH313" s="58">
        <f t="shared" si="31"/>
        <v>0</v>
      </c>
      <c r="AI313" s="58">
        <f t="shared" si="32"/>
        <v>0</v>
      </c>
      <c r="AJ313" s="52" t="str">
        <f t="shared" si="37"/>
        <v/>
      </c>
      <c r="AK313" s="52" t="str">
        <f t="shared" si="38"/>
        <v/>
      </c>
    </row>
    <row r="314" spans="1:37" ht="15.75" customHeight="1" x14ac:dyDescent="0.25">
      <c r="A314" s="69"/>
      <c r="B314" s="63"/>
      <c r="C314" s="50" t="s">
        <v>61</v>
      </c>
      <c r="D314" s="64"/>
      <c r="E314" s="50" t="s">
        <v>61</v>
      </c>
      <c r="F314" s="68"/>
      <c r="G314" s="65"/>
      <c r="H314" s="66"/>
      <c r="I314" s="66"/>
      <c r="J314" s="67"/>
      <c r="K314" s="68"/>
      <c r="L314" s="64"/>
      <c r="M314" s="66"/>
      <c r="N314" s="66"/>
      <c r="O314" s="67"/>
      <c r="P314" s="48" t="str">
        <f t="shared" si="21"/>
        <v/>
      </c>
      <c r="Q314" s="50">
        <f t="shared" si="33"/>
        <v>313</v>
      </c>
      <c r="R314" s="50"/>
      <c r="S314" s="52"/>
      <c r="T314" s="52">
        <f t="shared" si="22"/>
        <v>0</v>
      </c>
      <c r="U314" s="52">
        <f t="shared" si="23"/>
        <v>0</v>
      </c>
      <c r="V314" s="52">
        <f t="shared" si="24"/>
        <v>0</v>
      </c>
      <c r="W314" s="52">
        <f t="shared" si="25"/>
        <v>0</v>
      </c>
      <c r="X314" s="52" t="str">
        <f t="shared" si="34"/>
        <v/>
      </c>
      <c r="Y314" s="53" t="str">
        <f t="shared" si="35"/>
        <v/>
      </c>
      <c r="Z314" s="53" t="str">
        <f t="shared" si="36"/>
        <v/>
      </c>
      <c r="AA314" s="53" t="str">
        <f t="shared" si="26"/>
        <v/>
      </c>
      <c r="AB314" s="54" t="str">
        <f t="shared" si="27"/>
        <v/>
      </c>
      <c r="AC314" s="61"/>
      <c r="AD314" s="52" t="str">
        <f t="shared" si="28"/>
        <v/>
      </c>
      <c r="AE314" s="53" t="str">
        <f t="shared" si="39"/>
        <v/>
      </c>
      <c r="AF314" s="52" t="str">
        <f t="shared" si="29"/>
        <v/>
      </c>
      <c r="AG314" s="52" t="str">
        <f t="shared" si="30"/>
        <v/>
      </c>
      <c r="AH314" s="58">
        <f t="shared" si="31"/>
        <v>0</v>
      </c>
      <c r="AI314" s="58">
        <f t="shared" si="32"/>
        <v>0</v>
      </c>
      <c r="AJ314" s="52" t="str">
        <f t="shared" si="37"/>
        <v/>
      </c>
      <c r="AK314" s="52" t="str">
        <f t="shared" si="38"/>
        <v/>
      </c>
    </row>
    <row r="315" spans="1:37" ht="15.75" customHeight="1" x14ac:dyDescent="0.25">
      <c r="A315" s="69"/>
      <c r="B315" s="63"/>
      <c r="C315" s="50" t="s">
        <v>61</v>
      </c>
      <c r="D315" s="64"/>
      <c r="E315" s="50" t="s">
        <v>61</v>
      </c>
      <c r="F315" s="68"/>
      <c r="G315" s="65"/>
      <c r="H315" s="66"/>
      <c r="I315" s="66"/>
      <c r="J315" s="67"/>
      <c r="K315" s="68"/>
      <c r="L315" s="64"/>
      <c r="M315" s="66"/>
      <c r="N315" s="66"/>
      <c r="O315" s="67"/>
      <c r="P315" s="48" t="str">
        <f t="shared" si="21"/>
        <v/>
      </c>
      <c r="Q315" s="50">
        <f t="shared" si="33"/>
        <v>314</v>
      </c>
      <c r="R315" s="50"/>
      <c r="S315" s="52"/>
      <c r="T315" s="52">
        <f t="shared" si="22"/>
        <v>0</v>
      </c>
      <c r="U315" s="52">
        <f t="shared" si="23"/>
        <v>0</v>
      </c>
      <c r="V315" s="52">
        <f t="shared" si="24"/>
        <v>0</v>
      </c>
      <c r="W315" s="52">
        <f t="shared" si="25"/>
        <v>0</v>
      </c>
      <c r="X315" s="52" t="str">
        <f t="shared" si="34"/>
        <v/>
      </c>
      <c r="Y315" s="53" t="str">
        <f t="shared" si="35"/>
        <v/>
      </c>
      <c r="Z315" s="53" t="str">
        <f t="shared" si="36"/>
        <v/>
      </c>
      <c r="AA315" s="53" t="str">
        <f t="shared" si="26"/>
        <v/>
      </c>
      <c r="AB315" s="54" t="str">
        <f t="shared" si="27"/>
        <v/>
      </c>
      <c r="AC315" s="61"/>
      <c r="AD315" s="52" t="str">
        <f t="shared" si="28"/>
        <v/>
      </c>
      <c r="AE315" s="53" t="str">
        <f t="shared" si="39"/>
        <v/>
      </c>
      <c r="AF315" s="52" t="str">
        <f t="shared" si="29"/>
        <v/>
      </c>
      <c r="AG315" s="52" t="str">
        <f t="shared" si="30"/>
        <v/>
      </c>
      <c r="AH315" s="58">
        <f t="shared" si="31"/>
        <v>0</v>
      </c>
      <c r="AI315" s="58">
        <f t="shared" si="32"/>
        <v>0</v>
      </c>
      <c r="AJ315" s="52" t="str">
        <f t="shared" si="37"/>
        <v/>
      </c>
      <c r="AK315" s="52" t="str">
        <f t="shared" si="38"/>
        <v/>
      </c>
    </row>
    <row r="316" spans="1:37" ht="15.75" customHeight="1" x14ac:dyDescent="0.25">
      <c r="A316" s="69"/>
      <c r="B316" s="63"/>
      <c r="C316" s="50" t="s">
        <v>61</v>
      </c>
      <c r="D316" s="64"/>
      <c r="E316" s="50" t="s">
        <v>61</v>
      </c>
      <c r="F316" s="68"/>
      <c r="G316" s="65"/>
      <c r="H316" s="66"/>
      <c r="I316" s="66"/>
      <c r="J316" s="67"/>
      <c r="K316" s="68"/>
      <c r="L316" s="64"/>
      <c r="M316" s="66"/>
      <c r="N316" s="66"/>
      <c r="O316" s="67"/>
      <c r="P316" s="48" t="str">
        <f t="shared" si="21"/>
        <v/>
      </c>
      <c r="Q316" s="50">
        <f t="shared" si="33"/>
        <v>315</v>
      </c>
      <c r="R316" s="50"/>
      <c r="S316" s="52"/>
      <c r="T316" s="52">
        <f t="shared" si="22"/>
        <v>0</v>
      </c>
      <c r="U316" s="52">
        <f t="shared" si="23"/>
        <v>0</v>
      </c>
      <c r="V316" s="52">
        <f t="shared" si="24"/>
        <v>0</v>
      </c>
      <c r="W316" s="52">
        <f t="shared" si="25"/>
        <v>0</v>
      </c>
      <c r="X316" s="52" t="str">
        <f t="shared" si="34"/>
        <v/>
      </c>
      <c r="Y316" s="53" t="str">
        <f t="shared" si="35"/>
        <v/>
      </c>
      <c r="Z316" s="53" t="str">
        <f t="shared" si="36"/>
        <v/>
      </c>
      <c r="AA316" s="53" t="str">
        <f t="shared" si="26"/>
        <v/>
      </c>
      <c r="AB316" s="54" t="str">
        <f t="shared" si="27"/>
        <v/>
      </c>
      <c r="AC316" s="61"/>
      <c r="AD316" s="52" t="str">
        <f t="shared" si="28"/>
        <v/>
      </c>
      <c r="AE316" s="53" t="str">
        <f t="shared" si="39"/>
        <v/>
      </c>
      <c r="AF316" s="52" t="str">
        <f t="shared" si="29"/>
        <v/>
      </c>
      <c r="AG316" s="52" t="str">
        <f t="shared" si="30"/>
        <v/>
      </c>
      <c r="AH316" s="58">
        <f t="shared" si="31"/>
        <v>0</v>
      </c>
      <c r="AI316" s="58">
        <f t="shared" si="32"/>
        <v>0</v>
      </c>
      <c r="AJ316" s="52" t="str">
        <f t="shared" si="37"/>
        <v/>
      </c>
      <c r="AK316" s="52" t="str">
        <f t="shared" si="38"/>
        <v/>
      </c>
    </row>
    <row r="317" spans="1:37" ht="15.75" customHeight="1" x14ac:dyDescent="0.25">
      <c r="A317" s="69"/>
      <c r="B317" s="63"/>
      <c r="C317" s="50" t="s">
        <v>61</v>
      </c>
      <c r="D317" s="64"/>
      <c r="E317" s="50" t="s">
        <v>61</v>
      </c>
      <c r="F317" s="68"/>
      <c r="G317" s="65"/>
      <c r="H317" s="66"/>
      <c r="I317" s="66"/>
      <c r="J317" s="67"/>
      <c r="K317" s="68"/>
      <c r="L317" s="64"/>
      <c r="M317" s="66"/>
      <c r="N317" s="66"/>
      <c r="O317" s="67"/>
      <c r="P317" s="48" t="str">
        <f t="shared" si="21"/>
        <v/>
      </c>
      <c r="Q317" s="50">
        <f t="shared" si="33"/>
        <v>316</v>
      </c>
      <c r="R317" s="50"/>
      <c r="S317" s="52"/>
      <c r="T317" s="52">
        <f t="shared" si="22"/>
        <v>0</v>
      </c>
      <c r="U317" s="52">
        <f t="shared" si="23"/>
        <v>0</v>
      </c>
      <c r="V317" s="52">
        <f t="shared" si="24"/>
        <v>0</v>
      </c>
      <c r="W317" s="52">
        <f t="shared" si="25"/>
        <v>0</v>
      </c>
      <c r="X317" s="52" t="str">
        <f t="shared" si="34"/>
        <v/>
      </c>
      <c r="Y317" s="53" t="str">
        <f t="shared" si="35"/>
        <v/>
      </c>
      <c r="Z317" s="53" t="str">
        <f t="shared" si="36"/>
        <v/>
      </c>
      <c r="AA317" s="53" t="str">
        <f t="shared" si="26"/>
        <v/>
      </c>
      <c r="AB317" s="54" t="str">
        <f t="shared" si="27"/>
        <v/>
      </c>
      <c r="AC317" s="61"/>
      <c r="AD317" s="52" t="str">
        <f t="shared" si="28"/>
        <v/>
      </c>
      <c r="AE317" s="53" t="str">
        <f t="shared" si="39"/>
        <v/>
      </c>
      <c r="AF317" s="52" t="str">
        <f t="shared" si="29"/>
        <v/>
      </c>
      <c r="AG317" s="52" t="str">
        <f t="shared" si="30"/>
        <v/>
      </c>
      <c r="AH317" s="58">
        <f t="shared" si="31"/>
        <v>0</v>
      </c>
      <c r="AI317" s="58">
        <f t="shared" si="32"/>
        <v>0</v>
      </c>
      <c r="AJ317" s="52" t="str">
        <f t="shared" si="37"/>
        <v/>
      </c>
      <c r="AK317" s="52" t="str">
        <f t="shared" si="38"/>
        <v/>
      </c>
    </row>
    <row r="318" spans="1:37" ht="15.75" customHeight="1" x14ac:dyDescent="0.25">
      <c r="A318" s="69"/>
      <c r="B318" s="63"/>
      <c r="C318" s="50" t="s">
        <v>61</v>
      </c>
      <c r="D318" s="64"/>
      <c r="E318" s="50" t="s">
        <v>61</v>
      </c>
      <c r="F318" s="68"/>
      <c r="G318" s="65"/>
      <c r="H318" s="66"/>
      <c r="I318" s="66"/>
      <c r="J318" s="67"/>
      <c r="K318" s="68"/>
      <c r="L318" s="64"/>
      <c r="M318" s="66"/>
      <c r="N318" s="66"/>
      <c r="O318" s="67"/>
      <c r="P318" s="48" t="str">
        <f t="shared" si="21"/>
        <v/>
      </c>
      <c r="Q318" s="50">
        <f t="shared" si="33"/>
        <v>317</v>
      </c>
      <c r="R318" s="50"/>
      <c r="S318" s="52"/>
      <c r="T318" s="52">
        <f t="shared" si="22"/>
        <v>0</v>
      </c>
      <c r="U318" s="52">
        <f t="shared" si="23"/>
        <v>0</v>
      </c>
      <c r="V318" s="52">
        <f t="shared" si="24"/>
        <v>0</v>
      </c>
      <c r="W318" s="52">
        <f t="shared" si="25"/>
        <v>0</v>
      </c>
      <c r="X318" s="52" t="str">
        <f t="shared" si="34"/>
        <v/>
      </c>
      <c r="Y318" s="53" t="str">
        <f t="shared" si="35"/>
        <v/>
      </c>
      <c r="Z318" s="53" t="str">
        <f t="shared" si="36"/>
        <v/>
      </c>
      <c r="AA318" s="53" t="str">
        <f t="shared" si="26"/>
        <v/>
      </c>
      <c r="AB318" s="54" t="str">
        <f t="shared" si="27"/>
        <v/>
      </c>
      <c r="AC318" s="61"/>
      <c r="AD318" s="52" t="str">
        <f t="shared" si="28"/>
        <v/>
      </c>
      <c r="AE318" s="53" t="str">
        <f t="shared" si="39"/>
        <v/>
      </c>
      <c r="AF318" s="52" t="str">
        <f t="shared" si="29"/>
        <v/>
      </c>
      <c r="AG318" s="52" t="str">
        <f t="shared" si="30"/>
        <v/>
      </c>
      <c r="AH318" s="58">
        <f t="shared" si="31"/>
        <v>0</v>
      </c>
      <c r="AI318" s="58">
        <f t="shared" si="32"/>
        <v>0</v>
      </c>
      <c r="AJ318" s="52" t="str">
        <f t="shared" si="37"/>
        <v/>
      </c>
      <c r="AK318" s="52" t="str">
        <f t="shared" si="38"/>
        <v/>
      </c>
    </row>
    <row r="319" spans="1:37" ht="15.75" customHeight="1" x14ac:dyDescent="0.25">
      <c r="A319" s="69"/>
      <c r="B319" s="63"/>
      <c r="C319" s="50" t="s">
        <v>61</v>
      </c>
      <c r="D319" s="64"/>
      <c r="E319" s="50" t="s">
        <v>61</v>
      </c>
      <c r="F319" s="68"/>
      <c r="G319" s="65"/>
      <c r="H319" s="66"/>
      <c r="I319" s="66"/>
      <c r="J319" s="67"/>
      <c r="K319" s="68"/>
      <c r="L319" s="64"/>
      <c r="M319" s="66"/>
      <c r="N319" s="66"/>
      <c r="O319" s="67"/>
      <c r="P319" s="48" t="str">
        <f t="shared" si="21"/>
        <v/>
      </c>
      <c r="Q319" s="50">
        <f t="shared" si="33"/>
        <v>318</v>
      </c>
      <c r="R319" s="50"/>
      <c r="S319" s="52"/>
      <c r="T319" s="52">
        <f t="shared" si="22"/>
        <v>0</v>
      </c>
      <c r="U319" s="52">
        <f t="shared" si="23"/>
        <v>0</v>
      </c>
      <c r="V319" s="52">
        <f t="shared" si="24"/>
        <v>0</v>
      </c>
      <c r="W319" s="52">
        <f t="shared" si="25"/>
        <v>0</v>
      </c>
      <c r="X319" s="52" t="str">
        <f t="shared" si="34"/>
        <v/>
      </c>
      <c r="Y319" s="53" t="str">
        <f t="shared" si="35"/>
        <v/>
      </c>
      <c r="Z319" s="53" t="str">
        <f t="shared" si="36"/>
        <v/>
      </c>
      <c r="AA319" s="53" t="str">
        <f t="shared" si="26"/>
        <v/>
      </c>
      <c r="AB319" s="54" t="str">
        <f t="shared" si="27"/>
        <v/>
      </c>
      <c r="AC319" s="61"/>
      <c r="AD319" s="52" t="str">
        <f t="shared" si="28"/>
        <v/>
      </c>
      <c r="AE319" s="53" t="str">
        <f t="shared" si="39"/>
        <v/>
      </c>
      <c r="AF319" s="52" t="str">
        <f t="shared" si="29"/>
        <v/>
      </c>
      <c r="AG319" s="52" t="str">
        <f t="shared" si="30"/>
        <v/>
      </c>
      <c r="AH319" s="58">
        <f t="shared" si="31"/>
        <v>0</v>
      </c>
      <c r="AI319" s="58">
        <f t="shared" si="32"/>
        <v>0</v>
      </c>
      <c r="AJ319" s="52" t="str">
        <f t="shared" si="37"/>
        <v/>
      </c>
      <c r="AK319" s="52" t="str">
        <f t="shared" si="38"/>
        <v/>
      </c>
    </row>
    <row r="320" spans="1:37" ht="15.75" customHeight="1" x14ac:dyDescent="0.25">
      <c r="A320" s="69"/>
      <c r="B320" s="63"/>
      <c r="C320" s="50" t="s">
        <v>61</v>
      </c>
      <c r="D320" s="64"/>
      <c r="E320" s="50" t="s">
        <v>61</v>
      </c>
      <c r="F320" s="68"/>
      <c r="G320" s="65"/>
      <c r="H320" s="66"/>
      <c r="I320" s="66"/>
      <c r="J320" s="67"/>
      <c r="K320" s="68"/>
      <c r="L320" s="64"/>
      <c r="M320" s="66"/>
      <c r="N320" s="66"/>
      <c r="O320" s="67"/>
      <c r="P320" s="48" t="str">
        <f t="shared" si="21"/>
        <v/>
      </c>
      <c r="Q320" s="50">
        <f t="shared" si="33"/>
        <v>319</v>
      </c>
      <c r="R320" s="50"/>
      <c r="S320" s="52"/>
      <c r="T320" s="52">
        <f t="shared" si="22"/>
        <v>0</v>
      </c>
      <c r="U320" s="52">
        <f t="shared" si="23"/>
        <v>0</v>
      </c>
      <c r="V320" s="52">
        <f t="shared" si="24"/>
        <v>0</v>
      </c>
      <c r="W320" s="52">
        <f t="shared" si="25"/>
        <v>0</v>
      </c>
      <c r="X320" s="52" t="str">
        <f t="shared" si="34"/>
        <v/>
      </c>
      <c r="Y320" s="53" t="str">
        <f t="shared" si="35"/>
        <v/>
      </c>
      <c r="Z320" s="53" t="str">
        <f t="shared" si="36"/>
        <v/>
      </c>
      <c r="AA320" s="53" t="str">
        <f t="shared" si="26"/>
        <v/>
      </c>
      <c r="AB320" s="54" t="str">
        <f t="shared" si="27"/>
        <v/>
      </c>
      <c r="AC320" s="61"/>
      <c r="AD320" s="52" t="str">
        <f t="shared" si="28"/>
        <v/>
      </c>
      <c r="AE320" s="53" t="str">
        <f t="shared" si="39"/>
        <v/>
      </c>
      <c r="AF320" s="52" t="str">
        <f t="shared" si="29"/>
        <v/>
      </c>
      <c r="AG320" s="52" t="str">
        <f t="shared" si="30"/>
        <v/>
      </c>
      <c r="AH320" s="58">
        <f t="shared" si="31"/>
        <v>0</v>
      </c>
      <c r="AI320" s="58">
        <f t="shared" si="32"/>
        <v>0</v>
      </c>
      <c r="AJ320" s="52" t="str">
        <f t="shared" si="37"/>
        <v/>
      </c>
      <c r="AK320" s="52" t="str">
        <f t="shared" si="38"/>
        <v/>
      </c>
    </row>
    <row r="321" spans="1:37" ht="15.75" customHeight="1" x14ac:dyDescent="0.25">
      <c r="A321" s="69"/>
      <c r="B321" s="63"/>
      <c r="C321" s="50" t="s">
        <v>61</v>
      </c>
      <c r="D321" s="64"/>
      <c r="E321" s="50" t="s">
        <v>61</v>
      </c>
      <c r="F321" s="68"/>
      <c r="G321" s="65"/>
      <c r="H321" s="66"/>
      <c r="I321" s="66"/>
      <c r="J321" s="67"/>
      <c r="K321" s="68"/>
      <c r="L321" s="64"/>
      <c r="M321" s="66"/>
      <c r="N321" s="66"/>
      <c r="O321" s="67"/>
      <c r="P321" s="48" t="str">
        <f t="shared" si="21"/>
        <v/>
      </c>
      <c r="Q321" s="50">
        <f t="shared" si="33"/>
        <v>320</v>
      </c>
      <c r="R321" s="50"/>
      <c r="S321" s="52"/>
      <c r="T321" s="52">
        <f t="shared" si="22"/>
        <v>0</v>
      </c>
      <c r="U321" s="52">
        <f t="shared" si="23"/>
        <v>0</v>
      </c>
      <c r="V321" s="52">
        <f t="shared" si="24"/>
        <v>0</v>
      </c>
      <c r="W321" s="52">
        <f t="shared" si="25"/>
        <v>0</v>
      </c>
      <c r="X321" s="52" t="str">
        <f t="shared" si="34"/>
        <v/>
      </c>
      <c r="Y321" s="53" t="str">
        <f t="shared" si="35"/>
        <v/>
      </c>
      <c r="Z321" s="53" t="str">
        <f t="shared" si="36"/>
        <v/>
      </c>
      <c r="AA321" s="53" t="str">
        <f t="shared" si="26"/>
        <v/>
      </c>
      <c r="AB321" s="54" t="str">
        <f t="shared" si="27"/>
        <v/>
      </c>
      <c r="AC321" s="61"/>
      <c r="AD321" s="52" t="str">
        <f t="shared" si="28"/>
        <v/>
      </c>
      <c r="AE321" s="53" t="str">
        <f t="shared" si="39"/>
        <v/>
      </c>
      <c r="AF321" s="52" t="str">
        <f t="shared" si="29"/>
        <v/>
      </c>
      <c r="AG321" s="52" t="str">
        <f t="shared" si="30"/>
        <v/>
      </c>
      <c r="AH321" s="58">
        <f t="shared" si="31"/>
        <v>0</v>
      </c>
      <c r="AI321" s="58">
        <f t="shared" si="32"/>
        <v>0</v>
      </c>
      <c r="AJ321" s="52" t="str">
        <f t="shared" si="37"/>
        <v/>
      </c>
      <c r="AK321" s="52" t="str">
        <f t="shared" si="38"/>
        <v/>
      </c>
    </row>
    <row r="322" spans="1:37" ht="15.75" customHeight="1" x14ac:dyDescent="0.25">
      <c r="A322" s="69"/>
      <c r="B322" s="63"/>
      <c r="C322" s="50" t="s">
        <v>61</v>
      </c>
      <c r="D322" s="64"/>
      <c r="E322" s="50" t="s">
        <v>61</v>
      </c>
      <c r="F322" s="68"/>
      <c r="G322" s="65"/>
      <c r="H322" s="66"/>
      <c r="I322" s="66"/>
      <c r="J322" s="67"/>
      <c r="K322" s="68"/>
      <c r="L322" s="64"/>
      <c r="M322" s="66"/>
      <c r="N322" s="66"/>
      <c r="O322" s="67"/>
      <c r="P322" s="48" t="str">
        <f t="shared" si="21"/>
        <v/>
      </c>
      <c r="Q322" s="50">
        <f t="shared" si="33"/>
        <v>321</v>
      </c>
      <c r="R322" s="50"/>
      <c r="S322" s="52"/>
      <c r="T322" s="52">
        <f t="shared" si="22"/>
        <v>0</v>
      </c>
      <c r="U322" s="52">
        <f t="shared" si="23"/>
        <v>0</v>
      </c>
      <c r="V322" s="52">
        <f t="shared" si="24"/>
        <v>0</v>
      </c>
      <c r="W322" s="52">
        <f t="shared" si="25"/>
        <v>0</v>
      </c>
      <c r="X322" s="52" t="str">
        <f t="shared" si="34"/>
        <v/>
      </c>
      <c r="Y322" s="53" t="str">
        <f t="shared" si="35"/>
        <v/>
      </c>
      <c r="Z322" s="53" t="str">
        <f t="shared" si="36"/>
        <v/>
      </c>
      <c r="AA322" s="53" t="str">
        <f t="shared" si="26"/>
        <v/>
      </c>
      <c r="AB322" s="54" t="str">
        <f t="shared" si="27"/>
        <v/>
      </c>
      <c r="AC322" s="61"/>
      <c r="AD322" s="52" t="str">
        <f t="shared" si="28"/>
        <v/>
      </c>
      <c r="AE322" s="53" t="str">
        <f t="shared" si="39"/>
        <v/>
      </c>
      <c r="AF322" s="52" t="str">
        <f t="shared" si="29"/>
        <v/>
      </c>
      <c r="AG322" s="52" t="str">
        <f t="shared" si="30"/>
        <v/>
      </c>
      <c r="AH322" s="58">
        <f t="shared" si="31"/>
        <v>0</v>
      </c>
      <c r="AI322" s="58">
        <f t="shared" si="32"/>
        <v>0</v>
      </c>
      <c r="AJ322" s="52" t="str">
        <f t="shared" si="37"/>
        <v/>
      </c>
      <c r="AK322" s="52" t="str">
        <f t="shared" si="38"/>
        <v/>
      </c>
    </row>
    <row r="323" spans="1:37" ht="15.75" customHeight="1" x14ac:dyDescent="0.25">
      <c r="A323" s="69"/>
      <c r="B323" s="63"/>
      <c r="C323" s="50" t="s">
        <v>61</v>
      </c>
      <c r="D323" s="64"/>
      <c r="E323" s="50" t="s">
        <v>61</v>
      </c>
      <c r="F323" s="68"/>
      <c r="G323" s="65"/>
      <c r="H323" s="66"/>
      <c r="I323" s="66"/>
      <c r="J323" s="67"/>
      <c r="K323" s="68"/>
      <c r="L323" s="64"/>
      <c r="M323" s="66"/>
      <c r="N323" s="66"/>
      <c r="O323" s="67"/>
      <c r="P323" s="48" t="str">
        <f t="shared" si="21"/>
        <v/>
      </c>
      <c r="Q323" s="50">
        <f t="shared" si="33"/>
        <v>322</v>
      </c>
      <c r="R323" s="50"/>
      <c r="S323" s="52"/>
      <c r="T323" s="52">
        <f t="shared" si="22"/>
        <v>0</v>
      </c>
      <c r="U323" s="52">
        <f t="shared" si="23"/>
        <v>0</v>
      </c>
      <c r="V323" s="52">
        <f t="shared" si="24"/>
        <v>0</v>
      </c>
      <c r="W323" s="52">
        <f t="shared" si="25"/>
        <v>0</v>
      </c>
      <c r="X323" s="52" t="str">
        <f t="shared" si="34"/>
        <v/>
      </c>
      <c r="Y323" s="53" t="str">
        <f t="shared" si="35"/>
        <v/>
      </c>
      <c r="Z323" s="53" t="str">
        <f t="shared" si="36"/>
        <v/>
      </c>
      <c r="AA323" s="53" t="str">
        <f t="shared" si="26"/>
        <v/>
      </c>
      <c r="AB323" s="54" t="str">
        <f t="shared" si="27"/>
        <v/>
      </c>
      <c r="AC323" s="61"/>
      <c r="AD323" s="52" t="str">
        <f t="shared" si="28"/>
        <v/>
      </c>
      <c r="AE323" s="53" t="str">
        <f t="shared" si="39"/>
        <v/>
      </c>
      <c r="AF323" s="52" t="str">
        <f t="shared" si="29"/>
        <v/>
      </c>
      <c r="AG323" s="52" t="str">
        <f t="shared" si="30"/>
        <v/>
      </c>
      <c r="AH323" s="58">
        <f t="shared" si="31"/>
        <v>0</v>
      </c>
      <c r="AI323" s="58">
        <f t="shared" si="32"/>
        <v>0</v>
      </c>
      <c r="AJ323" s="52" t="str">
        <f t="shared" si="37"/>
        <v/>
      </c>
      <c r="AK323" s="52" t="str">
        <f t="shared" si="38"/>
        <v/>
      </c>
    </row>
    <row r="324" spans="1:37" ht="15.75" customHeight="1" x14ac:dyDescent="0.25">
      <c r="A324" s="69"/>
      <c r="B324" s="63"/>
      <c r="C324" s="50" t="s">
        <v>61</v>
      </c>
      <c r="D324" s="64"/>
      <c r="E324" s="50" t="s">
        <v>61</v>
      </c>
      <c r="F324" s="68"/>
      <c r="G324" s="65"/>
      <c r="H324" s="66"/>
      <c r="I324" s="66"/>
      <c r="J324" s="67"/>
      <c r="K324" s="68"/>
      <c r="L324" s="64"/>
      <c r="M324" s="66"/>
      <c r="N324" s="66"/>
      <c r="O324" s="67"/>
      <c r="P324" s="48" t="str">
        <f t="shared" si="21"/>
        <v/>
      </c>
      <c r="Q324" s="50">
        <f t="shared" si="33"/>
        <v>323</v>
      </c>
      <c r="R324" s="50"/>
      <c r="S324" s="52"/>
      <c r="T324" s="52">
        <f t="shared" si="22"/>
        <v>0</v>
      </c>
      <c r="U324" s="52">
        <f t="shared" si="23"/>
        <v>0</v>
      </c>
      <c r="V324" s="52">
        <f t="shared" si="24"/>
        <v>0</v>
      </c>
      <c r="W324" s="52">
        <f t="shared" si="25"/>
        <v>0</v>
      </c>
      <c r="X324" s="52" t="str">
        <f t="shared" si="34"/>
        <v/>
      </c>
      <c r="Y324" s="53" t="str">
        <f t="shared" si="35"/>
        <v/>
      </c>
      <c r="Z324" s="53" t="str">
        <f t="shared" si="36"/>
        <v/>
      </c>
      <c r="AA324" s="53" t="str">
        <f t="shared" si="26"/>
        <v/>
      </c>
      <c r="AB324" s="54" t="str">
        <f t="shared" si="27"/>
        <v/>
      </c>
      <c r="AC324" s="61"/>
      <c r="AD324" s="52" t="str">
        <f t="shared" si="28"/>
        <v/>
      </c>
      <c r="AE324" s="53" t="str">
        <f t="shared" si="39"/>
        <v/>
      </c>
      <c r="AF324" s="52" t="str">
        <f t="shared" si="29"/>
        <v/>
      </c>
      <c r="AG324" s="52" t="str">
        <f t="shared" si="30"/>
        <v/>
      </c>
      <c r="AH324" s="58">
        <f t="shared" si="31"/>
        <v>0</v>
      </c>
      <c r="AI324" s="58">
        <f t="shared" si="32"/>
        <v>0</v>
      </c>
      <c r="AJ324" s="52" t="str">
        <f t="shared" si="37"/>
        <v/>
      </c>
      <c r="AK324" s="52" t="str">
        <f t="shared" si="38"/>
        <v/>
      </c>
    </row>
    <row r="325" spans="1:37" ht="15.75" customHeight="1" x14ac:dyDescent="0.25">
      <c r="A325" s="69"/>
      <c r="B325" s="63"/>
      <c r="C325" s="50" t="s">
        <v>61</v>
      </c>
      <c r="D325" s="64"/>
      <c r="E325" s="50" t="s">
        <v>61</v>
      </c>
      <c r="F325" s="68"/>
      <c r="G325" s="65"/>
      <c r="H325" s="66"/>
      <c r="I325" s="66"/>
      <c r="J325" s="67"/>
      <c r="K325" s="68"/>
      <c r="L325" s="64"/>
      <c r="M325" s="66"/>
      <c r="N325" s="66"/>
      <c r="O325" s="67"/>
      <c r="P325" s="48" t="str">
        <f t="shared" si="21"/>
        <v/>
      </c>
      <c r="Q325" s="50">
        <f t="shared" si="33"/>
        <v>324</v>
      </c>
      <c r="R325" s="50"/>
      <c r="S325" s="52"/>
      <c r="T325" s="52">
        <f t="shared" si="22"/>
        <v>0</v>
      </c>
      <c r="U325" s="52">
        <f t="shared" si="23"/>
        <v>0</v>
      </c>
      <c r="V325" s="52">
        <f t="shared" si="24"/>
        <v>0</v>
      </c>
      <c r="W325" s="52">
        <f t="shared" si="25"/>
        <v>0</v>
      </c>
      <c r="X325" s="52" t="str">
        <f t="shared" si="34"/>
        <v/>
      </c>
      <c r="Y325" s="53" t="str">
        <f t="shared" si="35"/>
        <v/>
      </c>
      <c r="Z325" s="53" t="str">
        <f t="shared" si="36"/>
        <v/>
      </c>
      <c r="AA325" s="53" t="str">
        <f t="shared" si="26"/>
        <v/>
      </c>
      <c r="AB325" s="54" t="str">
        <f t="shared" si="27"/>
        <v/>
      </c>
      <c r="AC325" s="61"/>
      <c r="AD325" s="52" t="str">
        <f t="shared" si="28"/>
        <v/>
      </c>
      <c r="AE325" s="53" t="str">
        <f t="shared" si="39"/>
        <v/>
      </c>
      <c r="AF325" s="52" t="str">
        <f t="shared" si="29"/>
        <v/>
      </c>
      <c r="AG325" s="52" t="str">
        <f t="shared" si="30"/>
        <v/>
      </c>
      <c r="AH325" s="58">
        <f t="shared" si="31"/>
        <v>0</v>
      </c>
      <c r="AI325" s="58">
        <f t="shared" si="32"/>
        <v>0</v>
      </c>
      <c r="AJ325" s="52" t="str">
        <f t="shared" si="37"/>
        <v/>
      </c>
      <c r="AK325" s="52" t="str">
        <f t="shared" si="38"/>
        <v/>
      </c>
    </row>
    <row r="326" spans="1:37" ht="15.75" customHeight="1" x14ac:dyDescent="0.25">
      <c r="A326" s="69"/>
      <c r="B326" s="63"/>
      <c r="C326" s="50" t="s">
        <v>61</v>
      </c>
      <c r="D326" s="64"/>
      <c r="E326" s="50" t="s">
        <v>61</v>
      </c>
      <c r="F326" s="68"/>
      <c r="G326" s="65"/>
      <c r="H326" s="66"/>
      <c r="I326" s="66"/>
      <c r="J326" s="67"/>
      <c r="K326" s="68"/>
      <c r="L326" s="64"/>
      <c r="M326" s="66"/>
      <c r="N326" s="66"/>
      <c r="O326" s="67"/>
      <c r="P326" s="48" t="str">
        <f t="shared" si="21"/>
        <v/>
      </c>
      <c r="Q326" s="50">
        <f t="shared" si="33"/>
        <v>325</v>
      </c>
      <c r="R326" s="50"/>
      <c r="S326" s="52"/>
      <c r="T326" s="52">
        <f t="shared" si="22"/>
        <v>0</v>
      </c>
      <c r="U326" s="52">
        <f t="shared" si="23"/>
        <v>0</v>
      </c>
      <c r="V326" s="52">
        <f t="shared" si="24"/>
        <v>0</v>
      </c>
      <c r="W326" s="52">
        <f t="shared" si="25"/>
        <v>0</v>
      </c>
      <c r="X326" s="52" t="str">
        <f t="shared" si="34"/>
        <v/>
      </c>
      <c r="Y326" s="53" t="str">
        <f t="shared" si="35"/>
        <v/>
      </c>
      <c r="Z326" s="53" t="str">
        <f t="shared" si="36"/>
        <v/>
      </c>
      <c r="AA326" s="53" t="str">
        <f t="shared" si="26"/>
        <v/>
      </c>
      <c r="AB326" s="54" t="str">
        <f t="shared" si="27"/>
        <v/>
      </c>
      <c r="AC326" s="61"/>
      <c r="AD326" s="52" t="str">
        <f t="shared" si="28"/>
        <v/>
      </c>
      <c r="AE326" s="53" t="str">
        <f t="shared" si="39"/>
        <v/>
      </c>
      <c r="AF326" s="52" t="str">
        <f t="shared" si="29"/>
        <v/>
      </c>
      <c r="AG326" s="52" t="str">
        <f t="shared" si="30"/>
        <v/>
      </c>
      <c r="AH326" s="58">
        <f t="shared" si="31"/>
        <v>0</v>
      </c>
      <c r="AI326" s="58">
        <f t="shared" si="32"/>
        <v>0</v>
      </c>
      <c r="AJ326" s="52" t="str">
        <f t="shared" si="37"/>
        <v/>
      </c>
      <c r="AK326" s="52" t="str">
        <f t="shared" si="38"/>
        <v/>
      </c>
    </row>
    <row r="327" spans="1:37" ht="15.75" customHeight="1" x14ac:dyDescent="0.25">
      <c r="A327" s="69"/>
      <c r="B327" s="63"/>
      <c r="C327" s="50" t="s">
        <v>61</v>
      </c>
      <c r="D327" s="64"/>
      <c r="E327" s="50" t="s">
        <v>61</v>
      </c>
      <c r="F327" s="68"/>
      <c r="G327" s="65"/>
      <c r="H327" s="66"/>
      <c r="I327" s="66"/>
      <c r="J327" s="67"/>
      <c r="K327" s="68"/>
      <c r="L327" s="64"/>
      <c r="M327" s="66"/>
      <c r="N327" s="66"/>
      <c r="O327" s="67"/>
      <c r="P327" s="48" t="str">
        <f t="shared" si="21"/>
        <v/>
      </c>
      <c r="Q327" s="50">
        <f t="shared" si="33"/>
        <v>326</v>
      </c>
      <c r="R327" s="50"/>
      <c r="S327" s="52"/>
      <c r="T327" s="52">
        <f t="shared" si="22"/>
        <v>0</v>
      </c>
      <c r="U327" s="52">
        <f t="shared" si="23"/>
        <v>0</v>
      </c>
      <c r="V327" s="52">
        <f t="shared" si="24"/>
        <v>0</v>
      </c>
      <c r="W327" s="52">
        <f t="shared" si="25"/>
        <v>0</v>
      </c>
      <c r="X327" s="52" t="str">
        <f t="shared" si="34"/>
        <v/>
      </c>
      <c r="Y327" s="53" t="str">
        <f t="shared" si="35"/>
        <v/>
      </c>
      <c r="Z327" s="53" t="str">
        <f t="shared" si="36"/>
        <v/>
      </c>
      <c r="AA327" s="53" t="str">
        <f t="shared" si="26"/>
        <v/>
      </c>
      <c r="AB327" s="54" t="str">
        <f t="shared" si="27"/>
        <v/>
      </c>
      <c r="AC327" s="61"/>
      <c r="AD327" s="52" t="str">
        <f t="shared" si="28"/>
        <v/>
      </c>
      <c r="AE327" s="53" t="str">
        <f t="shared" si="39"/>
        <v/>
      </c>
      <c r="AF327" s="52" t="str">
        <f t="shared" si="29"/>
        <v/>
      </c>
      <c r="AG327" s="52" t="str">
        <f t="shared" si="30"/>
        <v/>
      </c>
      <c r="AH327" s="58">
        <f t="shared" si="31"/>
        <v>0</v>
      </c>
      <c r="AI327" s="58">
        <f t="shared" si="32"/>
        <v>0</v>
      </c>
      <c r="AJ327" s="52" t="str">
        <f t="shared" si="37"/>
        <v/>
      </c>
      <c r="AK327" s="52" t="str">
        <f t="shared" si="38"/>
        <v/>
      </c>
    </row>
    <row r="328" spans="1:37" ht="15.75" customHeight="1" x14ac:dyDescent="0.25">
      <c r="A328" s="69"/>
      <c r="B328" s="63"/>
      <c r="C328" s="50" t="s">
        <v>61</v>
      </c>
      <c r="D328" s="64"/>
      <c r="E328" s="50" t="s">
        <v>61</v>
      </c>
      <c r="F328" s="68"/>
      <c r="G328" s="65"/>
      <c r="H328" s="66"/>
      <c r="I328" s="66"/>
      <c r="J328" s="67"/>
      <c r="K328" s="68"/>
      <c r="L328" s="64"/>
      <c r="M328" s="66"/>
      <c r="N328" s="66"/>
      <c r="O328" s="67"/>
      <c r="P328" s="48" t="str">
        <f t="shared" si="21"/>
        <v/>
      </c>
      <c r="Q328" s="50">
        <f t="shared" si="33"/>
        <v>327</v>
      </c>
      <c r="R328" s="50"/>
      <c r="S328" s="52"/>
      <c r="T328" s="52">
        <f t="shared" si="22"/>
        <v>0</v>
      </c>
      <c r="U328" s="52">
        <f t="shared" si="23"/>
        <v>0</v>
      </c>
      <c r="V328" s="52">
        <f t="shared" si="24"/>
        <v>0</v>
      </c>
      <c r="W328" s="52">
        <f t="shared" si="25"/>
        <v>0</v>
      </c>
      <c r="X328" s="52" t="str">
        <f t="shared" si="34"/>
        <v/>
      </c>
      <c r="Y328" s="53" t="str">
        <f t="shared" si="35"/>
        <v/>
      </c>
      <c r="Z328" s="53" t="str">
        <f t="shared" si="36"/>
        <v/>
      </c>
      <c r="AA328" s="53" t="str">
        <f t="shared" si="26"/>
        <v/>
      </c>
      <c r="AB328" s="54" t="str">
        <f t="shared" si="27"/>
        <v/>
      </c>
      <c r="AC328" s="61"/>
      <c r="AD328" s="52" t="str">
        <f t="shared" si="28"/>
        <v/>
      </c>
      <c r="AE328" s="53" t="str">
        <f t="shared" si="39"/>
        <v/>
      </c>
      <c r="AF328" s="52" t="str">
        <f t="shared" si="29"/>
        <v/>
      </c>
      <c r="AG328" s="52" t="str">
        <f t="shared" si="30"/>
        <v/>
      </c>
      <c r="AH328" s="58">
        <f t="shared" si="31"/>
        <v>0</v>
      </c>
      <c r="AI328" s="58">
        <f t="shared" si="32"/>
        <v>0</v>
      </c>
      <c r="AJ328" s="52" t="str">
        <f t="shared" si="37"/>
        <v/>
      </c>
      <c r="AK328" s="52" t="str">
        <f t="shared" si="38"/>
        <v/>
      </c>
    </row>
    <row r="329" spans="1:37" ht="15.75" customHeight="1" x14ac:dyDescent="0.25">
      <c r="A329" s="69"/>
      <c r="B329" s="63"/>
      <c r="C329" s="50" t="s">
        <v>61</v>
      </c>
      <c r="D329" s="64"/>
      <c r="E329" s="50" t="s">
        <v>61</v>
      </c>
      <c r="F329" s="68"/>
      <c r="G329" s="65"/>
      <c r="H329" s="66"/>
      <c r="I329" s="66"/>
      <c r="J329" s="67"/>
      <c r="K329" s="68"/>
      <c r="L329" s="64"/>
      <c r="M329" s="66"/>
      <c r="N329" s="66"/>
      <c r="O329" s="67"/>
      <c r="P329" s="48" t="str">
        <f t="shared" si="21"/>
        <v/>
      </c>
      <c r="Q329" s="50">
        <f t="shared" si="33"/>
        <v>328</v>
      </c>
      <c r="R329" s="50"/>
      <c r="S329" s="52"/>
      <c r="T329" s="52">
        <f t="shared" si="22"/>
        <v>0</v>
      </c>
      <c r="U329" s="52">
        <f t="shared" si="23"/>
        <v>0</v>
      </c>
      <c r="V329" s="52">
        <f t="shared" si="24"/>
        <v>0</v>
      </c>
      <c r="W329" s="52">
        <f t="shared" si="25"/>
        <v>0</v>
      </c>
      <c r="X329" s="52" t="str">
        <f t="shared" si="34"/>
        <v/>
      </c>
      <c r="Y329" s="53" t="str">
        <f t="shared" si="35"/>
        <v/>
      </c>
      <c r="Z329" s="53" t="str">
        <f t="shared" si="36"/>
        <v/>
      </c>
      <c r="AA329" s="53" t="str">
        <f t="shared" si="26"/>
        <v/>
      </c>
      <c r="AB329" s="54" t="str">
        <f t="shared" si="27"/>
        <v/>
      </c>
      <c r="AC329" s="61"/>
      <c r="AD329" s="52" t="str">
        <f t="shared" si="28"/>
        <v/>
      </c>
      <c r="AE329" s="53" t="str">
        <f t="shared" si="39"/>
        <v/>
      </c>
      <c r="AF329" s="52" t="str">
        <f t="shared" si="29"/>
        <v/>
      </c>
      <c r="AG329" s="52" t="str">
        <f t="shared" si="30"/>
        <v/>
      </c>
      <c r="AH329" s="58">
        <f t="shared" si="31"/>
        <v>0</v>
      </c>
      <c r="AI329" s="58">
        <f t="shared" si="32"/>
        <v>0</v>
      </c>
      <c r="AJ329" s="52" t="str">
        <f t="shared" si="37"/>
        <v/>
      </c>
      <c r="AK329" s="52" t="str">
        <f t="shared" si="38"/>
        <v/>
      </c>
    </row>
    <row r="330" spans="1:37" ht="15.75" customHeight="1" x14ac:dyDescent="0.25">
      <c r="A330" s="69"/>
      <c r="B330" s="63"/>
      <c r="C330" s="50" t="s">
        <v>61</v>
      </c>
      <c r="D330" s="64"/>
      <c r="E330" s="50" t="s">
        <v>61</v>
      </c>
      <c r="F330" s="68"/>
      <c r="G330" s="65"/>
      <c r="H330" s="66"/>
      <c r="I330" s="66"/>
      <c r="J330" s="67"/>
      <c r="K330" s="68"/>
      <c r="L330" s="64"/>
      <c r="M330" s="66"/>
      <c r="N330" s="66"/>
      <c r="O330" s="67"/>
      <c r="P330" s="48" t="str">
        <f t="shared" si="21"/>
        <v/>
      </c>
      <c r="Q330" s="50">
        <f t="shared" si="33"/>
        <v>329</v>
      </c>
      <c r="R330" s="50"/>
      <c r="S330" s="52"/>
      <c r="T330" s="52">
        <f t="shared" si="22"/>
        <v>0</v>
      </c>
      <c r="U330" s="52">
        <f t="shared" si="23"/>
        <v>0</v>
      </c>
      <c r="V330" s="52">
        <f t="shared" si="24"/>
        <v>0</v>
      </c>
      <c r="W330" s="52">
        <f t="shared" si="25"/>
        <v>0</v>
      </c>
      <c r="X330" s="52" t="str">
        <f t="shared" si="34"/>
        <v/>
      </c>
      <c r="Y330" s="53" t="str">
        <f t="shared" si="35"/>
        <v/>
      </c>
      <c r="Z330" s="53" t="str">
        <f t="shared" si="36"/>
        <v/>
      </c>
      <c r="AA330" s="53" t="str">
        <f t="shared" si="26"/>
        <v/>
      </c>
      <c r="AB330" s="54" t="str">
        <f t="shared" si="27"/>
        <v/>
      </c>
      <c r="AC330" s="61"/>
      <c r="AD330" s="52" t="str">
        <f t="shared" si="28"/>
        <v/>
      </c>
      <c r="AE330" s="53" t="str">
        <f t="shared" si="39"/>
        <v/>
      </c>
      <c r="AF330" s="52" t="str">
        <f t="shared" si="29"/>
        <v/>
      </c>
      <c r="AG330" s="52" t="str">
        <f t="shared" si="30"/>
        <v/>
      </c>
      <c r="AH330" s="58">
        <f t="shared" si="31"/>
        <v>0</v>
      </c>
      <c r="AI330" s="58">
        <f t="shared" si="32"/>
        <v>0</v>
      </c>
      <c r="AJ330" s="52" t="str">
        <f t="shared" si="37"/>
        <v/>
      </c>
      <c r="AK330" s="52" t="str">
        <f t="shared" si="38"/>
        <v/>
      </c>
    </row>
    <row r="331" spans="1:37" ht="15.75" customHeight="1" x14ac:dyDescent="0.25">
      <c r="A331" s="69"/>
      <c r="B331" s="63"/>
      <c r="C331" s="50" t="s">
        <v>61</v>
      </c>
      <c r="D331" s="64"/>
      <c r="E331" s="50" t="s">
        <v>61</v>
      </c>
      <c r="F331" s="68"/>
      <c r="G331" s="65"/>
      <c r="H331" s="66"/>
      <c r="I331" s="66"/>
      <c r="J331" s="67"/>
      <c r="K331" s="68"/>
      <c r="L331" s="64"/>
      <c r="M331" s="66"/>
      <c r="N331" s="66"/>
      <c r="O331" s="67"/>
      <c r="P331" s="48" t="str">
        <f t="shared" si="21"/>
        <v/>
      </c>
      <c r="Q331" s="50">
        <f t="shared" si="33"/>
        <v>330</v>
      </c>
      <c r="R331" s="50"/>
      <c r="S331" s="52"/>
      <c r="T331" s="52">
        <f t="shared" si="22"/>
        <v>0</v>
      </c>
      <c r="U331" s="52">
        <f t="shared" si="23"/>
        <v>0</v>
      </c>
      <c r="V331" s="52">
        <f t="shared" si="24"/>
        <v>0</v>
      </c>
      <c r="W331" s="52">
        <f t="shared" si="25"/>
        <v>0</v>
      </c>
      <c r="X331" s="52" t="str">
        <f t="shared" si="34"/>
        <v/>
      </c>
      <c r="Y331" s="53" t="str">
        <f t="shared" si="35"/>
        <v/>
      </c>
      <c r="Z331" s="53" t="str">
        <f t="shared" si="36"/>
        <v/>
      </c>
      <c r="AA331" s="53" t="str">
        <f t="shared" si="26"/>
        <v/>
      </c>
      <c r="AB331" s="54" t="str">
        <f t="shared" si="27"/>
        <v/>
      </c>
      <c r="AC331" s="61"/>
      <c r="AD331" s="52" t="str">
        <f t="shared" si="28"/>
        <v/>
      </c>
      <c r="AE331" s="53" t="str">
        <f t="shared" si="39"/>
        <v/>
      </c>
      <c r="AF331" s="52" t="str">
        <f t="shared" si="29"/>
        <v/>
      </c>
      <c r="AG331" s="52" t="str">
        <f t="shared" si="30"/>
        <v/>
      </c>
      <c r="AH331" s="58">
        <f t="shared" si="31"/>
        <v>0</v>
      </c>
      <c r="AI331" s="58">
        <f t="shared" si="32"/>
        <v>0</v>
      </c>
      <c r="AJ331" s="52" t="str">
        <f t="shared" si="37"/>
        <v/>
      </c>
      <c r="AK331" s="52" t="str">
        <f t="shared" si="38"/>
        <v/>
      </c>
    </row>
    <row r="332" spans="1:37" ht="15.75" customHeight="1" x14ac:dyDescent="0.25">
      <c r="A332" s="69"/>
      <c r="B332" s="63"/>
      <c r="C332" s="50" t="s">
        <v>61</v>
      </c>
      <c r="D332" s="64"/>
      <c r="E332" s="50" t="s">
        <v>61</v>
      </c>
      <c r="F332" s="68"/>
      <c r="G332" s="65"/>
      <c r="H332" s="66"/>
      <c r="I332" s="66"/>
      <c r="J332" s="67"/>
      <c r="K332" s="68"/>
      <c r="L332" s="64"/>
      <c r="M332" s="66"/>
      <c r="N332" s="66"/>
      <c r="O332" s="67"/>
      <c r="P332" s="48" t="str">
        <f t="shared" si="21"/>
        <v/>
      </c>
      <c r="Q332" s="50">
        <f t="shared" si="33"/>
        <v>331</v>
      </c>
      <c r="R332" s="50"/>
      <c r="S332" s="52"/>
      <c r="T332" s="52">
        <f t="shared" si="22"/>
        <v>0</v>
      </c>
      <c r="U332" s="52">
        <f t="shared" si="23"/>
        <v>0</v>
      </c>
      <c r="V332" s="52">
        <f t="shared" si="24"/>
        <v>0</v>
      </c>
      <c r="W332" s="52">
        <f t="shared" si="25"/>
        <v>0</v>
      </c>
      <c r="X332" s="52" t="str">
        <f t="shared" si="34"/>
        <v/>
      </c>
      <c r="Y332" s="53" t="str">
        <f t="shared" si="35"/>
        <v/>
      </c>
      <c r="Z332" s="53" t="str">
        <f t="shared" si="36"/>
        <v/>
      </c>
      <c r="AA332" s="53" t="str">
        <f t="shared" si="26"/>
        <v/>
      </c>
      <c r="AB332" s="54" t="str">
        <f t="shared" si="27"/>
        <v/>
      </c>
      <c r="AC332" s="61"/>
      <c r="AD332" s="52" t="str">
        <f t="shared" si="28"/>
        <v/>
      </c>
      <c r="AE332" s="53" t="str">
        <f t="shared" si="39"/>
        <v/>
      </c>
      <c r="AF332" s="52" t="str">
        <f t="shared" si="29"/>
        <v/>
      </c>
      <c r="AG332" s="52" t="str">
        <f t="shared" si="30"/>
        <v/>
      </c>
      <c r="AH332" s="58">
        <f t="shared" si="31"/>
        <v>0</v>
      </c>
      <c r="AI332" s="58">
        <f t="shared" si="32"/>
        <v>0</v>
      </c>
      <c r="AJ332" s="52" t="str">
        <f t="shared" si="37"/>
        <v/>
      </c>
      <c r="AK332" s="52" t="str">
        <f t="shared" si="38"/>
        <v/>
      </c>
    </row>
    <row r="333" spans="1:37" ht="15.75" customHeight="1" x14ac:dyDescent="0.25">
      <c r="A333" s="69"/>
      <c r="B333" s="63"/>
      <c r="C333" s="50" t="s">
        <v>61</v>
      </c>
      <c r="D333" s="64"/>
      <c r="E333" s="50" t="s">
        <v>61</v>
      </c>
      <c r="F333" s="68"/>
      <c r="G333" s="65"/>
      <c r="H333" s="66"/>
      <c r="I333" s="66"/>
      <c r="J333" s="67"/>
      <c r="K333" s="68"/>
      <c r="L333" s="64"/>
      <c r="M333" s="66"/>
      <c r="N333" s="66"/>
      <c r="O333" s="67"/>
      <c r="P333" s="48" t="str">
        <f t="shared" si="21"/>
        <v/>
      </c>
      <c r="Q333" s="50">
        <f t="shared" si="33"/>
        <v>332</v>
      </c>
      <c r="R333" s="50"/>
      <c r="S333" s="52"/>
      <c r="T333" s="52">
        <f t="shared" si="22"/>
        <v>0</v>
      </c>
      <c r="U333" s="52">
        <f t="shared" si="23"/>
        <v>0</v>
      </c>
      <c r="V333" s="52">
        <f t="shared" si="24"/>
        <v>0</v>
      </c>
      <c r="W333" s="52">
        <f t="shared" si="25"/>
        <v>0</v>
      </c>
      <c r="X333" s="52" t="str">
        <f t="shared" si="34"/>
        <v/>
      </c>
      <c r="Y333" s="53" t="str">
        <f t="shared" si="35"/>
        <v/>
      </c>
      <c r="Z333" s="53" t="str">
        <f t="shared" si="36"/>
        <v/>
      </c>
      <c r="AA333" s="53" t="str">
        <f t="shared" si="26"/>
        <v/>
      </c>
      <c r="AB333" s="54" t="str">
        <f t="shared" si="27"/>
        <v/>
      </c>
      <c r="AC333" s="61"/>
      <c r="AD333" s="52" t="str">
        <f t="shared" si="28"/>
        <v/>
      </c>
      <c r="AE333" s="53" t="str">
        <f t="shared" si="39"/>
        <v/>
      </c>
      <c r="AF333" s="52" t="str">
        <f t="shared" si="29"/>
        <v/>
      </c>
      <c r="AG333" s="52" t="str">
        <f t="shared" si="30"/>
        <v/>
      </c>
      <c r="AH333" s="58">
        <f t="shared" si="31"/>
        <v>0</v>
      </c>
      <c r="AI333" s="58">
        <f t="shared" si="32"/>
        <v>0</v>
      </c>
      <c r="AJ333" s="52" t="str">
        <f t="shared" si="37"/>
        <v/>
      </c>
      <c r="AK333" s="52" t="str">
        <f t="shared" si="38"/>
        <v/>
      </c>
    </row>
    <row r="334" spans="1:37" ht="15.75" customHeight="1" x14ac:dyDescent="0.25">
      <c r="A334" s="69"/>
      <c r="B334" s="63"/>
      <c r="C334" s="50" t="s">
        <v>61</v>
      </c>
      <c r="D334" s="64"/>
      <c r="E334" s="50" t="s">
        <v>61</v>
      </c>
      <c r="F334" s="68"/>
      <c r="G334" s="65"/>
      <c r="H334" s="66"/>
      <c r="I334" s="66"/>
      <c r="J334" s="67"/>
      <c r="K334" s="68"/>
      <c r="L334" s="64"/>
      <c r="M334" s="66"/>
      <c r="N334" s="66"/>
      <c r="O334" s="67"/>
      <c r="P334" s="48" t="str">
        <f t="shared" si="21"/>
        <v/>
      </c>
      <c r="Q334" s="50">
        <f t="shared" si="33"/>
        <v>333</v>
      </c>
      <c r="R334" s="50"/>
      <c r="S334" s="52"/>
      <c r="T334" s="52">
        <f t="shared" si="22"/>
        <v>0</v>
      </c>
      <c r="U334" s="52">
        <f t="shared" si="23"/>
        <v>0</v>
      </c>
      <c r="V334" s="52">
        <f t="shared" si="24"/>
        <v>0</v>
      </c>
      <c r="W334" s="52">
        <f t="shared" si="25"/>
        <v>0</v>
      </c>
      <c r="X334" s="52" t="str">
        <f t="shared" si="34"/>
        <v/>
      </c>
      <c r="Y334" s="53" t="str">
        <f t="shared" si="35"/>
        <v/>
      </c>
      <c r="Z334" s="53" t="str">
        <f t="shared" si="36"/>
        <v/>
      </c>
      <c r="AA334" s="53" t="str">
        <f t="shared" si="26"/>
        <v/>
      </c>
      <c r="AB334" s="54" t="str">
        <f t="shared" si="27"/>
        <v/>
      </c>
      <c r="AC334" s="61"/>
      <c r="AD334" s="52" t="str">
        <f t="shared" si="28"/>
        <v/>
      </c>
      <c r="AE334" s="53" t="str">
        <f t="shared" si="39"/>
        <v/>
      </c>
      <c r="AF334" s="52" t="str">
        <f t="shared" si="29"/>
        <v/>
      </c>
      <c r="AG334" s="52" t="str">
        <f t="shared" si="30"/>
        <v/>
      </c>
      <c r="AH334" s="58">
        <f t="shared" si="31"/>
        <v>0</v>
      </c>
      <c r="AI334" s="58">
        <f t="shared" si="32"/>
        <v>0</v>
      </c>
      <c r="AJ334" s="52" t="str">
        <f t="shared" si="37"/>
        <v/>
      </c>
      <c r="AK334" s="52" t="str">
        <f t="shared" si="38"/>
        <v/>
      </c>
    </row>
    <row r="335" spans="1:37" ht="15.75" customHeight="1" x14ac:dyDescent="0.25">
      <c r="A335" s="69"/>
      <c r="B335" s="63"/>
      <c r="C335" s="50" t="s">
        <v>61</v>
      </c>
      <c r="D335" s="64"/>
      <c r="E335" s="50" t="s">
        <v>61</v>
      </c>
      <c r="F335" s="68"/>
      <c r="G335" s="65"/>
      <c r="H335" s="66"/>
      <c r="I335" s="66"/>
      <c r="J335" s="67"/>
      <c r="K335" s="68"/>
      <c r="L335" s="64"/>
      <c r="M335" s="66"/>
      <c r="N335" s="66"/>
      <c r="O335" s="67"/>
      <c r="P335" s="48" t="str">
        <f t="shared" si="21"/>
        <v/>
      </c>
      <c r="Q335" s="50">
        <f t="shared" si="33"/>
        <v>334</v>
      </c>
      <c r="R335" s="50"/>
      <c r="S335" s="52"/>
      <c r="T335" s="52">
        <f t="shared" si="22"/>
        <v>0</v>
      </c>
      <c r="U335" s="52">
        <f t="shared" si="23"/>
        <v>0</v>
      </c>
      <c r="V335" s="52">
        <f t="shared" si="24"/>
        <v>0</v>
      </c>
      <c r="W335" s="52">
        <f t="shared" si="25"/>
        <v>0</v>
      </c>
      <c r="X335" s="52" t="str">
        <f t="shared" si="34"/>
        <v/>
      </c>
      <c r="Y335" s="53" t="str">
        <f t="shared" si="35"/>
        <v/>
      </c>
      <c r="Z335" s="53" t="str">
        <f t="shared" si="36"/>
        <v/>
      </c>
      <c r="AA335" s="53" t="str">
        <f t="shared" si="26"/>
        <v/>
      </c>
      <c r="AB335" s="54" t="str">
        <f t="shared" si="27"/>
        <v/>
      </c>
      <c r="AC335" s="61"/>
      <c r="AD335" s="52" t="str">
        <f t="shared" si="28"/>
        <v/>
      </c>
      <c r="AE335" s="53" t="str">
        <f t="shared" si="39"/>
        <v/>
      </c>
      <c r="AF335" s="52" t="str">
        <f t="shared" si="29"/>
        <v/>
      </c>
      <c r="AG335" s="52" t="str">
        <f t="shared" si="30"/>
        <v/>
      </c>
      <c r="AH335" s="58">
        <f t="shared" si="31"/>
        <v>0</v>
      </c>
      <c r="AI335" s="58">
        <f t="shared" si="32"/>
        <v>0</v>
      </c>
      <c r="AJ335" s="52" t="str">
        <f t="shared" si="37"/>
        <v/>
      </c>
      <c r="AK335" s="52" t="str">
        <f t="shared" si="38"/>
        <v/>
      </c>
    </row>
    <row r="336" spans="1:37" ht="15.75" customHeight="1" x14ac:dyDescent="0.25">
      <c r="A336" s="69"/>
      <c r="B336" s="63"/>
      <c r="C336" s="50" t="s">
        <v>61</v>
      </c>
      <c r="D336" s="64"/>
      <c r="E336" s="50" t="s">
        <v>61</v>
      </c>
      <c r="F336" s="68"/>
      <c r="G336" s="65"/>
      <c r="H336" s="66"/>
      <c r="I336" s="66"/>
      <c r="J336" s="67"/>
      <c r="K336" s="68"/>
      <c r="L336" s="64"/>
      <c r="M336" s="66"/>
      <c r="N336" s="66"/>
      <c r="O336" s="67"/>
      <c r="P336" s="48" t="str">
        <f t="shared" si="21"/>
        <v/>
      </c>
      <c r="Q336" s="50">
        <f t="shared" si="33"/>
        <v>335</v>
      </c>
      <c r="R336" s="50"/>
      <c r="S336" s="52"/>
      <c r="T336" s="52">
        <f t="shared" si="22"/>
        <v>0</v>
      </c>
      <c r="U336" s="52">
        <f t="shared" si="23"/>
        <v>0</v>
      </c>
      <c r="V336" s="52">
        <f t="shared" si="24"/>
        <v>0</v>
      </c>
      <c r="W336" s="52">
        <f t="shared" si="25"/>
        <v>0</v>
      </c>
      <c r="X336" s="52" t="str">
        <f t="shared" si="34"/>
        <v/>
      </c>
      <c r="Y336" s="53" t="str">
        <f t="shared" si="35"/>
        <v/>
      </c>
      <c r="Z336" s="53" t="str">
        <f t="shared" si="36"/>
        <v/>
      </c>
      <c r="AA336" s="53" t="str">
        <f t="shared" si="26"/>
        <v/>
      </c>
      <c r="AB336" s="54" t="str">
        <f t="shared" si="27"/>
        <v/>
      </c>
      <c r="AC336" s="61"/>
      <c r="AD336" s="52" t="str">
        <f t="shared" si="28"/>
        <v/>
      </c>
      <c r="AE336" s="53" t="str">
        <f t="shared" si="39"/>
        <v/>
      </c>
      <c r="AF336" s="52" t="str">
        <f t="shared" si="29"/>
        <v/>
      </c>
      <c r="AG336" s="52" t="str">
        <f t="shared" si="30"/>
        <v/>
      </c>
      <c r="AH336" s="58">
        <f t="shared" si="31"/>
        <v>0</v>
      </c>
      <c r="AI336" s="58">
        <f t="shared" si="32"/>
        <v>0</v>
      </c>
      <c r="AJ336" s="52" t="str">
        <f t="shared" si="37"/>
        <v/>
      </c>
      <c r="AK336" s="52" t="str">
        <f t="shared" si="38"/>
        <v/>
      </c>
    </row>
    <row r="337" spans="1:37" ht="15.75" customHeight="1" x14ac:dyDescent="0.25">
      <c r="A337" s="69"/>
      <c r="B337" s="63"/>
      <c r="C337" s="50" t="s">
        <v>61</v>
      </c>
      <c r="D337" s="64"/>
      <c r="E337" s="50" t="s">
        <v>61</v>
      </c>
      <c r="F337" s="68"/>
      <c r="G337" s="65"/>
      <c r="H337" s="66"/>
      <c r="I337" s="66"/>
      <c r="J337" s="67"/>
      <c r="K337" s="68"/>
      <c r="L337" s="64"/>
      <c r="M337" s="66"/>
      <c r="N337" s="66"/>
      <c r="O337" s="67"/>
      <c r="P337" s="48" t="str">
        <f t="shared" si="21"/>
        <v/>
      </c>
      <c r="Q337" s="50">
        <f t="shared" si="33"/>
        <v>336</v>
      </c>
      <c r="R337" s="50"/>
      <c r="S337" s="52"/>
      <c r="T337" s="52">
        <f t="shared" si="22"/>
        <v>0</v>
      </c>
      <c r="U337" s="52">
        <f t="shared" si="23"/>
        <v>0</v>
      </c>
      <c r="V337" s="52">
        <f t="shared" si="24"/>
        <v>0</v>
      </c>
      <c r="W337" s="52">
        <f t="shared" si="25"/>
        <v>0</v>
      </c>
      <c r="X337" s="52" t="str">
        <f t="shared" si="34"/>
        <v/>
      </c>
      <c r="Y337" s="53" t="str">
        <f t="shared" si="35"/>
        <v/>
      </c>
      <c r="Z337" s="53" t="str">
        <f t="shared" si="36"/>
        <v/>
      </c>
      <c r="AA337" s="53" t="str">
        <f t="shared" si="26"/>
        <v/>
      </c>
      <c r="AB337" s="54" t="str">
        <f t="shared" si="27"/>
        <v/>
      </c>
      <c r="AC337" s="61"/>
      <c r="AD337" s="52" t="str">
        <f t="shared" si="28"/>
        <v/>
      </c>
      <c r="AE337" s="53" t="str">
        <f t="shared" si="39"/>
        <v/>
      </c>
      <c r="AF337" s="52" t="str">
        <f t="shared" si="29"/>
        <v/>
      </c>
      <c r="AG337" s="52" t="str">
        <f t="shared" si="30"/>
        <v/>
      </c>
      <c r="AH337" s="58">
        <f t="shared" si="31"/>
        <v>0</v>
      </c>
      <c r="AI337" s="58">
        <f t="shared" si="32"/>
        <v>0</v>
      </c>
      <c r="AJ337" s="52" t="str">
        <f t="shared" si="37"/>
        <v/>
      </c>
      <c r="AK337" s="52" t="str">
        <f t="shared" si="38"/>
        <v/>
      </c>
    </row>
    <row r="338" spans="1:37" ht="15.75" customHeight="1" x14ac:dyDescent="0.25">
      <c r="A338" s="69"/>
      <c r="B338" s="63"/>
      <c r="C338" s="50" t="s">
        <v>61</v>
      </c>
      <c r="D338" s="64"/>
      <c r="E338" s="50" t="s">
        <v>61</v>
      </c>
      <c r="F338" s="68"/>
      <c r="G338" s="65"/>
      <c r="H338" s="66"/>
      <c r="I338" s="66"/>
      <c r="J338" s="67"/>
      <c r="K338" s="68"/>
      <c r="L338" s="64"/>
      <c r="M338" s="66"/>
      <c r="N338" s="66"/>
      <c r="O338" s="67"/>
      <c r="P338" s="48" t="str">
        <f t="shared" si="21"/>
        <v/>
      </c>
      <c r="Q338" s="50">
        <f t="shared" si="33"/>
        <v>337</v>
      </c>
      <c r="R338" s="50"/>
      <c r="S338" s="52"/>
      <c r="T338" s="52">
        <f t="shared" si="22"/>
        <v>0</v>
      </c>
      <c r="U338" s="52">
        <f t="shared" si="23"/>
        <v>0</v>
      </c>
      <c r="V338" s="52">
        <f t="shared" si="24"/>
        <v>0</v>
      </c>
      <c r="W338" s="52">
        <f t="shared" si="25"/>
        <v>0</v>
      </c>
      <c r="X338" s="52" t="str">
        <f t="shared" si="34"/>
        <v/>
      </c>
      <c r="Y338" s="53" t="str">
        <f t="shared" si="35"/>
        <v/>
      </c>
      <c r="Z338" s="53" t="str">
        <f t="shared" si="36"/>
        <v/>
      </c>
      <c r="AA338" s="53" t="str">
        <f t="shared" si="26"/>
        <v/>
      </c>
      <c r="AB338" s="54" t="str">
        <f t="shared" si="27"/>
        <v/>
      </c>
      <c r="AC338" s="61"/>
      <c r="AD338" s="52" t="str">
        <f t="shared" si="28"/>
        <v/>
      </c>
      <c r="AE338" s="53" t="str">
        <f t="shared" si="39"/>
        <v/>
      </c>
      <c r="AF338" s="52" t="str">
        <f t="shared" si="29"/>
        <v/>
      </c>
      <c r="AG338" s="52" t="str">
        <f t="shared" si="30"/>
        <v/>
      </c>
      <c r="AH338" s="58">
        <f t="shared" si="31"/>
        <v>0</v>
      </c>
      <c r="AI338" s="58">
        <f t="shared" si="32"/>
        <v>0</v>
      </c>
      <c r="AJ338" s="52" t="str">
        <f t="shared" si="37"/>
        <v/>
      </c>
      <c r="AK338" s="52" t="str">
        <f t="shared" si="38"/>
        <v/>
      </c>
    </row>
    <row r="339" spans="1:37" ht="15.75" customHeight="1" x14ac:dyDescent="0.25">
      <c r="A339" s="69"/>
      <c r="B339" s="63"/>
      <c r="C339" s="50" t="s">
        <v>61</v>
      </c>
      <c r="D339" s="64"/>
      <c r="E339" s="50" t="s">
        <v>61</v>
      </c>
      <c r="F339" s="68"/>
      <c r="G339" s="65"/>
      <c r="H339" s="66"/>
      <c r="I339" s="66"/>
      <c r="J339" s="67"/>
      <c r="K339" s="68"/>
      <c r="L339" s="64"/>
      <c r="M339" s="66"/>
      <c r="N339" s="66"/>
      <c r="O339" s="67"/>
      <c r="P339" s="48" t="str">
        <f t="shared" si="21"/>
        <v/>
      </c>
      <c r="Q339" s="50">
        <f t="shared" si="33"/>
        <v>338</v>
      </c>
      <c r="R339" s="50"/>
      <c r="S339" s="52"/>
      <c r="T339" s="52">
        <f t="shared" si="22"/>
        <v>0</v>
      </c>
      <c r="U339" s="52">
        <f t="shared" si="23"/>
        <v>0</v>
      </c>
      <c r="V339" s="52">
        <f t="shared" si="24"/>
        <v>0</v>
      </c>
      <c r="W339" s="52">
        <f t="shared" si="25"/>
        <v>0</v>
      </c>
      <c r="X339" s="52" t="str">
        <f t="shared" si="34"/>
        <v/>
      </c>
      <c r="Y339" s="53" t="str">
        <f t="shared" si="35"/>
        <v/>
      </c>
      <c r="Z339" s="53" t="str">
        <f t="shared" si="36"/>
        <v/>
      </c>
      <c r="AA339" s="53" t="str">
        <f t="shared" si="26"/>
        <v/>
      </c>
      <c r="AB339" s="54" t="str">
        <f t="shared" si="27"/>
        <v/>
      </c>
      <c r="AC339" s="61"/>
      <c r="AD339" s="52" t="str">
        <f t="shared" si="28"/>
        <v/>
      </c>
      <c r="AE339" s="53" t="str">
        <f t="shared" si="39"/>
        <v/>
      </c>
      <c r="AF339" s="52" t="str">
        <f t="shared" si="29"/>
        <v/>
      </c>
      <c r="AG339" s="52" t="str">
        <f t="shared" si="30"/>
        <v/>
      </c>
      <c r="AH339" s="58">
        <f t="shared" si="31"/>
        <v>0</v>
      </c>
      <c r="AI339" s="58">
        <f t="shared" si="32"/>
        <v>0</v>
      </c>
      <c r="AJ339" s="52" t="str">
        <f t="shared" si="37"/>
        <v/>
      </c>
      <c r="AK339" s="52" t="str">
        <f t="shared" si="38"/>
        <v/>
      </c>
    </row>
    <row r="340" spans="1:37" ht="15.75" customHeight="1" x14ac:dyDescent="0.25">
      <c r="A340" s="69"/>
      <c r="B340" s="63"/>
      <c r="C340" s="50" t="s">
        <v>61</v>
      </c>
      <c r="D340" s="64"/>
      <c r="E340" s="50" t="s">
        <v>61</v>
      </c>
      <c r="F340" s="68"/>
      <c r="G340" s="65"/>
      <c r="H340" s="66"/>
      <c r="I340" s="66"/>
      <c r="J340" s="67"/>
      <c r="K340" s="68"/>
      <c r="L340" s="64"/>
      <c r="M340" s="66"/>
      <c r="N340" s="66"/>
      <c r="O340" s="67"/>
      <c r="P340" s="48" t="str">
        <f t="shared" si="21"/>
        <v/>
      </c>
      <c r="Q340" s="50">
        <f t="shared" si="33"/>
        <v>339</v>
      </c>
      <c r="R340" s="50"/>
      <c r="S340" s="52"/>
      <c r="T340" s="52">
        <f t="shared" si="22"/>
        <v>0</v>
      </c>
      <c r="U340" s="52">
        <f t="shared" si="23"/>
        <v>0</v>
      </c>
      <c r="V340" s="52">
        <f t="shared" si="24"/>
        <v>0</v>
      </c>
      <c r="W340" s="52">
        <f t="shared" si="25"/>
        <v>0</v>
      </c>
      <c r="X340" s="52" t="str">
        <f t="shared" si="34"/>
        <v/>
      </c>
      <c r="Y340" s="53" t="str">
        <f t="shared" si="35"/>
        <v/>
      </c>
      <c r="Z340" s="53" t="str">
        <f t="shared" si="36"/>
        <v/>
      </c>
      <c r="AA340" s="53" t="str">
        <f t="shared" si="26"/>
        <v/>
      </c>
      <c r="AB340" s="54" t="str">
        <f t="shared" si="27"/>
        <v/>
      </c>
      <c r="AC340" s="61"/>
      <c r="AD340" s="52" t="str">
        <f t="shared" si="28"/>
        <v/>
      </c>
      <c r="AE340" s="53" t="str">
        <f t="shared" si="39"/>
        <v/>
      </c>
      <c r="AF340" s="52" t="str">
        <f t="shared" si="29"/>
        <v/>
      </c>
      <c r="AG340" s="52" t="str">
        <f t="shared" si="30"/>
        <v/>
      </c>
      <c r="AH340" s="58">
        <f t="shared" si="31"/>
        <v>0</v>
      </c>
      <c r="AI340" s="58">
        <f t="shared" si="32"/>
        <v>0</v>
      </c>
      <c r="AJ340" s="52" t="str">
        <f t="shared" si="37"/>
        <v/>
      </c>
      <c r="AK340" s="52" t="str">
        <f t="shared" si="38"/>
        <v/>
      </c>
    </row>
    <row r="341" spans="1:37" ht="15.75" customHeight="1" x14ac:dyDescent="0.25">
      <c r="A341" s="69"/>
      <c r="B341" s="63"/>
      <c r="C341" s="50" t="s">
        <v>61</v>
      </c>
      <c r="D341" s="64"/>
      <c r="E341" s="50" t="s">
        <v>61</v>
      </c>
      <c r="F341" s="68"/>
      <c r="G341" s="65"/>
      <c r="H341" s="66"/>
      <c r="I341" s="66"/>
      <c r="J341" s="67"/>
      <c r="K341" s="68"/>
      <c r="L341" s="64"/>
      <c r="M341" s="66"/>
      <c r="N341" s="66"/>
      <c r="O341" s="67"/>
      <c r="P341" s="48" t="str">
        <f t="shared" si="21"/>
        <v/>
      </c>
      <c r="Q341" s="50">
        <f t="shared" si="33"/>
        <v>340</v>
      </c>
      <c r="R341" s="50"/>
      <c r="S341" s="52"/>
      <c r="T341" s="52">
        <f t="shared" si="22"/>
        <v>0</v>
      </c>
      <c r="U341" s="52">
        <f t="shared" si="23"/>
        <v>0</v>
      </c>
      <c r="V341" s="52">
        <f t="shared" si="24"/>
        <v>0</v>
      </c>
      <c r="W341" s="52">
        <f t="shared" si="25"/>
        <v>0</v>
      </c>
      <c r="X341" s="52" t="str">
        <f t="shared" si="34"/>
        <v/>
      </c>
      <c r="Y341" s="53" t="str">
        <f t="shared" si="35"/>
        <v/>
      </c>
      <c r="Z341" s="53" t="str">
        <f t="shared" si="36"/>
        <v/>
      </c>
      <c r="AA341" s="53" t="str">
        <f t="shared" si="26"/>
        <v/>
      </c>
      <c r="AB341" s="54" t="str">
        <f t="shared" si="27"/>
        <v/>
      </c>
      <c r="AC341" s="61"/>
      <c r="AD341" s="52" t="str">
        <f t="shared" si="28"/>
        <v/>
      </c>
      <c r="AE341" s="53" t="str">
        <f t="shared" si="39"/>
        <v/>
      </c>
      <c r="AF341" s="52" t="str">
        <f t="shared" si="29"/>
        <v/>
      </c>
      <c r="AG341" s="52" t="str">
        <f t="shared" si="30"/>
        <v/>
      </c>
      <c r="AH341" s="58">
        <f t="shared" si="31"/>
        <v>0</v>
      </c>
      <c r="AI341" s="58">
        <f t="shared" si="32"/>
        <v>0</v>
      </c>
      <c r="AJ341" s="52" t="str">
        <f t="shared" si="37"/>
        <v/>
      </c>
      <c r="AK341" s="52" t="str">
        <f t="shared" si="38"/>
        <v/>
      </c>
    </row>
    <row r="342" spans="1:37" ht="15.75" customHeight="1" x14ac:dyDescent="0.25">
      <c r="A342" s="69"/>
      <c r="B342" s="63"/>
      <c r="C342" s="50" t="s">
        <v>61</v>
      </c>
      <c r="D342" s="64"/>
      <c r="E342" s="50" t="s">
        <v>61</v>
      </c>
      <c r="F342" s="68"/>
      <c r="G342" s="65"/>
      <c r="H342" s="66"/>
      <c r="I342" s="66"/>
      <c r="J342" s="67"/>
      <c r="K342" s="68"/>
      <c r="L342" s="64"/>
      <c r="M342" s="66"/>
      <c r="N342" s="66"/>
      <c r="O342" s="67"/>
      <c r="P342" s="48" t="str">
        <f t="shared" si="21"/>
        <v/>
      </c>
      <c r="Q342" s="50">
        <f t="shared" si="33"/>
        <v>341</v>
      </c>
      <c r="R342" s="50"/>
      <c r="S342" s="52"/>
      <c r="T342" s="52">
        <f t="shared" si="22"/>
        <v>0</v>
      </c>
      <c r="U342" s="52">
        <f t="shared" si="23"/>
        <v>0</v>
      </c>
      <c r="V342" s="52">
        <f t="shared" si="24"/>
        <v>0</v>
      </c>
      <c r="W342" s="52">
        <f t="shared" si="25"/>
        <v>0</v>
      </c>
      <c r="X342" s="52" t="str">
        <f t="shared" si="34"/>
        <v/>
      </c>
      <c r="Y342" s="53" t="str">
        <f t="shared" si="35"/>
        <v/>
      </c>
      <c r="Z342" s="53" t="str">
        <f t="shared" si="36"/>
        <v/>
      </c>
      <c r="AA342" s="53" t="str">
        <f t="shared" si="26"/>
        <v/>
      </c>
      <c r="AB342" s="54" t="str">
        <f t="shared" si="27"/>
        <v/>
      </c>
      <c r="AC342" s="61"/>
      <c r="AD342" s="52" t="str">
        <f t="shared" si="28"/>
        <v/>
      </c>
      <c r="AE342" s="53" t="str">
        <f t="shared" si="39"/>
        <v/>
      </c>
      <c r="AF342" s="52" t="str">
        <f t="shared" si="29"/>
        <v/>
      </c>
      <c r="AG342" s="52" t="str">
        <f t="shared" si="30"/>
        <v/>
      </c>
      <c r="AH342" s="58">
        <f t="shared" si="31"/>
        <v>0</v>
      </c>
      <c r="AI342" s="58">
        <f t="shared" si="32"/>
        <v>0</v>
      </c>
      <c r="AJ342" s="52" t="str">
        <f t="shared" si="37"/>
        <v/>
      </c>
      <c r="AK342" s="52" t="str">
        <f t="shared" si="38"/>
        <v/>
      </c>
    </row>
    <row r="343" spans="1:37" ht="15.75" customHeight="1" x14ac:dyDescent="0.25">
      <c r="A343" s="69"/>
      <c r="B343" s="63"/>
      <c r="C343" s="50" t="s">
        <v>61</v>
      </c>
      <c r="D343" s="64"/>
      <c r="E343" s="50" t="s">
        <v>61</v>
      </c>
      <c r="F343" s="68"/>
      <c r="G343" s="65"/>
      <c r="H343" s="66"/>
      <c r="I343" s="66"/>
      <c r="J343" s="67"/>
      <c r="K343" s="68"/>
      <c r="L343" s="64"/>
      <c r="M343" s="66"/>
      <c r="N343" s="66"/>
      <c r="O343" s="67"/>
      <c r="P343" s="48" t="str">
        <f t="shared" si="21"/>
        <v/>
      </c>
      <c r="Q343" s="50">
        <f t="shared" si="33"/>
        <v>342</v>
      </c>
      <c r="R343" s="50"/>
      <c r="S343" s="52"/>
      <c r="T343" s="52">
        <f t="shared" si="22"/>
        <v>0</v>
      </c>
      <c r="U343" s="52">
        <f t="shared" si="23"/>
        <v>0</v>
      </c>
      <c r="V343" s="52">
        <f t="shared" si="24"/>
        <v>0</v>
      </c>
      <c r="W343" s="52">
        <f t="shared" si="25"/>
        <v>0</v>
      </c>
      <c r="X343" s="52" t="str">
        <f t="shared" si="34"/>
        <v/>
      </c>
      <c r="Y343" s="53" t="str">
        <f t="shared" si="35"/>
        <v/>
      </c>
      <c r="Z343" s="53" t="str">
        <f t="shared" si="36"/>
        <v/>
      </c>
      <c r="AA343" s="53" t="str">
        <f t="shared" si="26"/>
        <v/>
      </c>
      <c r="AB343" s="54" t="str">
        <f t="shared" si="27"/>
        <v/>
      </c>
      <c r="AC343" s="61"/>
      <c r="AD343" s="52" t="str">
        <f t="shared" si="28"/>
        <v/>
      </c>
      <c r="AE343" s="53" t="str">
        <f t="shared" si="39"/>
        <v/>
      </c>
      <c r="AF343" s="52" t="str">
        <f t="shared" si="29"/>
        <v/>
      </c>
      <c r="AG343" s="52" t="str">
        <f t="shared" si="30"/>
        <v/>
      </c>
      <c r="AH343" s="58">
        <f t="shared" si="31"/>
        <v>0</v>
      </c>
      <c r="AI343" s="58">
        <f t="shared" si="32"/>
        <v>0</v>
      </c>
      <c r="AJ343" s="52" t="str">
        <f t="shared" si="37"/>
        <v/>
      </c>
      <c r="AK343" s="52" t="str">
        <f t="shared" si="38"/>
        <v/>
      </c>
    </row>
    <row r="344" spans="1:37" ht="15.75" customHeight="1" x14ac:dyDescent="0.25">
      <c r="A344" s="69"/>
      <c r="B344" s="63"/>
      <c r="C344" s="50" t="s">
        <v>61</v>
      </c>
      <c r="D344" s="64"/>
      <c r="E344" s="50" t="s">
        <v>61</v>
      </c>
      <c r="F344" s="68"/>
      <c r="G344" s="65"/>
      <c r="H344" s="66"/>
      <c r="I344" s="66"/>
      <c r="J344" s="67"/>
      <c r="K344" s="68"/>
      <c r="L344" s="64"/>
      <c r="M344" s="66"/>
      <c r="N344" s="66"/>
      <c r="O344" s="67"/>
      <c r="P344" s="48" t="str">
        <f t="shared" si="21"/>
        <v/>
      </c>
      <c r="Q344" s="50">
        <f t="shared" si="33"/>
        <v>343</v>
      </c>
      <c r="R344" s="50"/>
      <c r="S344" s="52"/>
      <c r="T344" s="52">
        <f t="shared" si="22"/>
        <v>0</v>
      </c>
      <c r="U344" s="52">
        <f t="shared" si="23"/>
        <v>0</v>
      </c>
      <c r="V344" s="52">
        <f t="shared" si="24"/>
        <v>0</v>
      </c>
      <c r="W344" s="52">
        <f t="shared" si="25"/>
        <v>0</v>
      </c>
      <c r="X344" s="52" t="str">
        <f t="shared" si="34"/>
        <v/>
      </c>
      <c r="Y344" s="53" t="str">
        <f t="shared" si="35"/>
        <v/>
      </c>
      <c r="Z344" s="53" t="str">
        <f t="shared" si="36"/>
        <v/>
      </c>
      <c r="AA344" s="53" t="str">
        <f t="shared" si="26"/>
        <v/>
      </c>
      <c r="AB344" s="54" t="str">
        <f t="shared" si="27"/>
        <v/>
      </c>
      <c r="AC344" s="61"/>
      <c r="AD344" s="52" t="str">
        <f t="shared" si="28"/>
        <v/>
      </c>
      <c r="AE344" s="53" t="str">
        <f t="shared" si="39"/>
        <v/>
      </c>
      <c r="AF344" s="52" t="str">
        <f t="shared" si="29"/>
        <v/>
      </c>
      <c r="AG344" s="52" t="str">
        <f t="shared" si="30"/>
        <v/>
      </c>
      <c r="AH344" s="58">
        <f t="shared" si="31"/>
        <v>0</v>
      </c>
      <c r="AI344" s="58">
        <f t="shared" si="32"/>
        <v>0</v>
      </c>
      <c r="AJ344" s="52" t="str">
        <f t="shared" si="37"/>
        <v/>
      </c>
      <c r="AK344" s="52" t="str">
        <f t="shared" si="38"/>
        <v/>
      </c>
    </row>
    <row r="345" spans="1:37" ht="15.75" customHeight="1" x14ac:dyDescent="0.25">
      <c r="A345" s="69"/>
      <c r="B345" s="63"/>
      <c r="C345" s="50" t="s">
        <v>61</v>
      </c>
      <c r="D345" s="64"/>
      <c r="E345" s="50" t="s">
        <v>61</v>
      </c>
      <c r="F345" s="68"/>
      <c r="G345" s="65"/>
      <c r="H345" s="66"/>
      <c r="I345" s="66"/>
      <c r="J345" s="67"/>
      <c r="K345" s="68"/>
      <c r="L345" s="64"/>
      <c r="M345" s="66"/>
      <c r="N345" s="66"/>
      <c r="O345" s="67"/>
      <c r="P345" s="48" t="str">
        <f t="shared" si="21"/>
        <v/>
      </c>
      <c r="Q345" s="50">
        <f t="shared" si="33"/>
        <v>344</v>
      </c>
      <c r="R345" s="50"/>
      <c r="S345" s="52"/>
      <c r="T345" s="52">
        <f t="shared" si="22"/>
        <v>0</v>
      </c>
      <c r="U345" s="52">
        <f t="shared" si="23"/>
        <v>0</v>
      </c>
      <c r="V345" s="52">
        <f t="shared" si="24"/>
        <v>0</v>
      </c>
      <c r="W345" s="52">
        <f t="shared" si="25"/>
        <v>0</v>
      </c>
      <c r="X345" s="52" t="str">
        <f t="shared" si="34"/>
        <v/>
      </c>
      <c r="Y345" s="53" t="str">
        <f t="shared" si="35"/>
        <v/>
      </c>
      <c r="Z345" s="53" t="str">
        <f t="shared" si="36"/>
        <v/>
      </c>
      <c r="AA345" s="53" t="str">
        <f t="shared" si="26"/>
        <v/>
      </c>
      <c r="AB345" s="54" t="str">
        <f t="shared" si="27"/>
        <v/>
      </c>
      <c r="AC345" s="61"/>
      <c r="AD345" s="52" t="str">
        <f t="shared" si="28"/>
        <v/>
      </c>
      <c r="AE345" s="53" t="str">
        <f t="shared" si="39"/>
        <v/>
      </c>
      <c r="AF345" s="52" t="str">
        <f t="shared" si="29"/>
        <v/>
      </c>
      <c r="AG345" s="52" t="str">
        <f t="shared" si="30"/>
        <v/>
      </c>
      <c r="AH345" s="58">
        <f t="shared" si="31"/>
        <v>0</v>
      </c>
      <c r="AI345" s="58">
        <f t="shared" si="32"/>
        <v>0</v>
      </c>
      <c r="AJ345" s="52" t="str">
        <f t="shared" si="37"/>
        <v/>
      </c>
      <c r="AK345" s="52" t="str">
        <f t="shared" si="38"/>
        <v/>
      </c>
    </row>
    <row r="346" spans="1:37" ht="15.75" customHeight="1" x14ac:dyDescent="0.25">
      <c r="A346" s="69"/>
      <c r="B346" s="63"/>
      <c r="C346" s="50" t="s">
        <v>61</v>
      </c>
      <c r="D346" s="64"/>
      <c r="E346" s="50" t="s">
        <v>61</v>
      </c>
      <c r="F346" s="68"/>
      <c r="G346" s="65"/>
      <c r="H346" s="66"/>
      <c r="I346" s="66"/>
      <c r="J346" s="67"/>
      <c r="K346" s="68"/>
      <c r="L346" s="64"/>
      <c r="M346" s="66"/>
      <c r="N346" s="66"/>
      <c r="O346" s="67"/>
      <c r="P346" s="48" t="str">
        <f t="shared" si="21"/>
        <v/>
      </c>
      <c r="Q346" s="50">
        <f t="shared" si="33"/>
        <v>345</v>
      </c>
      <c r="R346" s="50"/>
      <c r="S346" s="52"/>
      <c r="T346" s="52">
        <f t="shared" si="22"/>
        <v>0</v>
      </c>
      <c r="U346" s="52">
        <f t="shared" si="23"/>
        <v>0</v>
      </c>
      <c r="V346" s="52">
        <f t="shared" si="24"/>
        <v>0</v>
      </c>
      <c r="W346" s="52">
        <f t="shared" si="25"/>
        <v>0</v>
      </c>
      <c r="X346" s="52" t="str">
        <f t="shared" si="34"/>
        <v/>
      </c>
      <c r="Y346" s="53" t="str">
        <f t="shared" si="35"/>
        <v/>
      </c>
      <c r="Z346" s="53" t="str">
        <f t="shared" si="36"/>
        <v/>
      </c>
      <c r="AA346" s="53" t="str">
        <f t="shared" si="26"/>
        <v/>
      </c>
      <c r="AB346" s="54" t="str">
        <f t="shared" si="27"/>
        <v/>
      </c>
      <c r="AC346" s="61"/>
      <c r="AD346" s="52" t="str">
        <f t="shared" si="28"/>
        <v/>
      </c>
      <c r="AE346" s="53" t="str">
        <f t="shared" si="39"/>
        <v/>
      </c>
      <c r="AF346" s="52" t="str">
        <f t="shared" si="29"/>
        <v/>
      </c>
      <c r="AG346" s="52" t="str">
        <f t="shared" si="30"/>
        <v/>
      </c>
      <c r="AH346" s="58">
        <f t="shared" si="31"/>
        <v>0</v>
      </c>
      <c r="AI346" s="58">
        <f t="shared" si="32"/>
        <v>0</v>
      </c>
      <c r="AJ346" s="52" t="str">
        <f t="shared" si="37"/>
        <v/>
      </c>
      <c r="AK346" s="52" t="str">
        <f t="shared" si="38"/>
        <v/>
      </c>
    </row>
    <row r="347" spans="1:37" ht="15.75" customHeight="1" x14ac:dyDescent="0.25">
      <c r="A347" s="69"/>
      <c r="B347" s="63"/>
      <c r="C347" s="50" t="s">
        <v>61</v>
      </c>
      <c r="D347" s="64"/>
      <c r="E347" s="50" t="s">
        <v>61</v>
      </c>
      <c r="F347" s="68"/>
      <c r="G347" s="65"/>
      <c r="H347" s="66"/>
      <c r="I347" s="66"/>
      <c r="J347" s="67"/>
      <c r="K347" s="68"/>
      <c r="L347" s="64"/>
      <c r="M347" s="66"/>
      <c r="N347" s="66"/>
      <c r="O347" s="67"/>
      <c r="P347" s="48" t="str">
        <f t="shared" si="21"/>
        <v/>
      </c>
      <c r="Q347" s="50">
        <f t="shared" si="33"/>
        <v>346</v>
      </c>
      <c r="R347" s="50"/>
      <c r="S347" s="52"/>
      <c r="T347" s="52">
        <f t="shared" si="22"/>
        <v>0</v>
      </c>
      <c r="U347" s="52">
        <f t="shared" si="23"/>
        <v>0</v>
      </c>
      <c r="V347" s="52">
        <f t="shared" si="24"/>
        <v>0</v>
      </c>
      <c r="W347" s="52">
        <f t="shared" si="25"/>
        <v>0</v>
      </c>
      <c r="X347" s="52" t="str">
        <f t="shared" si="34"/>
        <v/>
      </c>
      <c r="Y347" s="53" t="str">
        <f t="shared" si="35"/>
        <v/>
      </c>
      <c r="Z347" s="53" t="str">
        <f t="shared" si="36"/>
        <v/>
      </c>
      <c r="AA347" s="53" t="str">
        <f t="shared" si="26"/>
        <v/>
      </c>
      <c r="AB347" s="54" t="str">
        <f t="shared" si="27"/>
        <v/>
      </c>
      <c r="AC347" s="61"/>
      <c r="AD347" s="52" t="str">
        <f t="shared" si="28"/>
        <v/>
      </c>
      <c r="AE347" s="53" t="str">
        <f t="shared" si="39"/>
        <v/>
      </c>
      <c r="AF347" s="52" t="str">
        <f t="shared" si="29"/>
        <v/>
      </c>
      <c r="AG347" s="52" t="str">
        <f t="shared" si="30"/>
        <v/>
      </c>
      <c r="AH347" s="58">
        <f t="shared" si="31"/>
        <v>0</v>
      </c>
      <c r="AI347" s="58">
        <f t="shared" si="32"/>
        <v>0</v>
      </c>
      <c r="AJ347" s="52" t="str">
        <f t="shared" si="37"/>
        <v/>
      </c>
      <c r="AK347" s="52" t="str">
        <f t="shared" si="38"/>
        <v/>
      </c>
    </row>
    <row r="348" spans="1:37" ht="15.75" customHeight="1" x14ac:dyDescent="0.25">
      <c r="A348" s="69"/>
      <c r="B348" s="63"/>
      <c r="C348" s="50" t="s">
        <v>61</v>
      </c>
      <c r="D348" s="64"/>
      <c r="E348" s="50" t="s">
        <v>61</v>
      </c>
      <c r="F348" s="68"/>
      <c r="G348" s="65"/>
      <c r="H348" s="66"/>
      <c r="I348" s="66"/>
      <c r="J348" s="67"/>
      <c r="K348" s="68"/>
      <c r="L348" s="64"/>
      <c r="M348" s="66"/>
      <c r="N348" s="66"/>
      <c r="O348" s="67"/>
      <c r="P348" s="48" t="str">
        <f t="shared" si="21"/>
        <v/>
      </c>
      <c r="Q348" s="50">
        <f t="shared" si="33"/>
        <v>347</v>
      </c>
      <c r="R348" s="50"/>
      <c r="S348" s="52"/>
      <c r="T348" s="52">
        <f t="shared" si="22"/>
        <v>0</v>
      </c>
      <c r="U348" s="52">
        <f t="shared" si="23"/>
        <v>0</v>
      </c>
      <c r="V348" s="52">
        <f t="shared" si="24"/>
        <v>0</v>
      </c>
      <c r="W348" s="52">
        <f t="shared" si="25"/>
        <v>0</v>
      </c>
      <c r="X348" s="52" t="str">
        <f t="shared" si="34"/>
        <v/>
      </c>
      <c r="Y348" s="53" t="str">
        <f t="shared" si="35"/>
        <v/>
      </c>
      <c r="Z348" s="53" t="str">
        <f t="shared" si="36"/>
        <v/>
      </c>
      <c r="AA348" s="53" t="str">
        <f t="shared" si="26"/>
        <v/>
      </c>
      <c r="AB348" s="54" t="str">
        <f t="shared" si="27"/>
        <v/>
      </c>
      <c r="AC348" s="61"/>
      <c r="AD348" s="52" t="str">
        <f t="shared" si="28"/>
        <v/>
      </c>
      <c r="AE348" s="53" t="str">
        <f t="shared" si="39"/>
        <v/>
      </c>
      <c r="AF348" s="52" t="str">
        <f t="shared" si="29"/>
        <v/>
      </c>
      <c r="AG348" s="52" t="str">
        <f t="shared" si="30"/>
        <v/>
      </c>
      <c r="AH348" s="58">
        <f t="shared" si="31"/>
        <v>0</v>
      </c>
      <c r="AI348" s="58">
        <f t="shared" si="32"/>
        <v>0</v>
      </c>
      <c r="AJ348" s="52" t="str">
        <f t="shared" si="37"/>
        <v/>
      </c>
      <c r="AK348" s="52" t="str">
        <f t="shared" si="38"/>
        <v/>
      </c>
    </row>
    <row r="349" spans="1:37" ht="15.75" customHeight="1" x14ac:dyDescent="0.25">
      <c r="A349" s="69"/>
      <c r="B349" s="63"/>
      <c r="C349" s="50" t="s">
        <v>61</v>
      </c>
      <c r="D349" s="64"/>
      <c r="E349" s="50" t="s">
        <v>61</v>
      </c>
      <c r="F349" s="68"/>
      <c r="G349" s="65"/>
      <c r="H349" s="66"/>
      <c r="I349" s="66"/>
      <c r="J349" s="67"/>
      <c r="K349" s="68"/>
      <c r="L349" s="64"/>
      <c r="M349" s="66"/>
      <c r="N349" s="66"/>
      <c r="O349" s="67"/>
      <c r="P349" s="48" t="str">
        <f t="shared" si="21"/>
        <v/>
      </c>
      <c r="Q349" s="50">
        <f t="shared" si="33"/>
        <v>348</v>
      </c>
      <c r="R349" s="50"/>
      <c r="S349" s="52"/>
      <c r="T349" s="52">
        <f t="shared" si="22"/>
        <v>0</v>
      </c>
      <c r="U349" s="52">
        <f t="shared" si="23"/>
        <v>0</v>
      </c>
      <c r="V349" s="52">
        <f t="shared" si="24"/>
        <v>0</v>
      </c>
      <c r="W349" s="52">
        <f t="shared" si="25"/>
        <v>0</v>
      </c>
      <c r="X349" s="52" t="str">
        <f t="shared" si="34"/>
        <v/>
      </c>
      <c r="Y349" s="53" t="str">
        <f t="shared" si="35"/>
        <v/>
      </c>
      <c r="Z349" s="53" t="str">
        <f t="shared" si="36"/>
        <v/>
      </c>
      <c r="AA349" s="53" t="str">
        <f t="shared" si="26"/>
        <v/>
      </c>
      <c r="AB349" s="54" t="str">
        <f t="shared" si="27"/>
        <v/>
      </c>
      <c r="AC349" s="61"/>
      <c r="AD349" s="52" t="str">
        <f t="shared" si="28"/>
        <v/>
      </c>
      <c r="AE349" s="53" t="str">
        <f t="shared" si="39"/>
        <v/>
      </c>
      <c r="AF349" s="52" t="str">
        <f t="shared" si="29"/>
        <v/>
      </c>
      <c r="AG349" s="52" t="str">
        <f t="shared" si="30"/>
        <v/>
      </c>
      <c r="AH349" s="58">
        <f t="shared" si="31"/>
        <v>0</v>
      </c>
      <c r="AI349" s="58">
        <f t="shared" si="32"/>
        <v>0</v>
      </c>
      <c r="AJ349" s="52" t="str">
        <f t="shared" si="37"/>
        <v/>
      </c>
      <c r="AK349" s="52" t="str">
        <f t="shared" si="38"/>
        <v/>
      </c>
    </row>
    <row r="350" spans="1:37" ht="15.75" customHeight="1" x14ac:dyDescent="0.25">
      <c r="A350" s="69"/>
      <c r="B350" s="63"/>
      <c r="C350" s="50" t="s">
        <v>61</v>
      </c>
      <c r="D350" s="64"/>
      <c r="E350" s="50" t="s">
        <v>61</v>
      </c>
      <c r="F350" s="68"/>
      <c r="G350" s="65"/>
      <c r="H350" s="66"/>
      <c r="I350" s="66"/>
      <c r="J350" s="67"/>
      <c r="K350" s="68"/>
      <c r="L350" s="64"/>
      <c r="M350" s="66"/>
      <c r="N350" s="66"/>
      <c r="O350" s="67"/>
      <c r="P350" s="48" t="str">
        <f t="shared" si="21"/>
        <v/>
      </c>
      <c r="Q350" s="50">
        <f t="shared" si="33"/>
        <v>349</v>
      </c>
      <c r="R350" s="50"/>
      <c r="S350" s="52"/>
      <c r="T350" s="52">
        <f t="shared" si="22"/>
        <v>0</v>
      </c>
      <c r="U350" s="52">
        <f t="shared" si="23"/>
        <v>0</v>
      </c>
      <c r="V350" s="52">
        <f t="shared" si="24"/>
        <v>0</v>
      </c>
      <c r="W350" s="52">
        <f t="shared" si="25"/>
        <v>0</v>
      </c>
      <c r="X350" s="52" t="str">
        <f t="shared" si="34"/>
        <v/>
      </c>
      <c r="Y350" s="53" t="str">
        <f t="shared" si="35"/>
        <v/>
      </c>
      <c r="Z350" s="53" t="str">
        <f t="shared" si="36"/>
        <v/>
      </c>
      <c r="AA350" s="53" t="str">
        <f t="shared" si="26"/>
        <v/>
      </c>
      <c r="AB350" s="54" t="str">
        <f t="shared" si="27"/>
        <v/>
      </c>
      <c r="AC350" s="61"/>
      <c r="AD350" s="52" t="str">
        <f t="shared" si="28"/>
        <v/>
      </c>
      <c r="AE350" s="53" t="str">
        <f t="shared" si="39"/>
        <v/>
      </c>
      <c r="AF350" s="52" t="str">
        <f t="shared" si="29"/>
        <v/>
      </c>
      <c r="AG350" s="52" t="str">
        <f t="shared" si="30"/>
        <v/>
      </c>
      <c r="AH350" s="58">
        <f t="shared" si="31"/>
        <v>0</v>
      </c>
      <c r="AI350" s="58">
        <f t="shared" si="32"/>
        <v>0</v>
      </c>
      <c r="AJ350" s="52" t="str">
        <f t="shared" si="37"/>
        <v/>
      </c>
      <c r="AK350" s="52" t="str">
        <f t="shared" si="38"/>
        <v/>
      </c>
    </row>
    <row r="351" spans="1:37" ht="15.75" customHeight="1" x14ac:dyDescent="0.25">
      <c r="A351" s="69"/>
      <c r="B351" s="63"/>
      <c r="C351" s="50" t="s">
        <v>61</v>
      </c>
      <c r="D351" s="64"/>
      <c r="E351" s="50" t="s">
        <v>61</v>
      </c>
      <c r="F351" s="68"/>
      <c r="G351" s="65"/>
      <c r="H351" s="66"/>
      <c r="I351" s="66"/>
      <c r="J351" s="67"/>
      <c r="K351" s="68"/>
      <c r="L351" s="64"/>
      <c r="M351" s="66"/>
      <c r="N351" s="66"/>
      <c r="O351" s="67"/>
      <c r="P351" s="48" t="str">
        <f t="shared" si="21"/>
        <v/>
      </c>
      <c r="Q351" s="50">
        <f t="shared" si="33"/>
        <v>350</v>
      </c>
      <c r="R351" s="50"/>
      <c r="S351" s="52"/>
      <c r="T351" s="52">
        <f t="shared" si="22"/>
        <v>0</v>
      </c>
      <c r="U351" s="52">
        <f t="shared" si="23"/>
        <v>0</v>
      </c>
      <c r="V351" s="52">
        <f t="shared" si="24"/>
        <v>0</v>
      </c>
      <c r="W351" s="52">
        <f t="shared" si="25"/>
        <v>0</v>
      </c>
      <c r="X351" s="52" t="str">
        <f t="shared" si="34"/>
        <v/>
      </c>
      <c r="Y351" s="53" t="str">
        <f t="shared" si="35"/>
        <v/>
      </c>
      <c r="Z351" s="53" t="str">
        <f t="shared" si="36"/>
        <v/>
      </c>
      <c r="AA351" s="53" t="str">
        <f t="shared" si="26"/>
        <v/>
      </c>
      <c r="AB351" s="54" t="str">
        <f t="shared" si="27"/>
        <v/>
      </c>
      <c r="AC351" s="61"/>
      <c r="AD351" s="52" t="str">
        <f t="shared" si="28"/>
        <v/>
      </c>
      <c r="AE351" s="53" t="str">
        <f t="shared" si="39"/>
        <v/>
      </c>
      <c r="AF351" s="52" t="str">
        <f t="shared" si="29"/>
        <v/>
      </c>
      <c r="AG351" s="52" t="str">
        <f t="shared" si="30"/>
        <v/>
      </c>
      <c r="AH351" s="58">
        <f t="shared" si="31"/>
        <v>0</v>
      </c>
      <c r="AI351" s="58">
        <f t="shared" si="32"/>
        <v>0</v>
      </c>
      <c r="AJ351" s="52" t="str">
        <f t="shared" si="37"/>
        <v/>
      </c>
      <c r="AK351" s="52" t="str">
        <f t="shared" si="38"/>
        <v/>
      </c>
    </row>
    <row r="352" spans="1:37" ht="15.75" customHeight="1" x14ac:dyDescent="0.25">
      <c r="A352" s="69"/>
      <c r="B352" s="63"/>
      <c r="C352" s="50" t="s">
        <v>61</v>
      </c>
      <c r="D352" s="64"/>
      <c r="E352" s="50" t="s">
        <v>61</v>
      </c>
      <c r="F352" s="68"/>
      <c r="G352" s="65"/>
      <c r="H352" s="66"/>
      <c r="I352" s="66"/>
      <c r="J352" s="67"/>
      <c r="K352" s="68"/>
      <c r="L352" s="64"/>
      <c r="M352" s="66"/>
      <c r="N352" s="66"/>
      <c r="O352" s="67"/>
      <c r="P352" s="48" t="str">
        <f t="shared" si="21"/>
        <v/>
      </c>
      <c r="Q352" s="50">
        <f t="shared" si="33"/>
        <v>351</v>
      </c>
      <c r="R352" s="50"/>
      <c r="S352" s="52"/>
      <c r="T352" s="52">
        <f t="shared" si="22"/>
        <v>0</v>
      </c>
      <c r="U352" s="52">
        <f t="shared" si="23"/>
        <v>0</v>
      </c>
      <c r="V352" s="52">
        <f t="shared" si="24"/>
        <v>0</v>
      </c>
      <c r="W352" s="52">
        <f t="shared" si="25"/>
        <v>0</v>
      </c>
      <c r="X352" s="52" t="str">
        <f t="shared" si="34"/>
        <v/>
      </c>
      <c r="Y352" s="53" t="str">
        <f t="shared" si="35"/>
        <v/>
      </c>
      <c r="Z352" s="53" t="str">
        <f t="shared" si="36"/>
        <v/>
      </c>
      <c r="AA352" s="53" t="str">
        <f t="shared" si="26"/>
        <v/>
      </c>
      <c r="AB352" s="54" t="str">
        <f t="shared" si="27"/>
        <v/>
      </c>
      <c r="AC352" s="61"/>
      <c r="AD352" s="52" t="str">
        <f t="shared" si="28"/>
        <v/>
      </c>
      <c r="AE352" s="53" t="str">
        <f t="shared" si="39"/>
        <v/>
      </c>
      <c r="AF352" s="52" t="str">
        <f t="shared" si="29"/>
        <v/>
      </c>
      <c r="AG352" s="52" t="str">
        <f t="shared" si="30"/>
        <v/>
      </c>
      <c r="AH352" s="58">
        <f t="shared" si="31"/>
        <v>0</v>
      </c>
      <c r="AI352" s="58">
        <f t="shared" si="32"/>
        <v>0</v>
      </c>
      <c r="AJ352" s="52" t="str">
        <f t="shared" si="37"/>
        <v/>
      </c>
      <c r="AK352" s="52" t="str">
        <f t="shared" si="38"/>
        <v/>
      </c>
    </row>
    <row r="353" spans="1:37" ht="15.75" customHeight="1" x14ac:dyDescent="0.25">
      <c r="A353" s="69"/>
      <c r="B353" s="63"/>
      <c r="C353" s="50" t="s">
        <v>61</v>
      </c>
      <c r="D353" s="64"/>
      <c r="E353" s="50" t="s">
        <v>61</v>
      </c>
      <c r="F353" s="68"/>
      <c r="G353" s="65"/>
      <c r="H353" s="66"/>
      <c r="I353" s="66"/>
      <c r="J353" s="67"/>
      <c r="K353" s="68"/>
      <c r="L353" s="64"/>
      <c r="M353" s="66"/>
      <c r="N353" s="66"/>
      <c r="O353" s="67"/>
      <c r="P353" s="48" t="str">
        <f t="shared" si="21"/>
        <v/>
      </c>
      <c r="Q353" s="50">
        <f t="shared" si="33"/>
        <v>352</v>
      </c>
      <c r="R353" s="50"/>
      <c r="S353" s="52"/>
      <c r="T353" s="52">
        <f t="shared" si="22"/>
        <v>0</v>
      </c>
      <c r="U353" s="52">
        <f t="shared" si="23"/>
        <v>0</v>
      </c>
      <c r="V353" s="52">
        <f t="shared" si="24"/>
        <v>0</v>
      </c>
      <c r="W353" s="52">
        <f t="shared" si="25"/>
        <v>0</v>
      </c>
      <c r="X353" s="52" t="str">
        <f t="shared" si="34"/>
        <v/>
      </c>
      <c r="Y353" s="53" t="str">
        <f t="shared" si="35"/>
        <v/>
      </c>
      <c r="Z353" s="53" t="str">
        <f t="shared" si="36"/>
        <v/>
      </c>
      <c r="AA353" s="53" t="str">
        <f t="shared" si="26"/>
        <v/>
      </c>
      <c r="AB353" s="54" t="str">
        <f t="shared" si="27"/>
        <v/>
      </c>
      <c r="AC353" s="61"/>
      <c r="AD353" s="52" t="str">
        <f t="shared" si="28"/>
        <v/>
      </c>
      <c r="AE353" s="53" t="str">
        <f t="shared" si="39"/>
        <v/>
      </c>
      <c r="AF353" s="52" t="str">
        <f t="shared" si="29"/>
        <v/>
      </c>
      <c r="AG353" s="52" t="str">
        <f t="shared" si="30"/>
        <v/>
      </c>
      <c r="AH353" s="58">
        <f t="shared" si="31"/>
        <v>0</v>
      </c>
      <c r="AI353" s="58">
        <f t="shared" si="32"/>
        <v>0</v>
      </c>
      <c r="AJ353" s="52" t="str">
        <f t="shared" si="37"/>
        <v/>
      </c>
      <c r="AK353" s="52" t="str">
        <f t="shared" si="38"/>
        <v/>
      </c>
    </row>
    <row r="354" spans="1:37" ht="15.75" customHeight="1" x14ac:dyDescent="0.25">
      <c r="A354" s="69"/>
      <c r="B354" s="63"/>
      <c r="C354" s="50" t="s">
        <v>61</v>
      </c>
      <c r="D354" s="64"/>
      <c r="E354" s="50" t="s">
        <v>61</v>
      </c>
      <c r="F354" s="68"/>
      <c r="G354" s="65"/>
      <c r="H354" s="66"/>
      <c r="I354" s="66"/>
      <c r="J354" s="67"/>
      <c r="K354" s="68"/>
      <c r="L354" s="64"/>
      <c r="M354" s="66"/>
      <c r="N354" s="66"/>
      <c r="O354" s="67"/>
      <c r="P354" s="48" t="str">
        <f t="shared" si="21"/>
        <v/>
      </c>
      <c r="Q354" s="50">
        <f t="shared" si="33"/>
        <v>353</v>
      </c>
      <c r="R354" s="50"/>
      <c r="S354" s="52"/>
      <c r="T354" s="52">
        <f t="shared" si="22"/>
        <v>0</v>
      </c>
      <c r="U354" s="52">
        <f t="shared" si="23"/>
        <v>0</v>
      </c>
      <c r="V354" s="52">
        <f t="shared" si="24"/>
        <v>0</v>
      </c>
      <c r="W354" s="52">
        <f t="shared" si="25"/>
        <v>0</v>
      </c>
      <c r="X354" s="52" t="str">
        <f t="shared" si="34"/>
        <v/>
      </c>
      <c r="Y354" s="53" t="str">
        <f t="shared" si="35"/>
        <v/>
      </c>
      <c r="Z354" s="53" t="str">
        <f t="shared" si="36"/>
        <v/>
      </c>
      <c r="AA354" s="53" t="str">
        <f t="shared" si="26"/>
        <v/>
      </c>
      <c r="AB354" s="54" t="str">
        <f t="shared" si="27"/>
        <v/>
      </c>
      <c r="AC354" s="61"/>
      <c r="AD354" s="52" t="str">
        <f t="shared" si="28"/>
        <v/>
      </c>
      <c r="AE354" s="53" t="str">
        <f t="shared" si="39"/>
        <v/>
      </c>
      <c r="AF354" s="52" t="str">
        <f t="shared" si="29"/>
        <v/>
      </c>
      <c r="AG354" s="52" t="str">
        <f t="shared" si="30"/>
        <v/>
      </c>
      <c r="AH354" s="58">
        <f t="shared" si="31"/>
        <v>0</v>
      </c>
      <c r="AI354" s="58">
        <f t="shared" si="32"/>
        <v>0</v>
      </c>
      <c r="AJ354" s="52" t="str">
        <f t="shared" si="37"/>
        <v/>
      </c>
      <c r="AK354" s="52" t="str">
        <f t="shared" si="38"/>
        <v/>
      </c>
    </row>
    <row r="355" spans="1:37" ht="15.75" customHeight="1" x14ac:dyDescent="0.25">
      <c r="A355" s="69"/>
      <c r="B355" s="63"/>
      <c r="C355" s="50" t="s">
        <v>61</v>
      </c>
      <c r="D355" s="64"/>
      <c r="E355" s="50" t="s">
        <v>61</v>
      </c>
      <c r="F355" s="68"/>
      <c r="G355" s="65"/>
      <c r="H355" s="66"/>
      <c r="I355" s="66"/>
      <c r="J355" s="67"/>
      <c r="K355" s="68"/>
      <c r="L355" s="64"/>
      <c r="M355" s="66"/>
      <c r="N355" s="66"/>
      <c r="O355" s="67"/>
      <c r="P355" s="48" t="str">
        <f t="shared" si="21"/>
        <v/>
      </c>
      <c r="Q355" s="50">
        <f t="shared" si="33"/>
        <v>354</v>
      </c>
      <c r="R355" s="50"/>
      <c r="S355" s="52"/>
      <c r="T355" s="52">
        <f t="shared" si="22"/>
        <v>0</v>
      </c>
      <c r="U355" s="52">
        <f t="shared" si="23"/>
        <v>0</v>
      </c>
      <c r="V355" s="52">
        <f t="shared" si="24"/>
        <v>0</v>
      </c>
      <c r="W355" s="52">
        <f t="shared" si="25"/>
        <v>0</v>
      </c>
      <c r="X355" s="52" t="str">
        <f t="shared" si="34"/>
        <v/>
      </c>
      <c r="Y355" s="53" t="str">
        <f t="shared" si="35"/>
        <v/>
      </c>
      <c r="Z355" s="53" t="str">
        <f t="shared" si="36"/>
        <v/>
      </c>
      <c r="AA355" s="53" t="str">
        <f t="shared" si="26"/>
        <v/>
      </c>
      <c r="AB355" s="54" t="str">
        <f t="shared" si="27"/>
        <v/>
      </c>
      <c r="AC355" s="61"/>
      <c r="AD355" s="52" t="str">
        <f t="shared" si="28"/>
        <v/>
      </c>
      <c r="AE355" s="53" t="str">
        <f t="shared" si="39"/>
        <v/>
      </c>
      <c r="AF355" s="52" t="str">
        <f t="shared" si="29"/>
        <v/>
      </c>
      <c r="AG355" s="52" t="str">
        <f t="shared" si="30"/>
        <v/>
      </c>
      <c r="AH355" s="58">
        <f t="shared" si="31"/>
        <v>0</v>
      </c>
      <c r="AI355" s="58">
        <f t="shared" si="32"/>
        <v>0</v>
      </c>
      <c r="AJ355" s="52" t="str">
        <f t="shared" si="37"/>
        <v/>
      </c>
      <c r="AK355" s="52" t="str">
        <f t="shared" si="38"/>
        <v/>
      </c>
    </row>
    <row r="356" spans="1:37" ht="15.75" customHeight="1" x14ac:dyDescent="0.25">
      <c r="A356" s="69"/>
      <c r="B356" s="63"/>
      <c r="C356" s="50" t="s">
        <v>61</v>
      </c>
      <c r="D356" s="64"/>
      <c r="E356" s="50" t="s">
        <v>61</v>
      </c>
      <c r="F356" s="68"/>
      <c r="G356" s="65"/>
      <c r="H356" s="66"/>
      <c r="I356" s="66"/>
      <c r="J356" s="67"/>
      <c r="K356" s="68"/>
      <c r="L356" s="64"/>
      <c r="M356" s="66"/>
      <c r="N356" s="66"/>
      <c r="O356" s="67"/>
      <c r="P356" s="48" t="str">
        <f t="shared" si="21"/>
        <v/>
      </c>
      <c r="Q356" s="50">
        <f t="shared" si="33"/>
        <v>355</v>
      </c>
      <c r="R356" s="50"/>
      <c r="S356" s="52"/>
      <c r="T356" s="52">
        <f t="shared" si="22"/>
        <v>0</v>
      </c>
      <c r="U356" s="52">
        <f t="shared" si="23"/>
        <v>0</v>
      </c>
      <c r="V356" s="52">
        <f t="shared" si="24"/>
        <v>0</v>
      </c>
      <c r="W356" s="52">
        <f t="shared" si="25"/>
        <v>0</v>
      </c>
      <c r="X356" s="52" t="str">
        <f t="shared" si="34"/>
        <v/>
      </c>
      <c r="Y356" s="53" t="str">
        <f t="shared" si="35"/>
        <v/>
      </c>
      <c r="Z356" s="53" t="str">
        <f t="shared" si="36"/>
        <v/>
      </c>
      <c r="AA356" s="53" t="str">
        <f t="shared" si="26"/>
        <v/>
      </c>
      <c r="AB356" s="54" t="str">
        <f t="shared" si="27"/>
        <v/>
      </c>
      <c r="AC356" s="61"/>
      <c r="AD356" s="52" t="str">
        <f t="shared" si="28"/>
        <v/>
      </c>
      <c r="AE356" s="53" t="str">
        <f t="shared" si="39"/>
        <v/>
      </c>
      <c r="AF356" s="52" t="str">
        <f t="shared" si="29"/>
        <v/>
      </c>
      <c r="AG356" s="52" t="str">
        <f t="shared" si="30"/>
        <v/>
      </c>
      <c r="AH356" s="58">
        <f t="shared" si="31"/>
        <v>0</v>
      </c>
      <c r="AI356" s="58">
        <f t="shared" si="32"/>
        <v>0</v>
      </c>
      <c r="AJ356" s="52" t="str">
        <f t="shared" si="37"/>
        <v/>
      </c>
      <c r="AK356" s="52" t="str">
        <f t="shared" si="38"/>
        <v/>
      </c>
    </row>
    <row r="357" spans="1:37" ht="15.75" customHeight="1" x14ac:dyDescent="0.25">
      <c r="A357" s="69"/>
      <c r="B357" s="63"/>
      <c r="C357" s="50" t="s">
        <v>61</v>
      </c>
      <c r="D357" s="64"/>
      <c r="E357" s="50" t="s">
        <v>61</v>
      </c>
      <c r="F357" s="68"/>
      <c r="G357" s="65"/>
      <c r="H357" s="66"/>
      <c r="I357" s="66"/>
      <c r="J357" s="67"/>
      <c r="K357" s="68"/>
      <c r="L357" s="64"/>
      <c r="M357" s="66"/>
      <c r="N357" s="66"/>
      <c r="O357" s="67"/>
      <c r="P357" s="48" t="str">
        <f t="shared" si="21"/>
        <v/>
      </c>
      <c r="Q357" s="50">
        <f t="shared" si="33"/>
        <v>356</v>
      </c>
      <c r="R357" s="50"/>
      <c r="S357" s="52"/>
      <c r="T357" s="52">
        <f t="shared" si="22"/>
        <v>0</v>
      </c>
      <c r="U357" s="52">
        <f t="shared" si="23"/>
        <v>0</v>
      </c>
      <c r="V357" s="52">
        <f t="shared" si="24"/>
        <v>0</v>
      </c>
      <c r="W357" s="52">
        <f t="shared" si="25"/>
        <v>0</v>
      </c>
      <c r="X357" s="52" t="str">
        <f t="shared" si="34"/>
        <v/>
      </c>
      <c r="Y357" s="53" t="str">
        <f t="shared" si="35"/>
        <v/>
      </c>
      <c r="Z357" s="53" t="str">
        <f t="shared" si="36"/>
        <v/>
      </c>
      <c r="AA357" s="53" t="str">
        <f t="shared" si="26"/>
        <v/>
      </c>
      <c r="AB357" s="54" t="str">
        <f t="shared" si="27"/>
        <v/>
      </c>
      <c r="AC357" s="61"/>
      <c r="AD357" s="52" t="str">
        <f t="shared" si="28"/>
        <v/>
      </c>
      <c r="AE357" s="53" t="str">
        <f t="shared" si="39"/>
        <v/>
      </c>
      <c r="AF357" s="52" t="str">
        <f t="shared" si="29"/>
        <v/>
      </c>
      <c r="AG357" s="52" t="str">
        <f t="shared" si="30"/>
        <v/>
      </c>
      <c r="AH357" s="58">
        <f t="shared" si="31"/>
        <v>0</v>
      </c>
      <c r="AI357" s="58">
        <f t="shared" si="32"/>
        <v>0</v>
      </c>
      <c r="AJ357" s="52" t="str">
        <f t="shared" si="37"/>
        <v/>
      </c>
      <c r="AK357" s="52" t="str">
        <f t="shared" si="38"/>
        <v/>
      </c>
    </row>
    <row r="358" spans="1:37" ht="15.75" customHeight="1" x14ac:dyDescent="0.25">
      <c r="A358" s="69"/>
      <c r="B358" s="63"/>
      <c r="C358" s="50" t="s">
        <v>61</v>
      </c>
      <c r="D358" s="64"/>
      <c r="E358" s="50" t="s">
        <v>61</v>
      </c>
      <c r="F358" s="68"/>
      <c r="G358" s="65"/>
      <c r="H358" s="66"/>
      <c r="I358" s="66"/>
      <c r="J358" s="67"/>
      <c r="K358" s="68"/>
      <c r="L358" s="64"/>
      <c r="M358" s="66"/>
      <c r="N358" s="66"/>
      <c r="O358" s="67"/>
      <c r="P358" s="48" t="str">
        <f t="shared" si="21"/>
        <v/>
      </c>
      <c r="Q358" s="50">
        <f t="shared" si="33"/>
        <v>357</v>
      </c>
      <c r="R358" s="50"/>
      <c r="S358" s="52"/>
      <c r="T358" s="52">
        <f t="shared" si="22"/>
        <v>0</v>
      </c>
      <c r="U358" s="52">
        <f t="shared" si="23"/>
        <v>0</v>
      </c>
      <c r="V358" s="52">
        <f t="shared" si="24"/>
        <v>0</v>
      </c>
      <c r="W358" s="52">
        <f t="shared" si="25"/>
        <v>0</v>
      </c>
      <c r="X358" s="52" t="str">
        <f t="shared" si="34"/>
        <v/>
      </c>
      <c r="Y358" s="53" t="str">
        <f t="shared" si="35"/>
        <v/>
      </c>
      <c r="Z358" s="53" t="str">
        <f t="shared" si="36"/>
        <v/>
      </c>
      <c r="AA358" s="53" t="str">
        <f t="shared" si="26"/>
        <v/>
      </c>
      <c r="AB358" s="54" t="str">
        <f t="shared" si="27"/>
        <v/>
      </c>
      <c r="AC358" s="61"/>
      <c r="AD358" s="52" t="str">
        <f t="shared" si="28"/>
        <v/>
      </c>
      <c r="AE358" s="53" t="str">
        <f t="shared" si="39"/>
        <v/>
      </c>
      <c r="AF358" s="52" t="str">
        <f t="shared" si="29"/>
        <v/>
      </c>
      <c r="AG358" s="52" t="str">
        <f t="shared" si="30"/>
        <v/>
      </c>
      <c r="AH358" s="58">
        <f t="shared" si="31"/>
        <v>0</v>
      </c>
      <c r="AI358" s="58">
        <f t="shared" si="32"/>
        <v>0</v>
      </c>
      <c r="AJ358" s="52" t="str">
        <f t="shared" si="37"/>
        <v/>
      </c>
      <c r="AK358" s="52" t="str">
        <f t="shared" si="38"/>
        <v/>
      </c>
    </row>
    <row r="359" spans="1:37" ht="15.75" customHeight="1" x14ac:dyDescent="0.25">
      <c r="A359" s="69"/>
      <c r="B359" s="63"/>
      <c r="C359" s="50" t="s">
        <v>61</v>
      </c>
      <c r="D359" s="64"/>
      <c r="E359" s="50" t="s">
        <v>61</v>
      </c>
      <c r="F359" s="68"/>
      <c r="G359" s="65"/>
      <c r="H359" s="66"/>
      <c r="I359" s="66"/>
      <c r="J359" s="67"/>
      <c r="K359" s="68"/>
      <c r="L359" s="64"/>
      <c r="M359" s="66"/>
      <c r="N359" s="66"/>
      <c r="O359" s="67"/>
      <c r="P359" s="48" t="str">
        <f t="shared" si="21"/>
        <v/>
      </c>
      <c r="Q359" s="50">
        <f t="shared" si="33"/>
        <v>358</v>
      </c>
      <c r="R359" s="50"/>
      <c r="S359" s="52"/>
      <c r="T359" s="52">
        <f t="shared" si="22"/>
        <v>0</v>
      </c>
      <c r="U359" s="52">
        <f t="shared" si="23"/>
        <v>0</v>
      </c>
      <c r="V359" s="52">
        <f t="shared" si="24"/>
        <v>0</v>
      </c>
      <c r="W359" s="52">
        <f t="shared" si="25"/>
        <v>0</v>
      </c>
      <c r="X359" s="52" t="str">
        <f t="shared" si="34"/>
        <v/>
      </c>
      <c r="Y359" s="53" t="str">
        <f t="shared" si="35"/>
        <v/>
      </c>
      <c r="Z359" s="53" t="str">
        <f t="shared" si="36"/>
        <v/>
      </c>
      <c r="AA359" s="53" t="str">
        <f t="shared" si="26"/>
        <v/>
      </c>
      <c r="AB359" s="54" t="str">
        <f t="shared" si="27"/>
        <v/>
      </c>
      <c r="AC359" s="61"/>
      <c r="AD359" s="52" t="str">
        <f t="shared" si="28"/>
        <v/>
      </c>
      <c r="AE359" s="53" t="str">
        <f t="shared" si="39"/>
        <v/>
      </c>
      <c r="AF359" s="52" t="str">
        <f t="shared" si="29"/>
        <v/>
      </c>
      <c r="AG359" s="52" t="str">
        <f t="shared" si="30"/>
        <v/>
      </c>
      <c r="AH359" s="58">
        <f t="shared" si="31"/>
        <v>0</v>
      </c>
      <c r="AI359" s="58">
        <f t="shared" si="32"/>
        <v>0</v>
      </c>
      <c r="AJ359" s="52" t="str">
        <f t="shared" si="37"/>
        <v/>
      </c>
      <c r="AK359" s="52" t="str">
        <f t="shared" si="38"/>
        <v/>
      </c>
    </row>
    <row r="360" spans="1:37" ht="15.75" customHeight="1" x14ac:dyDescent="0.25">
      <c r="A360" s="69"/>
      <c r="B360" s="63"/>
      <c r="C360" s="50" t="s">
        <v>61</v>
      </c>
      <c r="D360" s="64"/>
      <c r="E360" s="50" t="s">
        <v>61</v>
      </c>
      <c r="F360" s="68"/>
      <c r="G360" s="65"/>
      <c r="H360" s="66"/>
      <c r="I360" s="66"/>
      <c r="J360" s="67"/>
      <c r="K360" s="68"/>
      <c r="L360" s="64"/>
      <c r="M360" s="66"/>
      <c r="N360" s="66"/>
      <c r="O360" s="67"/>
      <c r="P360" s="48" t="str">
        <f t="shared" si="21"/>
        <v/>
      </c>
      <c r="Q360" s="50">
        <f t="shared" si="33"/>
        <v>359</v>
      </c>
      <c r="R360" s="50"/>
      <c r="S360" s="52"/>
      <c r="T360" s="52">
        <f t="shared" si="22"/>
        <v>0</v>
      </c>
      <c r="U360" s="52">
        <f t="shared" si="23"/>
        <v>0</v>
      </c>
      <c r="V360" s="52">
        <f t="shared" si="24"/>
        <v>0</v>
      </c>
      <c r="W360" s="52">
        <f t="shared" si="25"/>
        <v>0</v>
      </c>
      <c r="X360" s="52" t="str">
        <f t="shared" si="34"/>
        <v/>
      </c>
      <c r="Y360" s="53" t="str">
        <f t="shared" si="35"/>
        <v/>
      </c>
      <c r="Z360" s="53" t="str">
        <f t="shared" si="36"/>
        <v/>
      </c>
      <c r="AA360" s="53" t="str">
        <f t="shared" si="26"/>
        <v/>
      </c>
      <c r="AB360" s="54" t="str">
        <f t="shared" si="27"/>
        <v/>
      </c>
      <c r="AC360" s="61"/>
      <c r="AD360" s="52" t="str">
        <f t="shared" si="28"/>
        <v/>
      </c>
      <c r="AE360" s="53" t="str">
        <f t="shared" si="39"/>
        <v/>
      </c>
      <c r="AF360" s="52" t="str">
        <f t="shared" si="29"/>
        <v/>
      </c>
      <c r="AG360" s="52" t="str">
        <f t="shared" si="30"/>
        <v/>
      </c>
      <c r="AH360" s="58">
        <f t="shared" si="31"/>
        <v>0</v>
      </c>
      <c r="AI360" s="58">
        <f t="shared" si="32"/>
        <v>0</v>
      </c>
      <c r="AJ360" s="52" t="str">
        <f t="shared" si="37"/>
        <v/>
      </c>
      <c r="AK360" s="52" t="str">
        <f t="shared" si="38"/>
        <v/>
      </c>
    </row>
    <row r="361" spans="1:37" ht="15.75" customHeight="1" x14ac:dyDescent="0.25">
      <c r="A361" s="69"/>
      <c r="B361" s="63"/>
      <c r="C361" s="50" t="s">
        <v>61</v>
      </c>
      <c r="D361" s="64"/>
      <c r="E361" s="50" t="s">
        <v>61</v>
      </c>
      <c r="F361" s="68"/>
      <c r="G361" s="65"/>
      <c r="H361" s="66"/>
      <c r="I361" s="66"/>
      <c r="J361" s="67"/>
      <c r="K361" s="68"/>
      <c r="L361" s="64"/>
      <c r="M361" s="66"/>
      <c r="N361" s="66"/>
      <c r="O361" s="67"/>
      <c r="P361" s="48" t="str">
        <f t="shared" si="21"/>
        <v/>
      </c>
      <c r="Q361" s="50">
        <f t="shared" si="33"/>
        <v>360</v>
      </c>
      <c r="R361" s="50"/>
      <c r="S361" s="52"/>
      <c r="T361" s="52">
        <f t="shared" si="22"/>
        <v>0</v>
      </c>
      <c r="U361" s="52">
        <f t="shared" si="23"/>
        <v>0</v>
      </c>
      <c r="V361" s="52">
        <f t="shared" si="24"/>
        <v>0</v>
      </c>
      <c r="W361" s="52">
        <f t="shared" si="25"/>
        <v>0</v>
      </c>
      <c r="X361" s="52" t="str">
        <f t="shared" si="34"/>
        <v/>
      </c>
      <c r="Y361" s="53" t="str">
        <f t="shared" si="35"/>
        <v/>
      </c>
      <c r="Z361" s="53" t="str">
        <f t="shared" si="36"/>
        <v/>
      </c>
      <c r="AA361" s="53" t="str">
        <f t="shared" si="26"/>
        <v/>
      </c>
      <c r="AB361" s="54" t="str">
        <f t="shared" si="27"/>
        <v/>
      </c>
      <c r="AC361" s="61"/>
      <c r="AD361" s="52" t="str">
        <f t="shared" si="28"/>
        <v/>
      </c>
      <c r="AE361" s="53" t="str">
        <f t="shared" si="39"/>
        <v/>
      </c>
      <c r="AF361" s="52" t="str">
        <f t="shared" si="29"/>
        <v/>
      </c>
      <c r="AG361" s="52" t="str">
        <f t="shared" si="30"/>
        <v/>
      </c>
      <c r="AH361" s="58">
        <f t="shared" si="31"/>
        <v>0</v>
      </c>
      <c r="AI361" s="58">
        <f t="shared" si="32"/>
        <v>0</v>
      </c>
      <c r="AJ361" s="52" t="str">
        <f t="shared" si="37"/>
        <v/>
      </c>
      <c r="AK361" s="52" t="str">
        <f t="shared" si="38"/>
        <v/>
      </c>
    </row>
    <row r="362" spans="1:37" ht="15.75" customHeight="1" x14ac:dyDescent="0.25">
      <c r="A362" s="69"/>
      <c r="B362" s="63"/>
      <c r="C362" s="50" t="s">
        <v>61</v>
      </c>
      <c r="D362" s="64"/>
      <c r="E362" s="50" t="s">
        <v>61</v>
      </c>
      <c r="F362" s="68"/>
      <c r="G362" s="65"/>
      <c r="H362" s="66"/>
      <c r="I362" s="66"/>
      <c r="J362" s="67"/>
      <c r="K362" s="68"/>
      <c r="L362" s="64"/>
      <c r="M362" s="66"/>
      <c r="N362" s="66"/>
      <c r="O362" s="67"/>
      <c r="P362" s="48" t="str">
        <f t="shared" si="21"/>
        <v/>
      </c>
      <c r="Q362" s="50">
        <f t="shared" si="33"/>
        <v>361</v>
      </c>
      <c r="R362" s="50"/>
      <c r="S362" s="52"/>
      <c r="T362" s="52">
        <f t="shared" si="22"/>
        <v>0</v>
      </c>
      <c r="U362" s="52">
        <f t="shared" si="23"/>
        <v>0</v>
      </c>
      <c r="V362" s="52">
        <f t="shared" si="24"/>
        <v>0</v>
      </c>
      <c r="W362" s="52">
        <f t="shared" si="25"/>
        <v>0</v>
      </c>
      <c r="X362" s="52" t="str">
        <f t="shared" si="34"/>
        <v/>
      </c>
      <c r="Y362" s="53" t="str">
        <f t="shared" si="35"/>
        <v/>
      </c>
      <c r="Z362" s="53" t="str">
        <f t="shared" si="36"/>
        <v/>
      </c>
      <c r="AA362" s="53" t="str">
        <f t="shared" si="26"/>
        <v/>
      </c>
      <c r="AB362" s="54" t="str">
        <f t="shared" si="27"/>
        <v/>
      </c>
      <c r="AC362" s="61"/>
      <c r="AD362" s="52" t="str">
        <f t="shared" si="28"/>
        <v/>
      </c>
      <c r="AE362" s="53" t="str">
        <f t="shared" si="39"/>
        <v/>
      </c>
      <c r="AF362" s="52" t="str">
        <f t="shared" si="29"/>
        <v/>
      </c>
      <c r="AG362" s="52" t="str">
        <f t="shared" si="30"/>
        <v/>
      </c>
      <c r="AH362" s="58">
        <f t="shared" si="31"/>
        <v>0</v>
      </c>
      <c r="AI362" s="58">
        <f t="shared" si="32"/>
        <v>0</v>
      </c>
      <c r="AJ362" s="52" t="str">
        <f t="shared" si="37"/>
        <v/>
      </c>
      <c r="AK362" s="52" t="str">
        <f t="shared" si="38"/>
        <v/>
      </c>
    </row>
    <row r="363" spans="1:37" ht="15.75" customHeight="1" x14ac:dyDescent="0.25">
      <c r="A363" s="69"/>
      <c r="B363" s="63"/>
      <c r="C363" s="50" t="s">
        <v>61</v>
      </c>
      <c r="D363" s="64"/>
      <c r="E363" s="50" t="s">
        <v>61</v>
      </c>
      <c r="F363" s="68"/>
      <c r="G363" s="65"/>
      <c r="H363" s="66"/>
      <c r="I363" s="66"/>
      <c r="J363" s="67"/>
      <c r="K363" s="68"/>
      <c r="L363" s="64"/>
      <c r="M363" s="66"/>
      <c r="N363" s="66"/>
      <c r="O363" s="67"/>
      <c r="P363" s="48" t="str">
        <f t="shared" si="21"/>
        <v/>
      </c>
      <c r="Q363" s="50">
        <f t="shared" si="33"/>
        <v>362</v>
      </c>
      <c r="R363" s="50"/>
      <c r="S363" s="52"/>
      <c r="T363" s="52">
        <f t="shared" si="22"/>
        <v>0</v>
      </c>
      <c r="U363" s="52">
        <f t="shared" si="23"/>
        <v>0</v>
      </c>
      <c r="V363" s="52">
        <f t="shared" si="24"/>
        <v>0</v>
      </c>
      <c r="W363" s="52">
        <f t="shared" si="25"/>
        <v>0</v>
      </c>
      <c r="X363" s="52" t="str">
        <f t="shared" si="34"/>
        <v/>
      </c>
      <c r="Y363" s="53" t="str">
        <f t="shared" si="35"/>
        <v/>
      </c>
      <c r="Z363" s="53" t="str">
        <f t="shared" si="36"/>
        <v/>
      </c>
      <c r="AA363" s="53" t="str">
        <f t="shared" si="26"/>
        <v/>
      </c>
      <c r="AB363" s="54" t="str">
        <f t="shared" si="27"/>
        <v/>
      </c>
      <c r="AC363" s="61"/>
      <c r="AD363" s="52" t="str">
        <f t="shared" si="28"/>
        <v/>
      </c>
      <c r="AE363" s="53" t="str">
        <f t="shared" si="39"/>
        <v/>
      </c>
      <c r="AF363" s="52" t="str">
        <f t="shared" si="29"/>
        <v/>
      </c>
      <c r="AG363" s="52" t="str">
        <f t="shared" si="30"/>
        <v/>
      </c>
      <c r="AH363" s="58">
        <f t="shared" si="31"/>
        <v>0</v>
      </c>
      <c r="AI363" s="58">
        <f t="shared" si="32"/>
        <v>0</v>
      </c>
      <c r="AJ363" s="52" t="str">
        <f t="shared" si="37"/>
        <v/>
      </c>
      <c r="AK363" s="52" t="str">
        <f t="shared" si="38"/>
        <v/>
      </c>
    </row>
    <row r="364" spans="1:37" ht="15.75" customHeight="1" x14ac:dyDescent="0.25">
      <c r="A364" s="69"/>
      <c r="B364" s="63"/>
      <c r="C364" s="50" t="s">
        <v>61</v>
      </c>
      <c r="D364" s="64"/>
      <c r="E364" s="50" t="s">
        <v>61</v>
      </c>
      <c r="F364" s="68"/>
      <c r="G364" s="65"/>
      <c r="H364" s="66"/>
      <c r="I364" s="66"/>
      <c r="J364" s="67"/>
      <c r="K364" s="68"/>
      <c r="L364" s="64"/>
      <c r="M364" s="66"/>
      <c r="N364" s="66"/>
      <c r="O364" s="67"/>
      <c r="P364" s="48" t="str">
        <f t="shared" si="21"/>
        <v/>
      </c>
      <c r="Q364" s="50">
        <f t="shared" si="33"/>
        <v>363</v>
      </c>
      <c r="R364" s="50"/>
      <c r="S364" s="52"/>
      <c r="T364" s="52">
        <f t="shared" si="22"/>
        <v>0</v>
      </c>
      <c r="U364" s="52">
        <f t="shared" si="23"/>
        <v>0</v>
      </c>
      <c r="V364" s="52">
        <f t="shared" si="24"/>
        <v>0</v>
      </c>
      <c r="W364" s="52">
        <f t="shared" si="25"/>
        <v>0</v>
      </c>
      <c r="X364" s="52" t="str">
        <f t="shared" si="34"/>
        <v/>
      </c>
      <c r="Y364" s="53" t="str">
        <f t="shared" si="35"/>
        <v/>
      </c>
      <c r="Z364" s="53" t="str">
        <f t="shared" si="36"/>
        <v/>
      </c>
      <c r="AA364" s="53" t="str">
        <f t="shared" si="26"/>
        <v/>
      </c>
      <c r="AB364" s="54" t="str">
        <f t="shared" si="27"/>
        <v/>
      </c>
      <c r="AC364" s="61"/>
      <c r="AD364" s="52" t="str">
        <f t="shared" si="28"/>
        <v/>
      </c>
      <c r="AE364" s="53" t="str">
        <f t="shared" si="39"/>
        <v/>
      </c>
      <c r="AF364" s="52" t="str">
        <f t="shared" si="29"/>
        <v/>
      </c>
      <c r="AG364" s="52" t="str">
        <f t="shared" si="30"/>
        <v/>
      </c>
      <c r="AH364" s="58">
        <f t="shared" si="31"/>
        <v>0</v>
      </c>
      <c r="AI364" s="58">
        <f t="shared" si="32"/>
        <v>0</v>
      </c>
      <c r="AJ364" s="52" t="str">
        <f t="shared" si="37"/>
        <v/>
      </c>
      <c r="AK364" s="52" t="str">
        <f t="shared" si="38"/>
        <v/>
      </c>
    </row>
    <row r="365" spans="1:37" ht="15.75" customHeight="1" x14ac:dyDescent="0.25">
      <c r="A365" s="69"/>
      <c r="B365" s="63"/>
      <c r="C365" s="50" t="s">
        <v>61</v>
      </c>
      <c r="D365" s="64"/>
      <c r="E365" s="50" t="s">
        <v>61</v>
      </c>
      <c r="F365" s="68"/>
      <c r="G365" s="65"/>
      <c r="H365" s="66"/>
      <c r="I365" s="66"/>
      <c r="J365" s="67"/>
      <c r="K365" s="68"/>
      <c r="L365" s="64"/>
      <c r="M365" s="66"/>
      <c r="N365" s="66"/>
      <c r="O365" s="67"/>
      <c r="P365" s="48" t="str">
        <f t="shared" si="21"/>
        <v/>
      </c>
      <c r="Q365" s="50">
        <f t="shared" si="33"/>
        <v>364</v>
      </c>
      <c r="R365" s="50"/>
      <c r="S365" s="52"/>
      <c r="T365" s="52">
        <f t="shared" si="22"/>
        <v>0</v>
      </c>
      <c r="U365" s="52">
        <f t="shared" si="23"/>
        <v>0</v>
      </c>
      <c r="V365" s="52">
        <f t="shared" si="24"/>
        <v>0</v>
      </c>
      <c r="W365" s="52">
        <f t="shared" si="25"/>
        <v>0</v>
      </c>
      <c r="X365" s="52" t="str">
        <f t="shared" si="34"/>
        <v/>
      </c>
      <c r="Y365" s="53" t="str">
        <f t="shared" si="35"/>
        <v/>
      </c>
      <c r="Z365" s="53" t="str">
        <f t="shared" si="36"/>
        <v/>
      </c>
      <c r="AA365" s="53" t="str">
        <f t="shared" si="26"/>
        <v/>
      </c>
      <c r="AB365" s="54" t="str">
        <f t="shared" si="27"/>
        <v/>
      </c>
      <c r="AC365" s="61"/>
      <c r="AD365" s="52" t="str">
        <f t="shared" si="28"/>
        <v/>
      </c>
      <c r="AE365" s="53" t="str">
        <f t="shared" si="39"/>
        <v/>
      </c>
      <c r="AF365" s="52" t="str">
        <f t="shared" si="29"/>
        <v/>
      </c>
      <c r="AG365" s="52" t="str">
        <f t="shared" si="30"/>
        <v/>
      </c>
      <c r="AH365" s="58">
        <f t="shared" si="31"/>
        <v>0</v>
      </c>
      <c r="AI365" s="58">
        <f t="shared" si="32"/>
        <v>0</v>
      </c>
      <c r="AJ365" s="52" t="str">
        <f t="shared" si="37"/>
        <v/>
      </c>
      <c r="AK365" s="52" t="str">
        <f t="shared" si="38"/>
        <v/>
      </c>
    </row>
    <row r="366" spans="1:37" ht="15.75" customHeight="1" x14ac:dyDescent="0.25">
      <c r="A366" s="69"/>
      <c r="B366" s="63"/>
      <c r="C366" s="50" t="s">
        <v>61</v>
      </c>
      <c r="D366" s="64"/>
      <c r="E366" s="50" t="s">
        <v>61</v>
      </c>
      <c r="F366" s="68"/>
      <c r="G366" s="65"/>
      <c r="H366" s="66"/>
      <c r="I366" s="66"/>
      <c r="J366" s="67"/>
      <c r="K366" s="68"/>
      <c r="L366" s="64"/>
      <c r="M366" s="66"/>
      <c r="N366" s="66"/>
      <c r="O366" s="67"/>
      <c r="P366" s="48" t="str">
        <f t="shared" si="21"/>
        <v/>
      </c>
      <c r="Q366" s="50">
        <f t="shared" si="33"/>
        <v>365</v>
      </c>
      <c r="R366" s="50"/>
      <c r="S366" s="52"/>
      <c r="T366" s="52">
        <f t="shared" si="22"/>
        <v>0</v>
      </c>
      <c r="U366" s="52">
        <f t="shared" si="23"/>
        <v>0</v>
      </c>
      <c r="V366" s="52">
        <f t="shared" si="24"/>
        <v>0</v>
      </c>
      <c r="W366" s="52">
        <f t="shared" si="25"/>
        <v>0</v>
      </c>
      <c r="X366" s="52" t="str">
        <f t="shared" si="34"/>
        <v/>
      </c>
      <c r="Y366" s="53" t="str">
        <f t="shared" si="35"/>
        <v/>
      </c>
      <c r="Z366" s="53" t="str">
        <f t="shared" si="36"/>
        <v/>
      </c>
      <c r="AA366" s="53" t="str">
        <f t="shared" si="26"/>
        <v/>
      </c>
      <c r="AB366" s="54" t="str">
        <f t="shared" si="27"/>
        <v/>
      </c>
      <c r="AC366" s="61"/>
      <c r="AD366" s="52" t="str">
        <f t="shared" si="28"/>
        <v/>
      </c>
      <c r="AE366" s="53" t="str">
        <f t="shared" si="39"/>
        <v/>
      </c>
      <c r="AF366" s="52" t="str">
        <f t="shared" si="29"/>
        <v/>
      </c>
      <c r="AG366" s="52" t="str">
        <f t="shared" si="30"/>
        <v/>
      </c>
      <c r="AH366" s="58">
        <f t="shared" si="31"/>
        <v>0</v>
      </c>
      <c r="AI366" s="58">
        <f t="shared" si="32"/>
        <v>0</v>
      </c>
      <c r="AJ366" s="52" t="str">
        <f t="shared" si="37"/>
        <v/>
      </c>
      <c r="AK366" s="52" t="str">
        <f t="shared" si="38"/>
        <v/>
      </c>
    </row>
    <row r="367" spans="1:37" ht="15.75" customHeight="1" x14ac:dyDescent="0.25">
      <c r="A367" s="69"/>
      <c r="B367" s="63"/>
      <c r="C367" s="50" t="s">
        <v>61</v>
      </c>
      <c r="D367" s="64"/>
      <c r="E367" s="50" t="s">
        <v>61</v>
      </c>
      <c r="F367" s="68"/>
      <c r="G367" s="65"/>
      <c r="H367" s="66"/>
      <c r="I367" s="66"/>
      <c r="J367" s="67"/>
      <c r="K367" s="68"/>
      <c r="L367" s="64"/>
      <c r="M367" s="66"/>
      <c r="N367" s="66"/>
      <c r="O367" s="67"/>
      <c r="P367" s="48" t="str">
        <f t="shared" si="21"/>
        <v/>
      </c>
      <c r="Q367" s="50">
        <f t="shared" si="33"/>
        <v>366</v>
      </c>
      <c r="R367" s="50"/>
      <c r="S367" s="52"/>
      <c r="T367" s="52">
        <f t="shared" si="22"/>
        <v>0</v>
      </c>
      <c r="U367" s="52">
        <f t="shared" si="23"/>
        <v>0</v>
      </c>
      <c r="V367" s="52">
        <f t="shared" si="24"/>
        <v>0</v>
      </c>
      <c r="W367" s="52">
        <f t="shared" si="25"/>
        <v>0</v>
      </c>
      <c r="X367" s="52" t="str">
        <f t="shared" si="34"/>
        <v/>
      </c>
      <c r="Y367" s="53" t="str">
        <f t="shared" si="35"/>
        <v/>
      </c>
      <c r="Z367" s="53" t="str">
        <f t="shared" si="36"/>
        <v/>
      </c>
      <c r="AA367" s="53" t="str">
        <f t="shared" si="26"/>
        <v/>
      </c>
      <c r="AB367" s="54" t="str">
        <f t="shared" si="27"/>
        <v/>
      </c>
      <c r="AC367" s="61"/>
      <c r="AD367" s="52" t="str">
        <f t="shared" si="28"/>
        <v/>
      </c>
      <c r="AE367" s="53" t="str">
        <f t="shared" si="39"/>
        <v/>
      </c>
      <c r="AF367" s="52" t="str">
        <f t="shared" si="29"/>
        <v/>
      </c>
      <c r="AG367" s="52" t="str">
        <f t="shared" si="30"/>
        <v/>
      </c>
      <c r="AH367" s="58">
        <f t="shared" si="31"/>
        <v>0</v>
      </c>
      <c r="AI367" s="58">
        <f t="shared" si="32"/>
        <v>0</v>
      </c>
      <c r="AJ367" s="52" t="str">
        <f t="shared" si="37"/>
        <v/>
      </c>
      <c r="AK367" s="52" t="str">
        <f t="shared" si="38"/>
        <v/>
      </c>
    </row>
    <row r="368" spans="1:37" ht="15.75" customHeight="1" x14ac:dyDescent="0.25">
      <c r="A368" s="69"/>
      <c r="B368" s="63"/>
      <c r="C368" s="50" t="s">
        <v>61</v>
      </c>
      <c r="D368" s="64"/>
      <c r="E368" s="50" t="s">
        <v>61</v>
      </c>
      <c r="F368" s="68"/>
      <c r="G368" s="65"/>
      <c r="H368" s="66"/>
      <c r="I368" s="66"/>
      <c r="J368" s="67"/>
      <c r="K368" s="68"/>
      <c r="L368" s="64"/>
      <c r="M368" s="66"/>
      <c r="N368" s="66"/>
      <c r="O368" s="67"/>
      <c r="P368" s="48" t="str">
        <f t="shared" si="21"/>
        <v/>
      </c>
      <c r="Q368" s="50">
        <f t="shared" si="33"/>
        <v>367</v>
      </c>
      <c r="R368" s="50"/>
      <c r="S368" s="52"/>
      <c r="T368" s="52">
        <f t="shared" si="22"/>
        <v>0</v>
      </c>
      <c r="U368" s="52">
        <f t="shared" si="23"/>
        <v>0</v>
      </c>
      <c r="V368" s="52">
        <f t="shared" si="24"/>
        <v>0</v>
      </c>
      <c r="W368" s="52">
        <f t="shared" si="25"/>
        <v>0</v>
      </c>
      <c r="X368" s="52" t="str">
        <f t="shared" si="34"/>
        <v/>
      </c>
      <c r="Y368" s="53" t="str">
        <f t="shared" si="35"/>
        <v/>
      </c>
      <c r="Z368" s="53" t="str">
        <f t="shared" si="36"/>
        <v/>
      </c>
      <c r="AA368" s="53" t="str">
        <f t="shared" si="26"/>
        <v/>
      </c>
      <c r="AB368" s="54" t="str">
        <f t="shared" si="27"/>
        <v/>
      </c>
      <c r="AC368" s="61"/>
      <c r="AD368" s="52" t="str">
        <f t="shared" si="28"/>
        <v/>
      </c>
      <c r="AE368" s="53" t="str">
        <f t="shared" si="39"/>
        <v/>
      </c>
      <c r="AF368" s="52" t="str">
        <f t="shared" si="29"/>
        <v/>
      </c>
      <c r="AG368" s="52" t="str">
        <f t="shared" si="30"/>
        <v/>
      </c>
      <c r="AH368" s="58">
        <f t="shared" si="31"/>
        <v>0</v>
      </c>
      <c r="AI368" s="58">
        <f t="shared" si="32"/>
        <v>0</v>
      </c>
      <c r="AJ368" s="52" t="str">
        <f t="shared" si="37"/>
        <v/>
      </c>
      <c r="AK368" s="52" t="str">
        <f t="shared" si="38"/>
        <v/>
      </c>
    </row>
    <row r="369" spans="1:37" ht="15.75" customHeight="1" x14ac:dyDescent="0.25">
      <c r="A369" s="69"/>
      <c r="B369" s="63"/>
      <c r="C369" s="50" t="s">
        <v>61</v>
      </c>
      <c r="D369" s="64"/>
      <c r="E369" s="50" t="s">
        <v>61</v>
      </c>
      <c r="F369" s="68"/>
      <c r="G369" s="65"/>
      <c r="H369" s="66"/>
      <c r="I369" s="66"/>
      <c r="J369" s="67"/>
      <c r="K369" s="68"/>
      <c r="L369" s="64"/>
      <c r="M369" s="66"/>
      <c r="N369" s="66"/>
      <c r="O369" s="67"/>
      <c r="P369" s="48" t="str">
        <f t="shared" si="21"/>
        <v/>
      </c>
      <c r="Q369" s="50">
        <f t="shared" si="33"/>
        <v>368</v>
      </c>
      <c r="R369" s="50"/>
      <c r="S369" s="52"/>
      <c r="T369" s="52">
        <f t="shared" si="22"/>
        <v>0</v>
      </c>
      <c r="U369" s="52">
        <f t="shared" si="23"/>
        <v>0</v>
      </c>
      <c r="V369" s="52">
        <f t="shared" si="24"/>
        <v>0</v>
      </c>
      <c r="W369" s="52">
        <f t="shared" si="25"/>
        <v>0</v>
      </c>
      <c r="X369" s="52" t="str">
        <f t="shared" si="34"/>
        <v/>
      </c>
      <c r="Y369" s="53" t="str">
        <f t="shared" si="35"/>
        <v/>
      </c>
      <c r="Z369" s="53" t="str">
        <f t="shared" si="36"/>
        <v/>
      </c>
      <c r="AA369" s="53" t="str">
        <f t="shared" si="26"/>
        <v/>
      </c>
      <c r="AB369" s="54" t="str">
        <f t="shared" si="27"/>
        <v/>
      </c>
      <c r="AC369" s="61"/>
      <c r="AD369" s="52" t="str">
        <f t="shared" si="28"/>
        <v/>
      </c>
      <c r="AE369" s="53" t="str">
        <f t="shared" si="39"/>
        <v/>
      </c>
      <c r="AF369" s="52" t="str">
        <f t="shared" si="29"/>
        <v/>
      </c>
      <c r="AG369" s="52" t="str">
        <f t="shared" si="30"/>
        <v/>
      </c>
      <c r="AH369" s="58">
        <f t="shared" si="31"/>
        <v>0</v>
      </c>
      <c r="AI369" s="58">
        <f t="shared" si="32"/>
        <v>0</v>
      </c>
      <c r="AJ369" s="52" t="str">
        <f t="shared" si="37"/>
        <v/>
      </c>
      <c r="AK369" s="52" t="str">
        <f t="shared" si="38"/>
        <v/>
      </c>
    </row>
    <row r="370" spans="1:37" ht="15.75" customHeight="1" x14ac:dyDescent="0.25">
      <c r="A370" s="69"/>
      <c r="B370" s="63"/>
      <c r="C370" s="50" t="s">
        <v>61</v>
      </c>
      <c r="D370" s="64"/>
      <c r="E370" s="50" t="s">
        <v>61</v>
      </c>
      <c r="F370" s="68"/>
      <c r="G370" s="65"/>
      <c r="H370" s="66"/>
      <c r="I370" s="66"/>
      <c r="J370" s="67"/>
      <c r="K370" s="68"/>
      <c r="L370" s="64"/>
      <c r="M370" s="66"/>
      <c r="N370" s="66"/>
      <c r="O370" s="67"/>
      <c r="P370" s="48" t="str">
        <f t="shared" si="21"/>
        <v/>
      </c>
      <c r="Q370" s="50">
        <f t="shared" si="33"/>
        <v>369</v>
      </c>
      <c r="R370" s="50"/>
      <c r="S370" s="52"/>
      <c r="T370" s="52">
        <f t="shared" si="22"/>
        <v>0</v>
      </c>
      <c r="U370" s="52">
        <f t="shared" si="23"/>
        <v>0</v>
      </c>
      <c r="V370" s="52">
        <f t="shared" si="24"/>
        <v>0</v>
      </c>
      <c r="W370" s="52">
        <f t="shared" si="25"/>
        <v>0</v>
      </c>
      <c r="X370" s="52" t="str">
        <f t="shared" si="34"/>
        <v/>
      </c>
      <c r="Y370" s="53" t="str">
        <f t="shared" si="35"/>
        <v/>
      </c>
      <c r="Z370" s="53" t="str">
        <f t="shared" si="36"/>
        <v/>
      </c>
      <c r="AA370" s="53" t="str">
        <f t="shared" si="26"/>
        <v/>
      </c>
      <c r="AB370" s="54" t="str">
        <f t="shared" si="27"/>
        <v/>
      </c>
      <c r="AC370" s="61"/>
      <c r="AD370" s="52" t="str">
        <f t="shared" si="28"/>
        <v/>
      </c>
      <c r="AE370" s="53" t="str">
        <f t="shared" si="39"/>
        <v/>
      </c>
      <c r="AF370" s="52" t="str">
        <f t="shared" si="29"/>
        <v/>
      </c>
      <c r="AG370" s="52" t="str">
        <f t="shared" si="30"/>
        <v/>
      </c>
      <c r="AH370" s="58">
        <f t="shared" si="31"/>
        <v>0</v>
      </c>
      <c r="AI370" s="58">
        <f t="shared" si="32"/>
        <v>0</v>
      </c>
      <c r="AJ370" s="52" t="str">
        <f t="shared" si="37"/>
        <v/>
      </c>
      <c r="AK370" s="52" t="str">
        <f t="shared" si="38"/>
        <v/>
      </c>
    </row>
    <row r="371" spans="1:37" ht="15.75" customHeight="1" x14ac:dyDescent="0.25">
      <c r="A371" s="69"/>
      <c r="B371" s="63"/>
      <c r="C371" s="50" t="s">
        <v>61</v>
      </c>
      <c r="D371" s="64"/>
      <c r="E371" s="50" t="s">
        <v>61</v>
      </c>
      <c r="F371" s="68"/>
      <c r="G371" s="65"/>
      <c r="H371" s="66"/>
      <c r="I371" s="66"/>
      <c r="J371" s="67"/>
      <c r="K371" s="68"/>
      <c r="L371" s="64"/>
      <c r="M371" s="66"/>
      <c r="N371" s="66"/>
      <c r="O371" s="67"/>
      <c r="P371" s="48" t="str">
        <f t="shared" si="21"/>
        <v/>
      </c>
      <c r="Q371" s="50">
        <f t="shared" si="33"/>
        <v>370</v>
      </c>
      <c r="R371" s="50"/>
      <c r="S371" s="52"/>
      <c r="T371" s="52">
        <f t="shared" si="22"/>
        <v>0</v>
      </c>
      <c r="U371" s="52">
        <f t="shared" si="23"/>
        <v>0</v>
      </c>
      <c r="V371" s="52">
        <f t="shared" si="24"/>
        <v>0</v>
      </c>
      <c r="W371" s="52">
        <f t="shared" si="25"/>
        <v>0</v>
      </c>
      <c r="X371" s="52" t="str">
        <f t="shared" si="34"/>
        <v/>
      </c>
      <c r="Y371" s="53" t="str">
        <f t="shared" si="35"/>
        <v/>
      </c>
      <c r="Z371" s="53" t="str">
        <f t="shared" si="36"/>
        <v/>
      </c>
      <c r="AA371" s="53" t="str">
        <f t="shared" si="26"/>
        <v/>
      </c>
      <c r="AB371" s="54" t="str">
        <f t="shared" si="27"/>
        <v/>
      </c>
      <c r="AC371" s="61"/>
      <c r="AD371" s="52" t="str">
        <f t="shared" si="28"/>
        <v/>
      </c>
      <c r="AE371" s="53" t="str">
        <f t="shared" si="39"/>
        <v/>
      </c>
      <c r="AF371" s="52" t="str">
        <f t="shared" si="29"/>
        <v/>
      </c>
      <c r="AG371" s="52" t="str">
        <f t="shared" si="30"/>
        <v/>
      </c>
      <c r="AH371" s="58">
        <f t="shared" si="31"/>
        <v>0</v>
      </c>
      <c r="AI371" s="58">
        <f t="shared" si="32"/>
        <v>0</v>
      </c>
      <c r="AJ371" s="52" t="str">
        <f t="shared" si="37"/>
        <v/>
      </c>
      <c r="AK371" s="52" t="str">
        <f t="shared" si="38"/>
        <v/>
      </c>
    </row>
    <row r="372" spans="1:37" ht="15.75" customHeight="1" x14ac:dyDescent="0.25">
      <c r="A372" s="69"/>
      <c r="B372" s="63"/>
      <c r="C372" s="50" t="s">
        <v>61</v>
      </c>
      <c r="D372" s="64"/>
      <c r="E372" s="50" t="s">
        <v>61</v>
      </c>
      <c r="F372" s="68"/>
      <c r="G372" s="65"/>
      <c r="H372" s="66"/>
      <c r="I372" s="66"/>
      <c r="J372" s="67"/>
      <c r="K372" s="68"/>
      <c r="L372" s="64"/>
      <c r="M372" s="66"/>
      <c r="N372" s="66"/>
      <c r="O372" s="67"/>
      <c r="P372" s="48" t="str">
        <f t="shared" si="21"/>
        <v/>
      </c>
      <c r="Q372" s="50">
        <f t="shared" si="33"/>
        <v>371</v>
      </c>
      <c r="R372" s="50"/>
      <c r="S372" s="52"/>
      <c r="T372" s="52">
        <f t="shared" si="22"/>
        <v>0</v>
      </c>
      <c r="U372" s="52">
        <f t="shared" si="23"/>
        <v>0</v>
      </c>
      <c r="V372" s="52">
        <f t="shared" si="24"/>
        <v>0</v>
      </c>
      <c r="W372" s="52">
        <f t="shared" si="25"/>
        <v>0</v>
      </c>
      <c r="X372" s="52" t="str">
        <f t="shared" si="34"/>
        <v/>
      </c>
      <c r="Y372" s="53" t="str">
        <f t="shared" si="35"/>
        <v/>
      </c>
      <c r="Z372" s="53" t="str">
        <f t="shared" si="36"/>
        <v/>
      </c>
      <c r="AA372" s="53" t="str">
        <f t="shared" si="26"/>
        <v/>
      </c>
      <c r="AB372" s="54" t="str">
        <f t="shared" si="27"/>
        <v/>
      </c>
      <c r="AC372" s="61"/>
      <c r="AD372" s="52" t="str">
        <f t="shared" si="28"/>
        <v/>
      </c>
      <c r="AE372" s="53" t="str">
        <f t="shared" si="39"/>
        <v/>
      </c>
      <c r="AF372" s="52" t="str">
        <f t="shared" si="29"/>
        <v/>
      </c>
      <c r="AG372" s="52" t="str">
        <f t="shared" si="30"/>
        <v/>
      </c>
      <c r="AH372" s="58">
        <f t="shared" si="31"/>
        <v>0</v>
      </c>
      <c r="AI372" s="58">
        <f t="shared" si="32"/>
        <v>0</v>
      </c>
      <c r="AJ372" s="52" t="str">
        <f t="shared" si="37"/>
        <v/>
      </c>
      <c r="AK372" s="52" t="str">
        <f t="shared" si="38"/>
        <v/>
      </c>
    </row>
    <row r="373" spans="1:37" ht="15.75" customHeight="1" x14ac:dyDescent="0.25">
      <c r="A373" s="69"/>
      <c r="B373" s="63"/>
      <c r="C373" s="50" t="s">
        <v>61</v>
      </c>
      <c r="D373" s="64"/>
      <c r="E373" s="50" t="s">
        <v>61</v>
      </c>
      <c r="F373" s="68"/>
      <c r="G373" s="65"/>
      <c r="H373" s="66"/>
      <c r="I373" s="66"/>
      <c r="J373" s="67"/>
      <c r="K373" s="68"/>
      <c r="L373" s="64"/>
      <c r="M373" s="66"/>
      <c r="N373" s="66"/>
      <c r="O373" s="67"/>
      <c r="P373" s="48" t="str">
        <f t="shared" si="21"/>
        <v/>
      </c>
      <c r="Q373" s="50">
        <f t="shared" si="33"/>
        <v>372</v>
      </c>
      <c r="R373" s="50"/>
      <c r="S373" s="52"/>
      <c r="T373" s="52">
        <f t="shared" si="22"/>
        <v>0</v>
      </c>
      <c r="U373" s="52">
        <f t="shared" si="23"/>
        <v>0</v>
      </c>
      <c r="V373" s="52">
        <f t="shared" si="24"/>
        <v>0</v>
      </c>
      <c r="W373" s="52">
        <f t="shared" si="25"/>
        <v>0</v>
      </c>
      <c r="X373" s="52" t="str">
        <f t="shared" si="34"/>
        <v/>
      </c>
      <c r="Y373" s="53" t="str">
        <f t="shared" si="35"/>
        <v/>
      </c>
      <c r="Z373" s="53" t="str">
        <f t="shared" si="36"/>
        <v/>
      </c>
      <c r="AA373" s="53" t="str">
        <f t="shared" si="26"/>
        <v/>
      </c>
      <c r="AB373" s="54" t="str">
        <f t="shared" si="27"/>
        <v/>
      </c>
      <c r="AC373" s="61"/>
      <c r="AD373" s="52" t="str">
        <f t="shared" si="28"/>
        <v/>
      </c>
      <c r="AE373" s="53" t="str">
        <f t="shared" si="39"/>
        <v/>
      </c>
      <c r="AF373" s="52" t="str">
        <f t="shared" si="29"/>
        <v/>
      </c>
      <c r="AG373" s="52" t="str">
        <f t="shared" si="30"/>
        <v/>
      </c>
      <c r="AH373" s="58">
        <f t="shared" si="31"/>
        <v>0</v>
      </c>
      <c r="AI373" s="58">
        <f t="shared" si="32"/>
        <v>0</v>
      </c>
      <c r="AJ373" s="52" t="str">
        <f t="shared" si="37"/>
        <v/>
      </c>
      <c r="AK373" s="52" t="str">
        <f t="shared" si="38"/>
        <v/>
      </c>
    </row>
    <row r="374" spans="1:37" ht="15.75" customHeight="1" x14ac:dyDescent="0.25">
      <c r="A374" s="69"/>
      <c r="B374" s="63"/>
      <c r="C374" s="50" t="s">
        <v>61</v>
      </c>
      <c r="D374" s="64"/>
      <c r="E374" s="50" t="s">
        <v>61</v>
      </c>
      <c r="F374" s="68"/>
      <c r="G374" s="65"/>
      <c r="H374" s="66"/>
      <c r="I374" s="66"/>
      <c r="J374" s="67"/>
      <c r="K374" s="68"/>
      <c r="L374" s="64"/>
      <c r="M374" s="66"/>
      <c r="N374" s="66"/>
      <c r="O374" s="67"/>
      <c r="P374" s="48" t="str">
        <f t="shared" si="21"/>
        <v/>
      </c>
      <c r="Q374" s="50">
        <f t="shared" si="33"/>
        <v>373</v>
      </c>
      <c r="R374" s="50"/>
      <c r="S374" s="52"/>
      <c r="T374" s="52">
        <f t="shared" si="22"/>
        <v>0</v>
      </c>
      <c r="U374" s="52">
        <f t="shared" si="23"/>
        <v>0</v>
      </c>
      <c r="V374" s="52">
        <f t="shared" si="24"/>
        <v>0</v>
      </c>
      <c r="W374" s="52">
        <f t="shared" si="25"/>
        <v>0</v>
      </c>
      <c r="X374" s="52" t="str">
        <f t="shared" si="34"/>
        <v/>
      </c>
      <c r="Y374" s="53" t="str">
        <f t="shared" si="35"/>
        <v/>
      </c>
      <c r="Z374" s="53" t="str">
        <f t="shared" si="36"/>
        <v/>
      </c>
      <c r="AA374" s="53" t="str">
        <f t="shared" si="26"/>
        <v/>
      </c>
      <c r="AB374" s="54" t="str">
        <f t="shared" si="27"/>
        <v/>
      </c>
      <c r="AC374" s="61"/>
      <c r="AD374" s="52" t="str">
        <f t="shared" si="28"/>
        <v/>
      </c>
      <c r="AE374" s="53" t="str">
        <f t="shared" si="39"/>
        <v/>
      </c>
      <c r="AF374" s="52" t="str">
        <f t="shared" si="29"/>
        <v/>
      </c>
      <c r="AG374" s="52" t="str">
        <f t="shared" si="30"/>
        <v/>
      </c>
      <c r="AH374" s="58">
        <f t="shared" si="31"/>
        <v>0</v>
      </c>
      <c r="AI374" s="58">
        <f t="shared" si="32"/>
        <v>0</v>
      </c>
      <c r="AJ374" s="52" t="str">
        <f t="shared" si="37"/>
        <v/>
      </c>
      <c r="AK374" s="52" t="str">
        <f t="shared" si="38"/>
        <v/>
      </c>
    </row>
    <row r="375" spans="1:37" ht="15.75" customHeight="1" x14ac:dyDescent="0.25">
      <c r="A375" s="69"/>
      <c r="B375" s="63"/>
      <c r="C375" s="50" t="s">
        <v>61</v>
      </c>
      <c r="D375" s="64"/>
      <c r="E375" s="50" t="s">
        <v>61</v>
      </c>
      <c r="F375" s="68"/>
      <c r="G375" s="65"/>
      <c r="H375" s="66"/>
      <c r="I375" s="66"/>
      <c r="J375" s="67"/>
      <c r="K375" s="68"/>
      <c r="L375" s="64"/>
      <c r="M375" s="66"/>
      <c r="N375" s="66"/>
      <c r="O375" s="67"/>
      <c r="P375" s="48" t="str">
        <f t="shared" si="21"/>
        <v/>
      </c>
      <c r="Q375" s="50">
        <f t="shared" si="33"/>
        <v>374</v>
      </c>
      <c r="R375" s="50"/>
      <c r="S375" s="52"/>
      <c r="T375" s="52">
        <f t="shared" si="22"/>
        <v>0</v>
      </c>
      <c r="U375" s="52">
        <f t="shared" si="23"/>
        <v>0</v>
      </c>
      <c r="V375" s="52">
        <f t="shared" si="24"/>
        <v>0</v>
      </c>
      <c r="W375" s="52">
        <f t="shared" si="25"/>
        <v>0</v>
      </c>
      <c r="X375" s="52" t="str">
        <f t="shared" si="34"/>
        <v/>
      </c>
      <c r="Y375" s="53" t="str">
        <f t="shared" si="35"/>
        <v/>
      </c>
      <c r="Z375" s="53" t="str">
        <f t="shared" si="36"/>
        <v/>
      </c>
      <c r="AA375" s="53" t="str">
        <f t="shared" si="26"/>
        <v/>
      </c>
      <c r="AB375" s="54" t="str">
        <f t="shared" si="27"/>
        <v/>
      </c>
      <c r="AC375" s="61"/>
      <c r="AD375" s="52" t="str">
        <f t="shared" si="28"/>
        <v/>
      </c>
      <c r="AE375" s="53" t="str">
        <f t="shared" si="39"/>
        <v/>
      </c>
      <c r="AF375" s="52" t="str">
        <f t="shared" si="29"/>
        <v/>
      </c>
      <c r="AG375" s="52" t="str">
        <f t="shared" si="30"/>
        <v/>
      </c>
      <c r="AH375" s="58">
        <f t="shared" si="31"/>
        <v>0</v>
      </c>
      <c r="AI375" s="58">
        <f t="shared" si="32"/>
        <v>0</v>
      </c>
      <c r="AJ375" s="52" t="str">
        <f t="shared" si="37"/>
        <v/>
      </c>
      <c r="AK375" s="52" t="str">
        <f t="shared" si="38"/>
        <v/>
      </c>
    </row>
    <row r="376" spans="1:37" ht="15.75" customHeight="1" x14ac:dyDescent="0.25">
      <c r="A376" s="69"/>
      <c r="B376" s="63"/>
      <c r="C376" s="50" t="s">
        <v>61</v>
      </c>
      <c r="D376" s="64"/>
      <c r="E376" s="50" t="s">
        <v>61</v>
      </c>
      <c r="F376" s="68"/>
      <c r="G376" s="65"/>
      <c r="H376" s="66"/>
      <c r="I376" s="66"/>
      <c r="J376" s="67"/>
      <c r="K376" s="68"/>
      <c r="L376" s="64"/>
      <c r="M376" s="66"/>
      <c r="N376" s="66"/>
      <c r="O376" s="67"/>
      <c r="P376" s="48" t="str">
        <f t="shared" si="21"/>
        <v/>
      </c>
      <c r="Q376" s="50">
        <f t="shared" si="33"/>
        <v>375</v>
      </c>
      <c r="R376" s="50"/>
      <c r="S376" s="52"/>
      <c r="T376" s="52">
        <f t="shared" si="22"/>
        <v>0</v>
      </c>
      <c r="U376" s="52">
        <f t="shared" si="23"/>
        <v>0</v>
      </c>
      <c r="V376" s="52">
        <f t="shared" si="24"/>
        <v>0</v>
      </c>
      <c r="W376" s="52">
        <f t="shared" si="25"/>
        <v>0</v>
      </c>
      <c r="X376" s="52" t="str">
        <f t="shared" si="34"/>
        <v/>
      </c>
      <c r="Y376" s="53" t="str">
        <f t="shared" si="35"/>
        <v/>
      </c>
      <c r="Z376" s="53" t="str">
        <f t="shared" si="36"/>
        <v/>
      </c>
      <c r="AA376" s="53" t="str">
        <f t="shared" si="26"/>
        <v/>
      </c>
      <c r="AB376" s="54" t="str">
        <f t="shared" si="27"/>
        <v/>
      </c>
      <c r="AC376" s="61"/>
      <c r="AD376" s="52" t="str">
        <f t="shared" si="28"/>
        <v/>
      </c>
      <c r="AE376" s="53" t="str">
        <f t="shared" si="39"/>
        <v/>
      </c>
      <c r="AF376" s="52" t="str">
        <f t="shared" si="29"/>
        <v/>
      </c>
      <c r="AG376" s="52" t="str">
        <f t="shared" si="30"/>
        <v/>
      </c>
      <c r="AH376" s="58">
        <f t="shared" si="31"/>
        <v>0</v>
      </c>
      <c r="AI376" s="58">
        <f t="shared" si="32"/>
        <v>0</v>
      </c>
      <c r="AJ376" s="52" t="str">
        <f t="shared" si="37"/>
        <v/>
      </c>
      <c r="AK376" s="52" t="str">
        <f t="shared" si="38"/>
        <v/>
      </c>
    </row>
    <row r="377" spans="1:37" ht="15.75" customHeight="1" x14ac:dyDescent="0.25">
      <c r="A377" s="69"/>
      <c r="B377" s="63"/>
      <c r="C377" s="50" t="s">
        <v>61</v>
      </c>
      <c r="D377" s="64"/>
      <c r="E377" s="50" t="s">
        <v>61</v>
      </c>
      <c r="F377" s="68"/>
      <c r="G377" s="65"/>
      <c r="H377" s="66"/>
      <c r="I377" s="66"/>
      <c r="J377" s="67"/>
      <c r="K377" s="68"/>
      <c r="L377" s="64"/>
      <c r="M377" s="66"/>
      <c r="N377" s="66"/>
      <c r="O377" s="67"/>
      <c r="P377" s="48" t="str">
        <f t="shared" si="21"/>
        <v/>
      </c>
      <c r="Q377" s="50">
        <f t="shared" si="33"/>
        <v>376</v>
      </c>
      <c r="R377" s="50"/>
      <c r="S377" s="52"/>
      <c r="T377" s="52">
        <f t="shared" si="22"/>
        <v>0</v>
      </c>
      <c r="U377" s="52">
        <f t="shared" si="23"/>
        <v>0</v>
      </c>
      <c r="V377" s="52">
        <f t="shared" si="24"/>
        <v>0</v>
      </c>
      <c r="W377" s="52">
        <f t="shared" si="25"/>
        <v>0</v>
      </c>
      <c r="X377" s="52" t="str">
        <f t="shared" si="34"/>
        <v/>
      </c>
      <c r="Y377" s="53" t="str">
        <f t="shared" si="35"/>
        <v/>
      </c>
      <c r="Z377" s="53" t="str">
        <f t="shared" si="36"/>
        <v/>
      </c>
      <c r="AA377" s="53" t="str">
        <f t="shared" si="26"/>
        <v/>
      </c>
      <c r="AB377" s="54" t="str">
        <f t="shared" si="27"/>
        <v/>
      </c>
      <c r="AC377" s="61"/>
      <c r="AD377" s="52" t="str">
        <f t="shared" si="28"/>
        <v/>
      </c>
      <c r="AE377" s="53" t="str">
        <f t="shared" si="39"/>
        <v/>
      </c>
      <c r="AF377" s="52" t="str">
        <f t="shared" si="29"/>
        <v/>
      </c>
      <c r="AG377" s="52" t="str">
        <f t="shared" si="30"/>
        <v/>
      </c>
      <c r="AH377" s="58">
        <f t="shared" si="31"/>
        <v>0</v>
      </c>
      <c r="AI377" s="58">
        <f t="shared" si="32"/>
        <v>0</v>
      </c>
      <c r="AJ377" s="52" t="str">
        <f t="shared" si="37"/>
        <v/>
      </c>
      <c r="AK377" s="52" t="str">
        <f t="shared" si="38"/>
        <v/>
      </c>
    </row>
    <row r="378" spans="1:37" ht="15.75" customHeight="1" x14ac:dyDescent="0.25">
      <c r="A378" s="69"/>
      <c r="B378" s="63"/>
      <c r="C378" s="50" t="s">
        <v>61</v>
      </c>
      <c r="D378" s="64"/>
      <c r="E378" s="50" t="s">
        <v>61</v>
      </c>
      <c r="F378" s="68"/>
      <c r="G378" s="65"/>
      <c r="H378" s="66"/>
      <c r="I378" s="66"/>
      <c r="J378" s="67"/>
      <c r="K378" s="68"/>
      <c r="L378" s="64"/>
      <c r="M378" s="66"/>
      <c r="N378" s="66"/>
      <c r="O378" s="67"/>
      <c r="P378" s="48" t="str">
        <f t="shared" si="21"/>
        <v/>
      </c>
      <c r="Q378" s="50">
        <f t="shared" si="33"/>
        <v>377</v>
      </c>
      <c r="R378" s="50"/>
      <c r="S378" s="52"/>
      <c r="T378" s="52">
        <f t="shared" si="22"/>
        <v>0</v>
      </c>
      <c r="U378" s="52">
        <f t="shared" si="23"/>
        <v>0</v>
      </c>
      <c r="V378" s="52">
        <f t="shared" si="24"/>
        <v>0</v>
      </c>
      <c r="W378" s="52">
        <f t="shared" si="25"/>
        <v>0</v>
      </c>
      <c r="X378" s="52" t="str">
        <f t="shared" si="34"/>
        <v/>
      </c>
      <c r="Y378" s="53" t="str">
        <f t="shared" si="35"/>
        <v/>
      </c>
      <c r="Z378" s="53" t="str">
        <f t="shared" si="36"/>
        <v/>
      </c>
      <c r="AA378" s="53" t="str">
        <f t="shared" si="26"/>
        <v/>
      </c>
      <c r="AB378" s="54" t="str">
        <f t="shared" si="27"/>
        <v/>
      </c>
      <c r="AC378" s="61"/>
      <c r="AD378" s="52" t="str">
        <f t="shared" si="28"/>
        <v/>
      </c>
      <c r="AE378" s="53" t="str">
        <f t="shared" si="39"/>
        <v/>
      </c>
      <c r="AF378" s="52" t="str">
        <f t="shared" si="29"/>
        <v/>
      </c>
      <c r="AG378" s="52" t="str">
        <f t="shared" si="30"/>
        <v/>
      </c>
      <c r="AH378" s="58">
        <f t="shared" si="31"/>
        <v>0</v>
      </c>
      <c r="AI378" s="58">
        <f t="shared" si="32"/>
        <v>0</v>
      </c>
      <c r="AJ378" s="52" t="str">
        <f t="shared" si="37"/>
        <v/>
      </c>
      <c r="AK378" s="52" t="str">
        <f t="shared" si="38"/>
        <v/>
      </c>
    </row>
    <row r="379" spans="1:37" ht="15.75" customHeight="1" x14ac:dyDescent="0.25">
      <c r="A379" s="69"/>
      <c r="B379" s="63"/>
      <c r="C379" s="50" t="s">
        <v>61</v>
      </c>
      <c r="D379" s="64"/>
      <c r="E379" s="50" t="s">
        <v>61</v>
      </c>
      <c r="F379" s="68"/>
      <c r="G379" s="65"/>
      <c r="H379" s="66"/>
      <c r="I379" s="66"/>
      <c r="J379" s="67"/>
      <c r="K379" s="68"/>
      <c r="L379" s="64"/>
      <c r="M379" s="66"/>
      <c r="N379" s="66"/>
      <c r="O379" s="67"/>
      <c r="P379" s="48" t="str">
        <f t="shared" si="21"/>
        <v/>
      </c>
      <c r="Q379" s="50">
        <f t="shared" si="33"/>
        <v>378</v>
      </c>
      <c r="R379" s="50"/>
      <c r="S379" s="52"/>
      <c r="T379" s="52">
        <f t="shared" si="22"/>
        <v>0</v>
      </c>
      <c r="U379" s="52">
        <f t="shared" si="23"/>
        <v>0</v>
      </c>
      <c r="V379" s="52">
        <f t="shared" si="24"/>
        <v>0</v>
      </c>
      <c r="W379" s="52">
        <f t="shared" si="25"/>
        <v>0</v>
      </c>
      <c r="X379" s="52" t="str">
        <f t="shared" si="34"/>
        <v/>
      </c>
      <c r="Y379" s="53" t="str">
        <f t="shared" si="35"/>
        <v/>
      </c>
      <c r="Z379" s="53" t="str">
        <f t="shared" si="36"/>
        <v/>
      </c>
      <c r="AA379" s="53" t="str">
        <f t="shared" si="26"/>
        <v/>
      </c>
      <c r="AB379" s="54" t="str">
        <f t="shared" si="27"/>
        <v/>
      </c>
      <c r="AC379" s="61"/>
      <c r="AD379" s="52" t="str">
        <f t="shared" si="28"/>
        <v/>
      </c>
      <c r="AE379" s="53" t="str">
        <f t="shared" si="39"/>
        <v/>
      </c>
      <c r="AF379" s="52" t="str">
        <f t="shared" si="29"/>
        <v/>
      </c>
      <c r="AG379" s="52" t="str">
        <f t="shared" si="30"/>
        <v/>
      </c>
      <c r="AH379" s="58">
        <f t="shared" si="31"/>
        <v>0</v>
      </c>
      <c r="AI379" s="58">
        <f t="shared" si="32"/>
        <v>0</v>
      </c>
      <c r="AJ379" s="52" t="str">
        <f t="shared" si="37"/>
        <v/>
      </c>
      <c r="AK379" s="52" t="str">
        <f t="shared" si="38"/>
        <v/>
      </c>
    </row>
    <row r="380" spans="1:37" ht="15.75" customHeight="1" x14ac:dyDescent="0.25">
      <c r="A380" s="69"/>
      <c r="B380" s="63"/>
      <c r="C380" s="50" t="s">
        <v>61</v>
      </c>
      <c r="D380" s="64"/>
      <c r="E380" s="50" t="s">
        <v>61</v>
      </c>
      <c r="F380" s="68"/>
      <c r="G380" s="65"/>
      <c r="H380" s="66"/>
      <c r="I380" s="66"/>
      <c r="J380" s="67"/>
      <c r="K380" s="68"/>
      <c r="L380" s="64"/>
      <c r="M380" s="66"/>
      <c r="N380" s="66"/>
      <c r="O380" s="67"/>
      <c r="P380" s="48" t="str">
        <f t="shared" si="21"/>
        <v/>
      </c>
      <c r="Q380" s="50">
        <f t="shared" si="33"/>
        <v>379</v>
      </c>
      <c r="R380" s="50"/>
      <c r="S380" s="52"/>
      <c r="T380" s="52">
        <f t="shared" si="22"/>
        <v>0</v>
      </c>
      <c r="U380" s="52">
        <f t="shared" si="23"/>
        <v>0</v>
      </c>
      <c r="V380" s="52">
        <f t="shared" si="24"/>
        <v>0</v>
      </c>
      <c r="W380" s="52">
        <f t="shared" si="25"/>
        <v>0</v>
      </c>
      <c r="X380" s="52" t="str">
        <f t="shared" si="34"/>
        <v/>
      </c>
      <c r="Y380" s="53" t="str">
        <f t="shared" si="35"/>
        <v/>
      </c>
      <c r="Z380" s="53" t="str">
        <f t="shared" si="36"/>
        <v/>
      </c>
      <c r="AA380" s="53" t="str">
        <f t="shared" si="26"/>
        <v/>
      </c>
      <c r="AB380" s="54" t="str">
        <f t="shared" si="27"/>
        <v/>
      </c>
      <c r="AC380" s="61"/>
      <c r="AD380" s="52" t="str">
        <f t="shared" si="28"/>
        <v/>
      </c>
      <c r="AE380" s="53" t="str">
        <f t="shared" si="39"/>
        <v/>
      </c>
      <c r="AF380" s="52" t="str">
        <f t="shared" si="29"/>
        <v/>
      </c>
      <c r="AG380" s="52" t="str">
        <f t="shared" si="30"/>
        <v/>
      </c>
      <c r="AH380" s="58">
        <f t="shared" si="31"/>
        <v>0</v>
      </c>
      <c r="AI380" s="58">
        <f t="shared" si="32"/>
        <v>0</v>
      </c>
      <c r="AJ380" s="52" t="str">
        <f t="shared" si="37"/>
        <v/>
      </c>
      <c r="AK380" s="52" t="str">
        <f t="shared" si="38"/>
        <v/>
      </c>
    </row>
    <row r="381" spans="1:37" ht="15.75" customHeight="1" x14ac:dyDescent="0.25">
      <c r="A381" s="69"/>
      <c r="B381" s="63"/>
      <c r="C381" s="50" t="s">
        <v>61</v>
      </c>
      <c r="D381" s="64"/>
      <c r="E381" s="50" t="s">
        <v>61</v>
      </c>
      <c r="F381" s="68"/>
      <c r="G381" s="65"/>
      <c r="H381" s="66"/>
      <c r="I381" s="66"/>
      <c r="J381" s="67"/>
      <c r="K381" s="68"/>
      <c r="L381" s="64"/>
      <c r="M381" s="66"/>
      <c r="N381" s="66"/>
      <c r="O381" s="67"/>
      <c r="P381" s="48" t="str">
        <f t="shared" si="21"/>
        <v/>
      </c>
      <c r="Q381" s="50">
        <f t="shared" si="33"/>
        <v>380</v>
      </c>
      <c r="R381" s="50"/>
      <c r="S381" s="52"/>
      <c r="T381" s="52">
        <f t="shared" si="22"/>
        <v>0</v>
      </c>
      <c r="U381" s="52">
        <f t="shared" si="23"/>
        <v>0</v>
      </c>
      <c r="V381" s="52">
        <f t="shared" si="24"/>
        <v>0</v>
      </c>
      <c r="W381" s="52">
        <f t="shared" si="25"/>
        <v>0</v>
      </c>
      <c r="X381" s="52" t="str">
        <f t="shared" si="34"/>
        <v/>
      </c>
      <c r="Y381" s="53" t="str">
        <f t="shared" si="35"/>
        <v/>
      </c>
      <c r="Z381" s="53" t="str">
        <f t="shared" si="36"/>
        <v/>
      </c>
      <c r="AA381" s="53" t="str">
        <f t="shared" si="26"/>
        <v/>
      </c>
      <c r="AB381" s="54" t="str">
        <f t="shared" si="27"/>
        <v/>
      </c>
      <c r="AC381" s="61"/>
      <c r="AD381" s="52" t="str">
        <f t="shared" si="28"/>
        <v/>
      </c>
      <c r="AE381" s="53" t="str">
        <f t="shared" si="39"/>
        <v/>
      </c>
      <c r="AF381" s="52" t="str">
        <f t="shared" si="29"/>
        <v/>
      </c>
      <c r="AG381" s="52" t="str">
        <f t="shared" si="30"/>
        <v/>
      </c>
      <c r="AH381" s="58">
        <f t="shared" si="31"/>
        <v>0</v>
      </c>
      <c r="AI381" s="58">
        <f t="shared" si="32"/>
        <v>0</v>
      </c>
      <c r="AJ381" s="52" t="str">
        <f t="shared" si="37"/>
        <v/>
      </c>
      <c r="AK381" s="52" t="str">
        <f t="shared" si="38"/>
        <v/>
      </c>
    </row>
    <row r="382" spans="1:37" ht="15.75" customHeight="1" x14ac:dyDescent="0.25">
      <c r="A382" s="69"/>
      <c r="B382" s="63"/>
      <c r="C382" s="50" t="s">
        <v>61</v>
      </c>
      <c r="D382" s="64"/>
      <c r="E382" s="50" t="s">
        <v>61</v>
      </c>
      <c r="F382" s="68"/>
      <c r="G382" s="65"/>
      <c r="H382" s="66"/>
      <c r="I382" s="66"/>
      <c r="J382" s="67"/>
      <c r="K382" s="68"/>
      <c r="L382" s="64"/>
      <c r="M382" s="66"/>
      <c r="N382" s="66"/>
      <c r="O382" s="67"/>
      <c r="P382" s="48" t="str">
        <f t="shared" si="21"/>
        <v/>
      </c>
      <c r="Q382" s="50">
        <f t="shared" si="33"/>
        <v>381</v>
      </c>
      <c r="R382" s="50"/>
      <c r="S382" s="52"/>
      <c r="T382" s="52">
        <f t="shared" si="22"/>
        <v>0</v>
      </c>
      <c r="U382" s="52">
        <f t="shared" si="23"/>
        <v>0</v>
      </c>
      <c r="V382" s="52">
        <f t="shared" si="24"/>
        <v>0</v>
      </c>
      <c r="W382" s="52">
        <f t="shared" si="25"/>
        <v>0</v>
      </c>
      <c r="X382" s="52" t="str">
        <f t="shared" si="34"/>
        <v/>
      </c>
      <c r="Y382" s="53" t="str">
        <f t="shared" si="35"/>
        <v/>
      </c>
      <c r="Z382" s="53" t="str">
        <f t="shared" si="36"/>
        <v/>
      </c>
      <c r="AA382" s="53" t="str">
        <f t="shared" si="26"/>
        <v/>
      </c>
      <c r="AB382" s="54" t="str">
        <f t="shared" si="27"/>
        <v/>
      </c>
      <c r="AC382" s="61"/>
      <c r="AD382" s="52" t="str">
        <f t="shared" si="28"/>
        <v/>
      </c>
      <c r="AE382" s="53" t="str">
        <f t="shared" si="39"/>
        <v/>
      </c>
      <c r="AF382" s="52" t="str">
        <f t="shared" si="29"/>
        <v/>
      </c>
      <c r="AG382" s="52" t="str">
        <f t="shared" si="30"/>
        <v/>
      </c>
      <c r="AH382" s="58">
        <f t="shared" si="31"/>
        <v>0</v>
      </c>
      <c r="AI382" s="58">
        <f t="shared" si="32"/>
        <v>0</v>
      </c>
      <c r="AJ382" s="52" t="str">
        <f t="shared" si="37"/>
        <v/>
      </c>
      <c r="AK382" s="52" t="str">
        <f t="shared" si="38"/>
        <v/>
      </c>
    </row>
    <row r="383" spans="1:37" ht="15.75" customHeight="1" x14ac:dyDescent="0.25">
      <c r="A383" s="69"/>
      <c r="B383" s="63"/>
      <c r="C383" s="50" t="s">
        <v>61</v>
      </c>
      <c r="D383" s="64"/>
      <c r="E383" s="50" t="s">
        <v>61</v>
      </c>
      <c r="F383" s="68"/>
      <c r="G383" s="65"/>
      <c r="H383" s="66"/>
      <c r="I383" s="66"/>
      <c r="J383" s="67"/>
      <c r="K383" s="68"/>
      <c r="L383" s="64"/>
      <c r="M383" s="66"/>
      <c r="N383" s="66"/>
      <c r="O383" s="67"/>
      <c r="P383" s="48" t="str">
        <f t="shared" si="21"/>
        <v/>
      </c>
      <c r="Q383" s="50">
        <f t="shared" si="33"/>
        <v>382</v>
      </c>
      <c r="R383" s="50"/>
      <c r="S383" s="52"/>
      <c r="T383" s="52">
        <f t="shared" si="22"/>
        <v>0</v>
      </c>
      <c r="U383" s="52">
        <f t="shared" si="23"/>
        <v>0</v>
      </c>
      <c r="V383" s="52">
        <f t="shared" si="24"/>
        <v>0</v>
      </c>
      <c r="W383" s="52">
        <f t="shared" si="25"/>
        <v>0</v>
      </c>
      <c r="X383" s="52" t="str">
        <f t="shared" si="34"/>
        <v/>
      </c>
      <c r="Y383" s="53" t="str">
        <f t="shared" si="35"/>
        <v/>
      </c>
      <c r="Z383" s="53" t="str">
        <f t="shared" si="36"/>
        <v/>
      </c>
      <c r="AA383" s="53" t="str">
        <f t="shared" si="26"/>
        <v/>
      </c>
      <c r="AB383" s="54" t="str">
        <f t="shared" si="27"/>
        <v/>
      </c>
      <c r="AC383" s="61"/>
      <c r="AD383" s="52" t="str">
        <f t="shared" si="28"/>
        <v/>
      </c>
      <c r="AE383" s="53" t="str">
        <f t="shared" si="39"/>
        <v/>
      </c>
      <c r="AF383" s="52" t="str">
        <f t="shared" si="29"/>
        <v/>
      </c>
      <c r="AG383" s="52" t="str">
        <f t="shared" si="30"/>
        <v/>
      </c>
      <c r="AH383" s="58">
        <f t="shared" si="31"/>
        <v>0</v>
      </c>
      <c r="AI383" s="58">
        <f t="shared" si="32"/>
        <v>0</v>
      </c>
      <c r="AJ383" s="52" t="str">
        <f t="shared" si="37"/>
        <v/>
      </c>
      <c r="AK383" s="52" t="str">
        <f t="shared" si="38"/>
        <v/>
      </c>
    </row>
    <row r="384" spans="1:37" ht="15.75" customHeight="1" x14ac:dyDescent="0.25">
      <c r="A384" s="69"/>
      <c r="B384" s="63"/>
      <c r="C384" s="50" t="s">
        <v>61</v>
      </c>
      <c r="D384" s="64"/>
      <c r="E384" s="50" t="s">
        <v>61</v>
      </c>
      <c r="F384" s="68"/>
      <c r="G384" s="65"/>
      <c r="H384" s="66"/>
      <c r="I384" s="66"/>
      <c r="J384" s="67"/>
      <c r="K384" s="68"/>
      <c r="L384" s="64"/>
      <c r="M384" s="66"/>
      <c r="N384" s="66"/>
      <c r="O384" s="67"/>
      <c r="P384" s="48" t="str">
        <f t="shared" si="21"/>
        <v/>
      </c>
      <c r="Q384" s="50">
        <f t="shared" si="33"/>
        <v>383</v>
      </c>
      <c r="R384" s="50"/>
      <c r="S384" s="52"/>
      <c r="T384" s="52">
        <f t="shared" si="22"/>
        <v>0</v>
      </c>
      <c r="U384" s="52">
        <f t="shared" si="23"/>
        <v>0</v>
      </c>
      <c r="V384" s="52">
        <f t="shared" si="24"/>
        <v>0</v>
      </c>
      <c r="W384" s="52">
        <f t="shared" si="25"/>
        <v>0</v>
      </c>
      <c r="X384" s="52" t="str">
        <f t="shared" si="34"/>
        <v/>
      </c>
      <c r="Y384" s="53" t="str">
        <f t="shared" si="35"/>
        <v/>
      </c>
      <c r="Z384" s="53" t="str">
        <f t="shared" si="36"/>
        <v/>
      </c>
      <c r="AA384" s="53" t="str">
        <f t="shared" si="26"/>
        <v/>
      </c>
      <c r="AB384" s="54" t="str">
        <f t="shared" si="27"/>
        <v/>
      </c>
      <c r="AC384" s="61"/>
      <c r="AD384" s="52" t="str">
        <f t="shared" si="28"/>
        <v/>
      </c>
      <c r="AE384" s="53" t="str">
        <f t="shared" si="39"/>
        <v/>
      </c>
      <c r="AF384" s="52" t="str">
        <f t="shared" si="29"/>
        <v/>
      </c>
      <c r="AG384" s="52" t="str">
        <f t="shared" si="30"/>
        <v/>
      </c>
      <c r="AH384" s="58">
        <f t="shared" si="31"/>
        <v>0</v>
      </c>
      <c r="AI384" s="58">
        <f t="shared" si="32"/>
        <v>0</v>
      </c>
      <c r="AJ384" s="52" t="str">
        <f t="shared" si="37"/>
        <v/>
      </c>
      <c r="AK384" s="52" t="str">
        <f t="shared" si="38"/>
        <v/>
      </c>
    </row>
    <row r="385" spans="1:37" ht="15.75" customHeight="1" x14ac:dyDescent="0.25">
      <c r="A385" s="69"/>
      <c r="B385" s="63"/>
      <c r="C385" s="50" t="s">
        <v>61</v>
      </c>
      <c r="D385" s="64"/>
      <c r="E385" s="50" t="s">
        <v>61</v>
      </c>
      <c r="F385" s="68"/>
      <c r="G385" s="65"/>
      <c r="H385" s="66"/>
      <c r="I385" s="66"/>
      <c r="J385" s="67"/>
      <c r="K385" s="68"/>
      <c r="L385" s="64"/>
      <c r="M385" s="66"/>
      <c r="N385" s="66"/>
      <c r="O385" s="67"/>
      <c r="P385" s="48" t="str">
        <f t="shared" si="21"/>
        <v/>
      </c>
      <c r="Q385" s="50">
        <f t="shared" si="33"/>
        <v>384</v>
      </c>
      <c r="R385" s="50"/>
      <c r="S385" s="52"/>
      <c r="T385" s="52">
        <f t="shared" si="22"/>
        <v>0</v>
      </c>
      <c r="U385" s="52">
        <f t="shared" si="23"/>
        <v>0</v>
      </c>
      <c r="V385" s="52">
        <f t="shared" si="24"/>
        <v>0</v>
      </c>
      <c r="W385" s="52">
        <f t="shared" si="25"/>
        <v>0</v>
      </c>
      <c r="X385" s="52" t="str">
        <f t="shared" si="34"/>
        <v/>
      </c>
      <c r="Y385" s="53" t="str">
        <f t="shared" si="35"/>
        <v/>
      </c>
      <c r="Z385" s="53" t="str">
        <f t="shared" si="36"/>
        <v/>
      </c>
      <c r="AA385" s="53" t="str">
        <f t="shared" si="26"/>
        <v/>
      </c>
      <c r="AB385" s="54" t="str">
        <f t="shared" si="27"/>
        <v/>
      </c>
      <c r="AC385" s="61"/>
      <c r="AD385" s="52" t="str">
        <f t="shared" si="28"/>
        <v/>
      </c>
      <c r="AE385" s="53" t="str">
        <f t="shared" si="39"/>
        <v/>
      </c>
      <c r="AF385" s="52" t="str">
        <f t="shared" si="29"/>
        <v/>
      </c>
      <c r="AG385" s="52" t="str">
        <f t="shared" si="30"/>
        <v/>
      </c>
      <c r="AH385" s="58">
        <f t="shared" si="31"/>
        <v>0</v>
      </c>
      <c r="AI385" s="58">
        <f t="shared" si="32"/>
        <v>0</v>
      </c>
      <c r="AJ385" s="52" t="str">
        <f t="shared" si="37"/>
        <v/>
      </c>
      <c r="AK385" s="52" t="str">
        <f t="shared" si="38"/>
        <v/>
      </c>
    </row>
    <row r="386" spans="1:37" ht="15.75" customHeight="1" x14ac:dyDescent="0.25">
      <c r="A386" s="69"/>
      <c r="B386" s="63"/>
      <c r="C386" s="50" t="s">
        <v>61</v>
      </c>
      <c r="D386" s="64"/>
      <c r="E386" s="50" t="s">
        <v>61</v>
      </c>
      <c r="F386" s="68"/>
      <c r="G386" s="65"/>
      <c r="H386" s="66"/>
      <c r="I386" s="66"/>
      <c r="J386" s="67"/>
      <c r="K386" s="68"/>
      <c r="L386" s="64"/>
      <c r="M386" s="66"/>
      <c r="N386" s="66"/>
      <c r="O386" s="67"/>
      <c r="P386" s="48" t="str">
        <f t="shared" si="21"/>
        <v/>
      </c>
      <c r="Q386" s="50">
        <f t="shared" si="33"/>
        <v>385</v>
      </c>
      <c r="R386" s="50"/>
      <c r="S386" s="52"/>
      <c r="T386" s="52">
        <f t="shared" si="22"/>
        <v>0</v>
      </c>
      <c r="U386" s="52">
        <f t="shared" si="23"/>
        <v>0</v>
      </c>
      <c r="V386" s="52">
        <f t="shared" si="24"/>
        <v>0</v>
      </c>
      <c r="W386" s="52">
        <f t="shared" si="25"/>
        <v>0</v>
      </c>
      <c r="X386" s="52" t="str">
        <f t="shared" si="34"/>
        <v/>
      </c>
      <c r="Y386" s="53" t="str">
        <f t="shared" si="35"/>
        <v/>
      </c>
      <c r="Z386" s="53" t="str">
        <f t="shared" si="36"/>
        <v/>
      </c>
      <c r="AA386" s="53" t="str">
        <f t="shared" si="26"/>
        <v/>
      </c>
      <c r="AB386" s="54" t="str">
        <f t="shared" si="27"/>
        <v/>
      </c>
      <c r="AC386" s="61"/>
      <c r="AD386" s="52" t="str">
        <f t="shared" si="28"/>
        <v/>
      </c>
      <c r="AE386" s="53" t="str">
        <f t="shared" si="39"/>
        <v/>
      </c>
      <c r="AF386" s="52" t="str">
        <f t="shared" si="29"/>
        <v/>
      </c>
      <c r="AG386" s="52" t="str">
        <f t="shared" si="30"/>
        <v/>
      </c>
      <c r="AH386" s="58">
        <f t="shared" si="31"/>
        <v>0</v>
      </c>
      <c r="AI386" s="58">
        <f t="shared" si="32"/>
        <v>0</v>
      </c>
      <c r="AJ386" s="52" t="str">
        <f t="shared" si="37"/>
        <v/>
      </c>
      <c r="AK386" s="52" t="str">
        <f t="shared" si="38"/>
        <v/>
      </c>
    </row>
    <row r="387" spans="1:37" ht="15.75" customHeight="1" x14ac:dyDescent="0.25">
      <c r="A387" s="69"/>
      <c r="B387" s="63"/>
      <c r="C387" s="50" t="s">
        <v>61</v>
      </c>
      <c r="D387" s="64"/>
      <c r="E387" s="50" t="s">
        <v>61</v>
      </c>
      <c r="F387" s="68"/>
      <c r="G387" s="65"/>
      <c r="H387" s="66"/>
      <c r="I387" s="66"/>
      <c r="J387" s="67"/>
      <c r="K387" s="68"/>
      <c r="L387" s="64"/>
      <c r="M387" s="66"/>
      <c r="N387" s="66"/>
      <c r="O387" s="67"/>
      <c r="P387" s="48" t="str">
        <f t="shared" si="21"/>
        <v/>
      </c>
      <c r="Q387" s="50">
        <f t="shared" si="33"/>
        <v>386</v>
      </c>
      <c r="R387" s="50"/>
      <c r="S387" s="52"/>
      <c r="T387" s="52">
        <f t="shared" si="22"/>
        <v>0</v>
      </c>
      <c r="U387" s="52">
        <f t="shared" si="23"/>
        <v>0</v>
      </c>
      <c r="V387" s="52">
        <f t="shared" si="24"/>
        <v>0</v>
      </c>
      <c r="W387" s="52">
        <f t="shared" si="25"/>
        <v>0</v>
      </c>
      <c r="X387" s="52" t="str">
        <f t="shared" si="34"/>
        <v/>
      </c>
      <c r="Y387" s="53" t="str">
        <f t="shared" si="35"/>
        <v/>
      </c>
      <c r="Z387" s="53" t="str">
        <f t="shared" si="36"/>
        <v/>
      </c>
      <c r="AA387" s="53" t="str">
        <f t="shared" si="26"/>
        <v/>
      </c>
      <c r="AB387" s="54" t="str">
        <f t="shared" si="27"/>
        <v/>
      </c>
      <c r="AC387" s="61"/>
      <c r="AD387" s="52" t="str">
        <f t="shared" si="28"/>
        <v/>
      </c>
      <c r="AE387" s="53" t="str">
        <f t="shared" si="39"/>
        <v/>
      </c>
      <c r="AF387" s="52" t="str">
        <f t="shared" si="29"/>
        <v/>
      </c>
      <c r="AG387" s="52" t="str">
        <f t="shared" si="30"/>
        <v/>
      </c>
      <c r="AH387" s="58">
        <f t="shared" si="31"/>
        <v>0</v>
      </c>
      <c r="AI387" s="58">
        <f t="shared" si="32"/>
        <v>0</v>
      </c>
      <c r="AJ387" s="52" t="str">
        <f t="shared" si="37"/>
        <v/>
      </c>
      <c r="AK387" s="52" t="str">
        <f t="shared" si="38"/>
        <v/>
      </c>
    </row>
    <row r="388" spans="1:37" ht="15.75" customHeight="1" x14ac:dyDescent="0.25">
      <c r="A388" s="69"/>
      <c r="B388" s="63"/>
      <c r="C388" s="50" t="s">
        <v>61</v>
      </c>
      <c r="D388" s="64"/>
      <c r="E388" s="50" t="s">
        <v>61</v>
      </c>
      <c r="F388" s="68"/>
      <c r="G388" s="65"/>
      <c r="H388" s="66"/>
      <c r="I388" s="66"/>
      <c r="J388" s="67"/>
      <c r="K388" s="68"/>
      <c r="L388" s="64"/>
      <c r="M388" s="66"/>
      <c r="N388" s="66"/>
      <c r="O388" s="67"/>
      <c r="P388" s="48" t="str">
        <f t="shared" si="21"/>
        <v/>
      </c>
      <c r="Q388" s="50">
        <f t="shared" si="33"/>
        <v>387</v>
      </c>
      <c r="R388" s="50"/>
      <c r="S388" s="52"/>
      <c r="T388" s="52">
        <f t="shared" si="22"/>
        <v>0</v>
      </c>
      <c r="U388" s="52">
        <f t="shared" si="23"/>
        <v>0</v>
      </c>
      <c r="V388" s="52">
        <f t="shared" si="24"/>
        <v>0</v>
      </c>
      <c r="W388" s="52">
        <f t="shared" si="25"/>
        <v>0</v>
      </c>
      <c r="X388" s="52" t="str">
        <f t="shared" si="34"/>
        <v/>
      </c>
      <c r="Y388" s="53" t="str">
        <f t="shared" si="35"/>
        <v/>
      </c>
      <c r="Z388" s="53" t="str">
        <f t="shared" si="36"/>
        <v/>
      </c>
      <c r="AA388" s="53" t="str">
        <f t="shared" si="26"/>
        <v/>
      </c>
      <c r="AB388" s="54" t="str">
        <f t="shared" si="27"/>
        <v/>
      </c>
      <c r="AC388" s="61"/>
      <c r="AD388" s="52" t="str">
        <f t="shared" si="28"/>
        <v/>
      </c>
      <c r="AE388" s="53" t="str">
        <f t="shared" si="39"/>
        <v/>
      </c>
      <c r="AF388" s="52" t="str">
        <f t="shared" si="29"/>
        <v/>
      </c>
      <c r="AG388" s="52" t="str">
        <f t="shared" si="30"/>
        <v/>
      </c>
      <c r="AH388" s="58">
        <f t="shared" si="31"/>
        <v>0</v>
      </c>
      <c r="AI388" s="58">
        <f t="shared" si="32"/>
        <v>0</v>
      </c>
      <c r="AJ388" s="52" t="str">
        <f t="shared" si="37"/>
        <v/>
      </c>
      <c r="AK388" s="52" t="str">
        <f t="shared" si="38"/>
        <v/>
      </c>
    </row>
    <row r="389" spans="1:37" ht="15.75" customHeight="1" x14ac:dyDescent="0.25">
      <c r="A389" s="69"/>
      <c r="B389" s="63"/>
      <c r="C389" s="50" t="s">
        <v>61</v>
      </c>
      <c r="D389" s="64"/>
      <c r="E389" s="50" t="s">
        <v>61</v>
      </c>
      <c r="F389" s="68"/>
      <c r="G389" s="65"/>
      <c r="H389" s="66"/>
      <c r="I389" s="66"/>
      <c r="J389" s="67"/>
      <c r="K389" s="68"/>
      <c r="L389" s="64"/>
      <c r="M389" s="66"/>
      <c r="N389" s="66"/>
      <c r="O389" s="67"/>
      <c r="P389" s="48" t="str">
        <f t="shared" si="21"/>
        <v/>
      </c>
      <c r="Q389" s="50">
        <f t="shared" si="33"/>
        <v>388</v>
      </c>
      <c r="R389" s="50"/>
      <c r="S389" s="52"/>
      <c r="T389" s="52">
        <f t="shared" si="22"/>
        <v>0</v>
      </c>
      <c r="U389" s="52">
        <f t="shared" si="23"/>
        <v>0</v>
      </c>
      <c r="V389" s="52">
        <f t="shared" si="24"/>
        <v>0</v>
      </c>
      <c r="W389" s="52">
        <f t="shared" si="25"/>
        <v>0</v>
      </c>
      <c r="X389" s="52" t="str">
        <f t="shared" si="34"/>
        <v/>
      </c>
      <c r="Y389" s="53" t="str">
        <f t="shared" si="35"/>
        <v/>
      </c>
      <c r="Z389" s="53" t="str">
        <f t="shared" si="36"/>
        <v/>
      </c>
      <c r="AA389" s="53" t="str">
        <f t="shared" si="26"/>
        <v/>
      </c>
      <c r="AB389" s="54" t="str">
        <f t="shared" si="27"/>
        <v/>
      </c>
      <c r="AC389" s="61"/>
      <c r="AD389" s="52" t="str">
        <f t="shared" si="28"/>
        <v/>
      </c>
      <c r="AE389" s="53" t="str">
        <f t="shared" si="39"/>
        <v/>
      </c>
      <c r="AF389" s="52" t="str">
        <f t="shared" si="29"/>
        <v/>
      </c>
      <c r="AG389" s="52" t="str">
        <f t="shared" si="30"/>
        <v/>
      </c>
      <c r="AH389" s="58">
        <f t="shared" si="31"/>
        <v>0</v>
      </c>
      <c r="AI389" s="58">
        <f t="shared" si="32"/>
        <v>0</v>
      </c>
      <c r="AJ389" s="52" t="str">
        <f t="shared" si="37"/>
        <v/>
      </c>
      <c r="AK389" s="52" t="str">
        <f t="shared" si="38"/>
        <v/>
      </c>
    </row>
    <row r="390" spans="1:37" ht="15.75" customHeight="1" x14ac:dyDescent="0.25">
      <c r="A390" s="69"/>
      <c r="B390" s="63"/>
      <c r="C390" s="50" t="s">
        <v>61</v>
      </c>
      <c r="D390" s="64"/>
      <c r="E390" s="50" t="s">
        <v>61</v>
      </c>
      <c r="F390" s="68"/>
      <c r="G390" s="65"/>
      <c r="H390" s="66"/>
      <c r="I390" s="66"/>
      <c r="J390" s="67"/>
      <c r="K390" s="68"/>
      <c r="L390" s="64"/>
      <c r="M390" s="66"/>
      <c r="N390" s="66"/>
      <c r="O390" s="67"/>
      <c r="P390" s="48" t="str">
        <f t="shared" si="21"/>
        <v/>
      </c>
      <c r="Q390" s="50">
        <f t="shared" si="33"/>
        <v>389</v>
      </c>
      <c r="R390" s="50"/>
      <c r="S390" s="52"/>
      <c r="T390" s="52">
        <f t="shared" si="22"/>
        <v>0</v>
      </c>
      <c r="U390" s="52">
        <f t="shared" si="23"/>
        <v>0</v>
      </c>
      <c r="V390" s="52">
        <f t="shared" si="24"/>
        <v>0</v>
      </c>
      <c r="W390" s="52">
        <f t="shared" si="25"/>
        <v>0</v>
      </c>
      <c r="X390" s="52" t="str">
        <f t="shared" si="34"/>
        <v/>
      </c>
      <c r="Y390" s="53" t="str">
        <f t="shared" si="35"/>
        <v/>
      </c>
      <c r="Z390" s="53" t="str">
        <f t="shared" si="36"/>
        <v/>
      </c>
      <c r="AA390" s="53" t="str">
        <f t="shared" si="26"/>
        <v/>
      </c>
      <c r="AB390" s="54" t="str">
        <f t="shared" si="27"/>
        <v/>
      </c>
      <c r="AC390" s="61"/>
      <c r="AD390" s="52" t="str">
        <f t="shared" si="28"/>
        <v/>
      </c>
      <c r="AE390" s="53" t="str">
        <f t="shared" si="39"/>
        <v/>
      </c>
      <c r="AF390" s="52" t="str">
        <f t="shared" si="29"/>
        <v/>
      </c>
      <c r="AG390" s="52" t="str">
        <f t="shared" si="30"/>
        <v/>
      </c>
      <c r="AH390" s="58">
        <f t="shared" si="31"/>
        <v>0</v>
      </c>
      <c r="AI390" s="58">
        <f t="shared" si="32"/>
        <v>0</v>
      </c>
      <c r="AJ390" s="52" t="str">
        <f t="shared" si="37"/>
        <v/>
      </c>
      <c r="AK390" s="52" t="str">
        <f t="shared" si="38"/>
        <v/>
      </c>
    </row>
    <row r="391" spans="1:37" ht="15.75" customHeight="1" x14ac:dyDescent="0.25">
      <c r="A391" s="69"/>
      <c r="B391" s="63"/>
      <c r="C391" s="50" t="s">
        <v>61</v>
      </c>
      <c r="D391" s="64"/>
      <c r="E391" s="50" t="s">
        <v>61</v>
      </c>
      <c r="F391" s="68"/>
      <c r="G391" s="65"/>
      <c r="H391" s="66"/>
      <c r="I391" s="66"/>
      <c r="J391" s="67"/>
      <c r="K391" s="68"/>
      <c r="L391" s="64"/>
      <c r="M391" s="66"/>
      <c r="N391" s="66"/>
      <c r="O391" s="67"/>
      <c r="P391" s="48" t="str">
        <f t="shared" si="21"/>
        <v/>
      </c>
      <c r="Q391" s="50">
        <f t="shared" si="33"/>
        <v>390</v>
      </c>
      <c r="R391" s="50"/>
      <c r="S391" s="52"/>
      <c r="T391" s="52">
        <f t="shared" si="22"/>
        <v>0</v>
      </c>
      <c r="U391" s="52">
        <f t="shared" si="23"/>
        <v>0</v>
      </c>
      <c r="V391" s="52">
        <f t="shared" si="24"/>
        <v>0</v>
      </c>
      <c r="W391" s="52">
        <f t="shared" si="25"/>
        <v>0</v>
      </c>
      <c r="X391" s="52" t="str">
        <f t="shared" si="34"/>
        <v/>
      </c>
      <c r="Y391" s="53" t="str">
        <f t="shared" si="35"/>
        <v/>
      </c>
      <c r="Z391" s="53" t="str">
        <f t="shared" si="36"/>
        <v/>
      </c>
      <c r="AA391" s="53" t="str">
        <f t="shared" si="26"/>
        <v/>
      </c>
      <c r="AB391" s="54" t="str">
        <f t="shared" si="27"/>
        <v/>
      </c>
      <c r="AC391" s="61"/>
      <c r="AD391" s="52" t="str">
        <f t="shared" si="28"/>
        <v/>
      </c>
      <c r="AE391" s="53" t="str">
        <f t="shared" si="39"/>
        <v/>
      </c>
      <c r="AF391" s="52" t="str">
        <f t="shared" si="29"/>
        <v/>
      </c>
      <c r="AG391" s="52" t="str">
        <f t="shared" si="30"/>
        <v/>
      </c>
      <c r="AH391" s="58">
        <f t="shared" si="31"/>
        <v>0</v>
      </c>
      <c r="AI391" s="58">
        <f t="shared" si="32"/>
        <v>0</v>
      </c>
      <c r="AJ391" s="52" t="str">
        <f t="shared" si="37"/>
        <v/>
      </c>
      <c r="AK391" s="52" t="str">
        <f t="shared" si="38"/>
        <v/>
      </c>
    </row>
    <row r="392" spans="1:37" ht="15.75" customHeight="1" x14ac:dyDescent="0.25">
      <c r="A392" s="69"/>
      <c r="B392" s="63"/>
      <c r="C392" s="50" t="s">
        <v>61</v>
      </c>
      <c r="D392" s="64"/>
      <c r="E392" s="50" t="s">
        <v>61</v>
      </c>
      <c r="F392" s="68"/>
      <c r="G392" s="65"/>
      <c r="H392" s="66"/>
      <c r="I392" s="66"/>
      <c r="J392" s="67"/>
      <c r="K392" s="68"/>
      <c r="L392" s="64"/>
      <c r="M392" s="66"/>
      <c r="N392" s="66"/>
      <c r="O392" s="67"/>
      <c r="P392" s="48" t="str">
        <f t="shared" si="21"/>
        <v/>
      </c>
      <c r="Q392" s="50">
        <f t="shared" si="33"/>
        <v>391</v>
      </c>
      <c r="R392" s="50"/>
      <c r="S392" s="52"/>
      <c r="T392" s="52">
        <f t="shared" si="22"/>
        <v>0</v>
      </c>
      <c r="U392" s="52">
        <f t="shared" si="23"/>
        <v>0</v>
      </c>
      <c r="V392" s="52">
        <f t="shared" si="24"/>
        <v>0</v>
      </c>
      <c r="W392" s="52">
        <f t="shared" si="25"/>
        <v>0</v>
      </c>
      <c r="X392" s="52" t="str">
        <f t="shared" si="34"/>
        <v/>
      </c>
      <c r="Y392" s="53" t="str">
        <f t="shared" si="35"/>
        <v/>
      </c>
      <c r="Z392" s="53" t="str">
        <f t="shared" si="36"/>
        <v/>
      </c>
      <c r="AA392" s="53" t="str">
        <f t="shared" si="26"/>
        <v/>
      </c>
      <c r="AB392" s="54" t="str">
        <f t="shared" si="27"/>
        <v/>
      </c>
      <c r="AC392" s="61"/>
      <c r="AD392" s="52" t="str">
        <f t="shared" si="28"/>
        <v/>
      </c>
      <c r="AE392" s="53" t="str">
        <f t="shared" si="39"/>
        <v/>
      </c>
      <c r="AF392" s="52" t="str">
        <f t="shared" si="29"/>
        <v/>
      </c>
      <c r="AG392" s="52" t="str">
        <f t="shared" si="30"/>
        <v/>
      </c>
      <c r="AH392" s="58">
        <f t="shared" si="31"/>
        <v>0</v>
      </c>
      <c r="AI392" s="58">
        <f t="shared" si="32"/>
        <v>0</v>
      </c>
      <c r="AJ392" s="52" t="str">
        <f t="shared" si="37"/>
        <v/>
      </c>
      <c r="AK392" s="52" t="str">
        <f t="shared" si="38"/>
        <v/>
      </c>
    </row>
    <row r="393" spans="1:37" ht="15.75" customHeight="1" x14ac:dyDescent="0.25">
      <c r="A393" s="69"/>
      <c r="B393" s="63"/>
      <c r="C393" s="50" t="s">
        <v>61</v>
      </c>
      <c r="D393" s="64"/>
      <c r="E393" s="50" t="s">
        <v>61</v>
      </c>
      <c r="F393" s="68"/>
      <c r="G393" s="65"/>
      <c r="H393" s="66"/>
      <c r="I393" s="66"/>
      <c r="J393" s="67"/>
      <c r="K393" s="68"/>
      <c r="L393" s="64"/>
      <c r="M393" s="66"/>
      <c r="N393" s="66"/>
      <c r="O393" s="67"/>
      <c r="P393" s="48" t="str">
        <f t="shared" si="21"/>
        <v/>
      </c>
      <c r="Q393" s="50">
        <f t="shared" si="33"/>
        <v>392</v>
      </c>
      <c r="R393" s="50"/>
      <c r="S393" s="52"/>
      <c r="T393" s="52">
        <f t="shared" si="22"/>
        <v>0</v>
      </c>
      <c r="U393" s="52">
        <f t="shared" si="23"/>
        <v>0</v>
      </c>
      <c r="V393" s="52">
        <f t="shared" si="24"/>
        <v>0</v>
      </c>
      <c r="W393" s="52">
        <f t="shared" si="25"/>
        <v>0</v>
      </c>
      <c r="X393" s="52" t="str">
        <f t="shared" si="34"/>
        <v/>
      </c>
      <c r="Y393" s="53" t="str">
        <f t="shared" si="35"/>
        <v/>
      </c>
      <c r="Z393" s="53" t="str">
        <f t="shared" si="36"/>
        <v/>
      </c>
      <c r="AA393" s="53" t="str">
        <f t="shared" si="26"/>
        <v/>
      </c>
      <c r="AB393" s="54" t="str">
        <f t="shared" si="27"/>
        <v/>
      </c>
      <c r="AC393" s="61"/>
      <c r="AD393" s="52" t="str">
        <f t="shared" si="28"/>
        <v/>
      </c>
      <c r="AE393" s="53" t="str">
        <f t="shared" si="39"/>
        <v/>
      </c>
      <c r="AF393" s="52" t="str">
        <f t="shared" si="29"/>
        <v/>
      </c>
      <c r="AG393" s="52" t="str">
        <f t="shared" si="30"/>
        <v/>
      </c>
      <c r="AH393" s="58">
        <f t="shared" si="31"/>
        <v>0</v>
      </c>
      <c r="AI393" s="58">
        <f t="shared" si="32"/>
        <v>0</v>
      </c>
      <c r="AJ393" s="52" t="str">
        <f t="shared" si="37"/>
        <v/>
      </c>
      <c r="AK393" s="52" t="str">
        <f t="shared" si="38"/>
        <v/>
      </c>
    </row>
    <row r="394" spans="1:37" ht="15.75" customHeight="1" x14ac:dyDescent="0.25">
      <c r="A394" s="69"/>
      <c r="B394" s="63"/>
      <c r="C394" s="50" t="s">
        <v>61</v>
      </c>
      <c r="D394" s="64"/>
      <c r="E394" s="50" t="s">
        <v>61</v>
      </c>
      <c r="F394" s="68"/>
      <c r="G394" s="65"/>
      <c r="H394" s="66"/>
      <c r="I394" s="66"/>
      <c r="J394" s="67"/>
      <c r="K394" s="68"/>
      <c r="L394" s="64"/>
      <c r="M394" s="66"/>
      <c r="N394" s="66"/>
      <c r="O394" s="67"/>
      <c r="P394" s="48" t="str">
        <f t="shared" si="21"/>
        <v/>
      </c>
      <c r="Q394" s="50">
        <f t="shared" si="33"/>
        <v>393</v>
      </c>
      <c r="R394" s="50"/>
      <c r="S394" s="52"/>
      <c r="T394" s="52">
        <f t="shared" si="22"/>
        <v>0</v>
      </c>
      <c r="U394" s="52">
        <f t="shared" si="23"/>
        <v>0</v>
      </c>
      <c r="V394" s="52">
        <f t="shared" si="24"/>
        <v>0</v>
      </c>
      <c r="W394" s="52">
        <f t="shared" si="25"/>
        <v>0</v>
      </c>
      <c r="X394" s="52" t="str">
        <f t="shared" si="34"/>
        <v/>
      </c>
      <c r="Y394" s="53" t="str">
        <f t="shared" si="35"/>
        <v/>
      </c>
      <c r="Z394" s="53" t="str">
        <f t="shared" si="36"/>
        <v/>
      </c>
      <c r="AA394" s="53" t="str">
        <f t="shared" si="26"/>
        <v/>
      </c>
      <c r="AB394" s="54" t="str">
        <f t="shared" si="27"/>
        <v/>
      </c>
      <c r="AC394" s="61"/>
      <c r="AD394" s="52" t="str">
        <f t="shared" si="28"/>
        <v/>
      </c>
      <c r="AE394" s="53" t="str">
        <f t="shared" si="39"/>
        <v/>
      </c>
      <c r="AF394" s="52" t="str">
        <f t="shared" si="29"/>
        <v/>
      </c>
      <c r="AG394" s="52" t="str">
        <f t="shared" si="30"/>
        <v/>
      </c>
      <c r="AH394" s="58">
        <f t="shared" si="31"/>
        <v>0</v>
      </c>
      <c r="AI394" s="58">
        <f t="shared" si="32"/>
        <v>0</v>
      </c>
      <c r="AJ394" s="52" t="str">
        <f t="shared" si="37"/>
        <v/>
      </c>
      <c r="AK394" s="52" t="str">
        <f t="shared" si="38"/>
        <v/>
      </c>
    </row>
    <row r="395" spans="1:37" ht="15.75" customHeight="1" x14ac:dyDescent="0.25">
      <c r="A395" s="69"/>
      <c r="B395" s="63"/>
      <c r="C395" s="50" t="s">
        <v>61</v>
      </c>
      <c r="D395" s="64"/>
      <c r="E395" s="50" t="s">
        <v>61</v>
      </c>
      <c r="F395" s="68"/>
      <c r="G395" s="65"/>
      <c r="H395" s="66"/>
      <c r="I395" s="66"/>
      <c r="J395" s="67"/>
      <c r="K395" s="68"/>
      <c r="L395" s="64"/>
      <c r="M395" s="66"/>
      <c r="N395" s="66"/>
      <c r="O395" s="67"/>
      <c r="P395" s="48" t="str">
        <f t="shared" si="21"/>
        <v/>
      </c>
      <c r="Q395" s="50">
        <f t="shared" si="33"/>
        <v>394</v>
      </c>
      <c r="R395" s="50"/>
      <c r="S395" s="52"/>
      <c r="T395" s="52">
        <f t="shared" si="22"/>
        <v>0</v>
      </c>
      <c r="U395" s="52">
        <f t="shared" si="23"/>
        <v>0</v>
      </c>
      <c r="V395" s="52">
        <f t="shared" si="24"/>
        <v>0</v>
      </c>
      <c r="W395" s="52">
        <f t="shared" si="25"/>
        <v>0</v>
      </c>
      <c r="X395" s="52" t="str">
        <f t="shared" si="34"/>
        <v/>
      </c>
      <c r="Y395" s="53" t="str">
        <f t="shared" si="35"/>
        <v/>
      </c>
      <c r="Z395" s="53" t="str">
        <f t="shared" si="36"/>
        <v/>
      </c>
      <c r="AA395" s="53" t="str">
        <f t="shared" si="26"/>
        <v/>
      </c>
      <c r="AB395" s="54" t="str">
        <f t="shared" si="27"/>
        <v/>
      </c>
      <c r="AC395" s="61"/>
      <c r="AD395" s="52" t="str">
        <f t="shared" si="28"/>
        <v/>
      </c>
      <c r="AE395" s="53" t="str">
        <f t="shared" si="39"/>
        <v/>
      </c>
      <c r="AF395" s="52" t="str">
        <f t="shared" si="29"/>
        <v/>
      </c>
      <c r="AG395" s="52" t="str">
        <f t="shared" si="30"/>
        <v/>
      </c>
      <c r="AH395" s="58">
        <f t="shared" si="31"/>
        <v>0</v>
      </c>
      <c r="AI395" s="58">
        <f t="shared" si="32"/>
        <v>0</v>
      </c>
      <c r="AJ395" s="52" t="str">
        <f t="shared" si="37"/>
        <v/>
      </c>
      <c r="AK395" s="52" t="str">
        <f t="shared" si="38"/>
        <v/>
      </c>
    </row>
    <row r="396" spans="1:37" ht="15.75" customHeight="1" x14ac:dyDescent="0.25">
      <c r="A396" s="69"/>
      <c r="B396" s="63"/>
      <c r="C396" s="50" t="s">
        <v>61</v>
      </c>
      <c r="D396" s="64"/>
      <c r="E396" s="50" t="s">
        <v>61</v>
      </c>
      <c r="F396" s="68"/>
      <c r="G396" s="65"/>
      <c r="H396" s="66"/>
      <c r="I396" s="66"/>
      <c r="J396" s="67"/>
      <c r="K396" s="68"/>
      <c r="L396" s="64"/>
      <c r="M396" s="66"/>
      <c r="N396" s="66"/>
      <c r="O396" s="67"/>
      <c r="P396" s="48" t="str">
        <f t="shared" si="21"/>
        <v/>
      </c>
      <c r="Q396" s="50">
        <f t="shared" si="33"/>
        <v>395</v>
      </c>
      <c r="R396" s="50"/>
      <c r="S396" s="52"/>
      <c r="T396" s="52">
        <f t="shared" si="22"/>
        <v>0</v>
      </c>
      <c r="U396" s="52">
        <f t="shared" si="23"/>
        <v>0</v>
      </c>
      <c r="V396" s="52">
        <f t="shared" si="24"/>
        <v>0</v>
      </c>
      <c r="W396" s="52">
        <f t="shared" si="25"/>
        <v>0</v>
      </c>
      <c r="X396" s="52" t="str">
        <f t="shared" si="34"/>
        <v/>
      </c>
      <c r="Y396" s="53" t="str">
        <f t="shared" si="35"/>
        <v/>
      </c>
      <c r="Z396" s="53" t="str">
        <f t="shared" si="36"/>
        <v/>
      </c>
      <c r="AA396" s="53" t="str">
        <f t="shared" si="26"/>
        <v/>
      </c>
      <c r="AB396" s="54" t="str">
        <f t="shared" si="27"/>
        <v/>
      </c>
      <c r="AC396" s="61"/>
      <c r="AD396" s="52" t="str">
        <f t="shared" si="28"/>
        <v/>
      </c>
      <c r="AE396" s="53" t="str">
        <f t="shared" si="39"/>
        <v/>
      </c>
      <c r="AF396" s="52" t="str">
        <f t="shared" si="29"/>
        <v/>
      </c>
      <c r="AG396" s="52" t="str">
        <f t="shared" si="30"/>
        <v/>
      </c>
      <c r="AH396" s="58">
        <f t="shared" si="31"/>
        <v>0</v>
      </c>
      <c r="AI396" s="58">
        <f t="shared" si="32"/>
        <v>0</v>
      </c>
      <c r="AJ396" s="52" t="str">
        <f t="shared" si="37"/>
        <v/>
      </c>
      <c r="AK396" s="52" t="str">
        <f t="shared" si="38"/>
        <v/>
      </c>
    </row>
    <row r="397" spans="1:37" ht="15.75" customHeight="1" x14ac:dyDescent="0.25">
      <c r="A397" s="69"/>
      <c r="B397" s="63"/>
      <c r="C397" s="50" t="s">
        <v>61</v>
      </c>
      <c r="D397" s="64"/>
      <c r="E397" s="50" t="s">
        <v>61</v>
      </c>
      <c r="F397" s="68"/>
      <c r="G397" s="65"/>
      <c r="H397" s="66"/>
      <c r="I397" s="66"/>
      <c r="J397" s="67"/>
      <c r="K397" s="68"/>
      <c r="L397" s="64"/>
      <c r="M397" s="66"/>
      <c r="N397" s="66"/>
      <c r="O397" s="67"/>
      <c r="P397" s="48" t="str">
        <f t="shared" si="21"/>
        <v/>
      </c>
      <c r="Q397" s="50">
        <f t="shared" si="33"/>
        <v>396</v>
      </c>
      <c r="R397" s="50"/>
      <c r="S397" s="52"/>
      <c r="T397" s="52">
        <f t="shared" si="22"/>
        <v>0</v>
      </c>
      <c r="U397" s="52">
        <f t="shared" si="23"/>
        <v>0</v>
      </c>
      <c r="V397" s="52">
        <f t="shared" si="24"/>
        <v>0</v>
      </c>
      <c r="W397" s="52">
        <f t="shared" si="25"/>
        <v>0</v>
      </c>
      <c r="X397" s="52" t="str">
        <f t="shared" si="34"/>
        <v/>
      </c>
      <c r="Y397" s="53" t="str">
        <f t="shared" si="35"/>
        <v/>
      </c>
      <c r="Z397" s="53" t="str">
        <f t="shared" si="36"/>
        <v/>
      </c>
      <c r="AA397" s="53" t="str">
        <f t="shared" si="26"/>
        <v/>
      </c>
      <c r="AB397" s="54" t="str">
        <f t="shared" si="27"/>
        <v/>
      </c>
      <c r="AC397" s="61"/>
      <c r="AD397" s="52" t="str">
        <f t="shared" si="28"/>
        <v/>
      </c>
      <c r="AE397" s="53" t="str">
        <f t="shared" si="39"/>
        <v/>
      </c>
      <c r="AF397" s="52" t="str">
        <f t="shared" si="29"/>
        <v/>
      </c>
      <c r="AG397" s="52" t="str">
        <f t="shared" si="30"/>
        <v/>
      </c>
      <c r="AH397" s="58">
        <f t="shared" si="31"/>
        <v>0</v>
      </c>
      <c r="AI397" s="58">
        <f t="shared" si="32"/>
        <v>0</v>
      </c>
      <c r="AJ397" s="52" t="str">
        <f t="shared" si="37"/>
        <v/>
      </c>
      <c r="AK397" s="52" t="str">
        <f t="shared" si="38"/>
        <v/>
      </c>
    </row>
    <row r="398" spans="1:37" ht="15.75" customHeight="1" x14ac:dyDescent="0.25">
      <c r="A398" s="69"/>
      <c r="B398" s="63"/>
      <c r="C398" s="50" t="s">
        <v>61</v>
      </c>
      <c r="D398" s="64"/>
      <c r="E398" s="50" t="s">
        <v>61</v>
      </c>
      <c r="F398" s="68"/>
      <c r="G398" s="65"/>
      <c r="H398" s="66"/>
      <c r="I398" s="66"/>
      <c r="J398" s="67"/>
      <c r="K398" s="68"/>
      <c r="L398" s="64"/>
      <c r="M398" s="66"/>
      <c r="N398" s="66"/>
      <c r="O398" s="67"/>
      <c r="P398" s="48" t="str">
        <f t="shared" si="21"/>
        <v/>
      </c>
      <c r="Q398" s="50">
        <f t="shared" si="33"/>
        <v>397</v>
      </c>
      <c r="R398" s="50"/>
      <c r="S398" s="52"/>
      <c r="T398" s="52">
        <f t="shared" si="22"/>
        <v>0</v>
      </c>
      <c r="U398" s="52">
        <f t="shared" si="23"/>
        <v>0</v>
      </c>
      <c r="V398" s="52">
        <f t="shared" si="24"/>
        <v>0</v>
      </c>
      <c r="W398" s="52">
        <f t="shared" si="25"/>
        <v>0</v>
      </c>
      <c r="X398" s="52" t="str">
        <f t="shared" si="34"/>
        <v/>
      </c>
      <c r="Y398" s="53" t="str">
        <f t="shared" si="35"/>
        <v/>
      </c>
      <c r="Z398" s="53" t="str">
        <f t="shared" si="36"/>
        <v/>
      </c>
      <c r="AA398" s="53" t="str">
        <f t="shared" si="26"/>
        <v/>
      </c>
      <c r="AB398" s="54" t="str">
        <f t="shared" si="27"/>
        <v/>
      </c>
      <c r="AC398" s="61"/>
      <c r="AD398" s="52" t="str">
        <f t="shared" si="28"/>
        <v/>
      </c>
      <c r="AE398" s="53" t="str">
        <f t="shared" si="39"/>
        <v/>
      </c>
      <c r="AF398" s="52" t="str">
        <f t="shared" si="29"/>
        <v/>
      </c>
      <c r="AG398" s="52" t="str">
        <f t="shared" si="30"/>
        <v/>
      </c>
      <c r="AH398" s="58">
        <f t="shared" si="31"/>
        <v>0</v>
      </c>
      <c r="AI398" s="58">
        <f t="shared" si="32"/>
        <v>0</v>
      </c>
      <c r="AJ398" s="52" t="str">
        <f t="shared" si="37"/>
        <v/>
      </c>
      <c r="AK398" s="52" t="str">
        <f t="shared" si="38"/>
        <v/>
      </c>
    </row>
    <row r="399" spans="1:37" ht="15.75" customHeight="1" x14ac:dyDescent="0.25">
      <c r="A399" s="69"/>
      <c r="B399" s="63"/>
      <c r="C399" s="50" t="s">
        <v>61</v>
      </c>
      <c r="D399" s="64"/>
      <c r="E399" s="50" t="s">
        <v>61</v>
      </c>
      <c r="F399" s="68"/>
      <c r="G399" s="65"/>
      <c r="H399" s="66"/>
      <c r="I399" s="66"/>
      <c r="J399" s="67"/>
      <c r="K399" s="68"/>
      <c r="L399" s="64"/>
      <c r="M399" s="66"/>
      <c r="N399" s="66"/>
      <c r="O399" s="67"/>
      <c r="P399" s="48" t="str">
        <f t="shared" si="21"/>
        <v/>
      </c>
      <c r="Q399" s="50">
        <f t="shared" si="33"/>
        <v>398</v>
      </c>
      <c r="R399" s="50"/>
      <c r="S399" s="52"/>
      <c r="T399" s="52">
        <f t="shared" si="22"/>
        <v>0</v>
      </c>
      <c r="U399" s="52">
        <f t="shared" si="23"/>
        <v>0</v>
      </c>
      <c r="V399" s="52">
        <f t="shared" si="24"/>
        <v>0</v>
      </c>
      <c r="W399" s="52">
        <f t="shared" si="25"/>
        <v>0</v>
      </c>
      <c r="X399" s="52" t="str">
        <f t="shared" si="34"/>
        <v/>
      </c>
      <c r="Y399" s="53" t="str">
        <f t="shared" si="35"/>
        <v/>
      </c>
      <c r="Z399" s="53" t="str">
        <f t="shared" si="36"/>
        <v/>
      </c>
      <c r="AA399" s="53" t="str">
        <f t="shared" si="26"/>
        <v/>
      </c>
      <c r="AB399" s="54" t="str">
        <f t="shared" si="27"/>
        <v/>
      </c>
      <c r="AC399" s="61"/>
      <c r="AD399" s="52" t="str">
        <f t="shared" si="28"/>
        <v/>
      </c>
      <c r="AE399" s="53" t="str">
        <f t="shared" si="39"/>
        <v/>
      </c>
      <c r="AF399" s="52" t="str">
        <f t="shared" si="29"/>
        <v/>
      </c>
      <c r="AG399" s="52" t="str">
        <f t="shared" si="30"/>
        <v/>
      </c>
      <c r="AH399" s="58">
        <f t="shared" si="31"/>
        <v>0</v>
      </c>
      <c r="AI399" s="58">
        <f t="shared" si="32"/>
        <v>0</v>
      </c>
      <c r="AJ399" s="52" t="str">
        <f t="shared" si="37"/>
        <v/>
      </c>
      <c r="AK399" s="52" t="str">
        <f t="shared" si="38"/>
        <v/>
      </c>
    </row>
    <row r="400" spans="1:37" ht="15.75" customHeight="1" x14ac:dyDescent="0.25">
      <c r="A400" s="69"/>
      <c r="B400" s="63"/>
      <c r="C400" s="50" t="s">
        <v>61</v>
      </c>
      <c r="D400" s="64"/>
      <c r="E400" s="50" t="s">
        <v>61</v>
      </c>
      <c r="F400" s="68"/>
      <c r="G400" s="65"/>
      <c r="H400" s="66"/>
      <c r="I400" s="66"/>
      <c r="J400" s="67"/>
      <c r="K400" s="68"/>
      <c r="L400" s="64"/>
      <c r="M400" s="66"/>
      <c r="N400" s="66"/>
      <c r="O400" s="67"/>
      <c r="P400" s="48" t="str">
        <f t="shared" si="21"/>
        <v/>
      </c>
      <c r="Q400" s="50">
        <f t="shared" si="33"/>
        <v>399</v>
      </c>
      <c r="R400" s="50"/>
      <c r="S400" s="52"/>
      <c r="T400" s="52">
        <f t="shared" si="22"/>
        <v>0</v>
      </c>
      <c r="U400" s="52">
        <f t="shared" si="23"/>
        <v>0</v>
      </c>
      <c r="V400" s="52">
        <f t="shared" si="24"/>
        <v>0</v>
      </c>
      <c r="W400" s="52">
        <f t="shared" si="25"/>
        <v>0</v>
      </c>
      <c r="X400" s="52" t="str">
        <f t="shared" si="34"/>
        <v/>
      </c>
      <c r="Y400" s="53" t="str">
        <f t="shared" si="35"/>
        <v/>
      </c>
      <c r="Z400" s="53" t="str">
        <f t="shared" si="36"/>
        <v/>
      </c>
      <c r="AA400" s="53" t="str">
        <f t="shared" si="26"/>
        <v/>
      </c>
      <c r="AB400" s="54" t="str">
        <f t="shared" si="27"/>
        <v/>
      </c>
      <c r="AC400" s="61"/>
      <c r="AD400" s="52" t="str">
        <f t="shared" si="28"/>
        <v/>
      </c>
      <c r="AE400" s="53" t="str">
        <f t="shared" si="39"/>
        <v/>
      </c>
      <c r="AF400" s="52" t="str">
        <f t="shared" si="29"/>
        <v/>
      </c>
      <c r="AG400" s="52" t="str">
        <f t="shared" si="30"/>
        <v/>
      </c>
      <c r="AH400" s="58">
        <f t="shared" si="31"/>
        <v>0</v>
      </c>
      <c r="AI400" s="58">
        <f t="shared" si="32"/>
        <v>0</v>
      </c>
      <c r="AJ400" s="52" t="str">
        <f t="shared" si="37"/>
        <v/>
      </c>
      <c r="AK400" s="52" t="str">
        <f t="shared" si="38"/>
        <v/>
      </c>
    </row>
    <row r="401" spans="1:37" ht="15.75" customHeight="1" x14ac:dyDescent="0.25">
      <c r="A401" s="69"/>
      <c r="B401" s="63"/>
      <c r="C401" s="50" t="s">
        <v>61</v>
      </c>
      <c r="D401" s="64"/>
      <c r="E401" s="50" t="s">
        <v>61</v>
      </c>
      <c r="F401" s="68"/>
      <c r="G401" s="65"/>
      <c r="H401" s="66"/>
      <c r="I401" s="66"/>
      <c r="J401" s="67"/>
      <c r="K401" s="68"/>
      <c r="L401" s="64"/>
      <c r="M401" s="66"/>
      <c r="N401" s="66"/>
      <c r="O401" s="67"/>
      <c r="P401" s="48" t="str">
        <f t="shared" si="21"/>
        <v/>
      </c>
      <c r="Q401" s="50">
        <f t="shared" si="33"/>
        <v>400</v>
      </c>
      <c r="R401" s="50"/>
      <c r="S401" s="52"/>
      <c r="T401" s="52">
        <f t="shared" si="22"/>
        <v>0</v>
      </c>
      <c r="U401" s="52">
        <f t="shared" si="23"/>
        <v>0</v>
      </c>
      <c r="V401" s="52">
        <f t="shared" si="24"/>
        <v>0</v>
      </c>
      <c r="W401" s="52">
        <f t="shared" si="25"/>
        <v>0</v>
      </c>
      <c r="X401" s="52" t="str">
        <f t="shared" si="34"/>
        <v/>
      </c>
      <c r="Y401" s="53" t="str">
        <f t="shared" si="35"/>
        <v/>
      </c>
      <c r="Z401" s="53" t="str">
        <f t="shared" si="36"/>
        <v/>
      </c>
      <c r="AA401" s="53" t="str">
        <f t="shared" si="26"/>
        <v/>
      </c>
      <c r="AB401" s="54" t="str">
        <f t="shared" si="27"/>
        <v/>
      </c>
      <c r="AC401" s="61"/>
      <c r="AD401" s="52" t="str">
        <f t="shared" si="28"/>
        <v/>
      </c>
      <c r="AE401" s="53" t="str">
        <f t="shared" si="39"/>
        <v/>
      </c>
      <c r="AF401" s="52" t="str">
        <f t="shared" si="29"/>
        <v/>
      </c>
      <c r="AG401" s="52" t="str">
        <f t="shared" si="30"/>
        <v/>
      </c>
      <c r="AH401" s="58">
        <f t="shared" si="31"/>
        <v>0</v>
      </c>
      <c r="AI401" s="58">
        <f t="shared" si="32"/>
        <v>0</v>
      </c>
      <c r="AJ401" s="52" t="str">
        <f t="shared" si="37"/>
        <v/>
      </c>
      <c r="AK401" s="52" t="str">
        <f t="shared" si="38"/>
        <v/>
      </c>
    </row>
    <row r="402" spans="1:37" ht="15.75" customHeight="1" x14ac:dyDescent="0.25">
      <c r="A402" s="69"/>
      <c r="B402" s="63"/>
      <c r="C402" s="50" t="s">
        <v>61</v>
      </c>
      <c r="D402" s="64"/>
      <c r="E402" s="50" t="s">
        <v>61</v>
      </c>
      <c r="F402" s="68"/>
      <c r="G402" s="65"/>
      <c r="H402" s="66"/>
      <c r="I402" s="66"/>
      <c r="J402" s="67"/>
      <c r="K402" s="68"/>
      <c r="L402" s="64"/>
      <c r="M402" s="66"/>
      <c r="N402" s="66"/>
      <c r="O402" s="67"/>
      <c r="P402" s="48" t="str">
        <f t="shared" si="21"/>
        <v/>
      </c>
      <c r="Q402" s="50">
        <f t="shared" si="33"/>
        <v>401</v>
      </c>
      <c r="R402" s="50"/>
      <c r="S402" s="52"/>
      <c r="T402" s="52">
        <f t="shared" si="22"/>
        <v>0</v>
      </c>
      <c r="U402" s="52">
        <f t="shared" si="23"/>
        <v>0</v>
      </c>
      <c r="V402" s="52">
        <f t="shared" si="24"/>
        <v>0</v>
      </c>
      <c r="W402" s="52">
        <f t="shared" si="25"/>
        <v>0</v>
      </c>
      <c r="X402" s="52" t="str">
        <f t="shared" si="34"/>
        <v/>
      </c>
      <c r="Y402" s="53" t="str">
        <f t="shared" si="35"/>
        <v/>
      </c>
      <c r="Z402" s="53" t="str">
        <f t="shared" si="36"/>
        <v/>
      </c>
      <c r="AA402" s="53" t="str">
        <f t="shared" si="26"/>
        <v/>
      </c>
      <c r="AB402" s="54" t="str">
        <f t="shared" si="27"/>
        <v/>
      </c>
      <c r="AC402" s="61"/>
      <c r="AD402" s="52" t="str">
        <f t="shared" si="28"/>
        <v/>
      </c>
      <c r="AE402" s="53" t="str">
        <f t="shared" si="39"/>
        <v/>
      </c>
      <c r="AF402" s="52" t="str">
        <f t="shared" si="29"/>
        <v/>
      </c>
      <c r="AG402" s="52" t="str">
        <f t="shared" si="30"/>
        <v/>
      </c>
      <c r="AH402" s="58">
        <f t="shared" si="31"/>
        <v>0</v>
      </c>
      <c r="AI402" s="58">
        <f t="shared" si="32"/>
        <v>0</v>
      </c>
      <c r="AJ402" s="52" t="str">
        <f t="shared" si="37"/>
        <v/>
      </c>
      <c r="AK402" s="52" t="str">
        <f t="shared" si="38"/>
        <v/>
      </c>
    </row>
    <row r="403" spans="1:37" ht="15.75" customHeight="1" x14ac:dyDescent="0.25">
      <c r="A403" s="69"/>
      <c r="B403" s="63"/>
      <c r="C403" s="50" t="s">
        <v>61</v>
      </c>
      <c r="D403" s="64"/>
      <c r="E403" s="50" t="s">
        <v>61</v>
      </c>
      <c r="F403" s="68"/>
      <c r="G403" s="65"/>
      <c r="H403" s="66"/>
      <c r="I403" s="66"/>
      <c r="J403" s="67"/>
      <c r="K403" s="68"/>
      <c r="L403" s="64"/>
      <c r="M403" s="66"/>
      <c r="N403" s="66"/>
      <c r="O403" s="67"/>
      <c r="P403" s="48" t="str">
        <f t="shared" si="21"/>
        <v/>
      </c>
      <c r="Q403" s="50">
        <f t="shared" si="33"/>
        <v>402</v>
      </c>
      <c r="R403" s="50"/>
      <c r="S403" s="52"/>
      <c r="T403" s="52">
        <f t="shared" si="22"/>
        <v>0</v>
      </c>
      <c r="U403" s="52">
        <f t="shared" si="23"/>
        <v>0</v>
      </c>
      <c r="V403" s="52">
        <f t="shared" si="24"/>
        <v>0</v>
      </c>
      <c r="W403" s="52">
        <f t="shared" si="25"/>
        <v>0</v>
      </c>
      <c r="X403" s="52" t="str">
        <f t="shared" si="34"/>
        <v/>
      </c>
      <c r="Y403" s="53" t="str">
        <f t="shared" si="35"/>
        <v/>
      </c>
      <c r="Z403" s="53" t="str">
        <f t="shared" si="36"/>
        <v/>
      </c>
      <c r="AA403" s="53" t="str">
        <f t="shared" si="26"/>
        <v/>
      </c>
      <c r="AB403" s="54" t="str">
        <f t="shared" si="27"/>
        <v/>
      </c>
      <c r="AC403" s="61"/>
      <c r="AD403" s="52" t="str">
        <f t="shared" si="28"/>
        <v/>
      </c>
      <c r="AE403" s="53" t="str">
        <f t="shared" si="39"/>
        <v/>
      </c>
      <c r="AF403" s="52" t="str">
        <f t="shared" si="29"/>
        <v/>
      </c>
      <c r="AG403" s="52" t="str">
        <f t="shared" si="30"/>
        <v/>
      </c>
      <c r="AH403" s="58">
        <f t="shared" si="31"/>
        <v>0</v>
      </c>
      <c r="AI403" s="58">
        <f t="shared" si="32"/>
        <v>0</v>
      </c>
      <c r="AJ403" s="52" t="str">
        <f t="shared" si="37"/>
        <v/>
      </c>
      <c r="AK403" s="52" t="str">
        <f t="shared" si="38"/>
        <v/>
      </c>
    </row>
    <row r="404" spans="1:37" ht="15.75" customHeight="1" x14ac:dyDescent="0.25">
      <c r="A404" s="69"/>
      <c r="B404" s="63"/>
      <c r="C404" s="50" t="s">
        <v>61</v>
      </c>
      <c r="D404" s="64"/>
      <c r="E404" s="50" t="s">
        <v>61</v>
      </c>
      <c r="F404" s="68"/>
      <c r="G404" s="65"/>
      <c r="H404" s="66"/>
      <c r="I404" s="66"/>
      <c r="J404" s="67"/>
      <c r="K404" s="68"/>
      <c r="L404" s="64"/>
      <c r="M404" s="66"/>
      <c r="N404" s="66"/>
      <c r="O404" s="67"/>
      <c r="P404" s="48" t="str">
        <f t="shared" si="21"/>
        <v/>
      </c>
      <c r="Q404" s="50">
        <f t="shared" si="33"/>
        <v>403</v>
      </c>
      <c r="R404" s="50"/>
      <c r="S404" s="52"/>
      <c r="T404" s="52">
        <f t="shared" si="22"/>
        <v>0</v>
      </c>
      <c r="U404" s="52">
        <f t="shared" si="23"/>
        <v>0</v>
      </c>
      <c r="V404" s="52">
        <f t="shared" si="24"/>
        <v>0</v>
      </c>
      <c r="W404" s="52">
        <f t="shared" si="25"/>
        <v>0</v>
      </c>
      <c r="X404" s="52" t="str">
        <f t="shared" si="34"/>
        <v/>
      </c>
      <c r="Y404" s="53" t="str">
        <f t="shared" si="35"/>
        <v/>
      </c>
      <c r="Z404" s="53" t="str">
        <f t="shared" si="36"/>
        <v/>
      </c>
      <c r="AA404" s="53" t="str">
        <f t="shared" si="26"/>
        <v/>
      </c>
      <c r="AB404" s="54" t="str">
        <f t="shared" si="27"/>
        <v/>
      </c>
      <c r="AC404" s="61"/>
      <c r="AD404" s="52" t="str">
        <f t="shared" si="28"/>
        <v/>
      </c>
      <c r="AE404" s="53" t="str">
        <f t="shared" si="39"/>
        <v/>
      </c>
      <c r="AF404" s="52" t="str">
        <f t="shared" si="29"/>
        <v/>
      </c>
      <c r="AG404" s="52" t="str">
        <f t="shared" si="30"/>
        <v/>
      </c>
      <c r="AH404" s="58">
        <f t="shared" si="31"/>
        <v>0</v>
      </c>
      <c r="AI404" s="58">
        <f t="shared" si="32"/>
        <v>0</v>
      </c>
      <c r="AJ404" s="52" t="str">
        <f t="shared" si="37"/>
        <v/>
      </c>
      <c r="AK404" s="52" t="str">
        <f t="shared" si="38"/>
        <v/>
      </c>
    </row>
    <row r="405" spans="1:37" ht="15.75" customHeight="1" x14ac:dyDescent="0.25">
      <c r="A405" s="69"/>
      <c r="B405" s="63"/>
      <c r="C405" s="50" t="s">
        <v>61</v>
      </c>
      <c r="D405" s="64"/>
      <c r="E405" s="50" t="s">
        <v>61</v>
      </c>
      <c r="F405" s="68"/>
      <c r="G405" s="65"/>
      <c r="H405" s="66"/>
      <c r="I405" s="66"/>
      <c r="J405" s="67"/>
      <c r="K405" s="68"/>
      <c r="L405" s="64"/>
      <c r="M405" s="66"/>
      <c r="N405" s="66"/>
      <c r="O405" s="67"/>
      <c r="P405" s="48" t="str">
        <f t="shared" si="21"/>
        <v/>
      </c>
      <c r="Q405" s="50">
        <f t="shared" si="33"/>
        <v>404</v>
      </c>
      <c r="R405" s="50"/>
      <c r="S405" s="52"/>
      <c r="T405" s="52">
        <f t="shared" si="22"/>
        <v>0</v>
      </c>
      <c r="U405" s="52">
        <f t="shared" si="23"/>
        <v>0</v>
      </c>
      <c r="V405" s="52">
        <f t="shared" si="24"/>
        <v>0</v>
      </c>
      <c r="W405" s="52">
        <f t="shared" si="25"/>
        <v>0</v>
      </c>
      <c r="X405" s="52" t="str">
        <f t="shared" si="34"/>
        <v/>
      </c>
      <c r="Y405" s="53" t="str">
        <f t="shared" si="35"/>
        <v/>
      </c>
      <c r="Z405" s="53" t="str">
        <f t="shared" si="36"/>
        <v/>
      </c>
      <c r="AA405" s="53" t="str">
        <f t="shared" si="26"/>
        <v/>
      </c>
      <c r="AB405" s="54" t="str">
        <f t="shared" si="27"/>
        <v/>
      </c>
      <c r="AC405" s="61"/>
      <c r="AD405" s="52" t="str">
        <f t="shared" si="28"/>
        <v/>
      </c>
      <c r="AE405" s="53" t="str">
        <f t="shared" si="39"/>
        <v/>
      </c>
      <c r="AF405" s="52" t="str">
        <f t="shared" si="29"/>
        <v/>
      </c>
      <c r="AG405" s="52" t="str">
        <f t="shared" si="30"/>
        <v/>
      </c>
      <c r="AH405" s="58">
        <f t="shared" si="31"/>
        <v>0</v>
      </c>
      <c r="AI405" s="58">
        <f t="shared" si="32"/>
        <v>0</v>
      </c>
      <c r="AJ405" s="52" t="str">
        <f t="shared" si="37"/>
        <v/>
      </c>
      <c r="AK405" s="52" t="str">
        <f t="shared" si="38"/>
        <v/>
      </c>
    </row>
    <row r="406" spans="1:37" ht="15.75" customHeight="1" x14ac:dyDescent="0.25">
      <c r="A406" s="69"/>
      <c r="B406" s="63"/>
      <c r="C406" s="50" t="s">
        <v>61</v>
      </c>
      <c r="D406" s="64"/>
      <c r="E406" s="50" t="s">
        <v>61</v>
      </c>
      <c r="F406" s="68"/>
      <c r="G406" s="65"/>
      <c r="H406" s="66"/>
      <c r="I406" s="66"/>
      <c r="J406" s="67"/>
      <c r="K406" s="68"/>
      <c r="L406" s="64"/>
      <c r="M406" s="66"/>
      <c r="N406" s="66"/>
      <c r="O406" s="67"/>
      <c r="P406" s="48" t="str">
        <f t="shared" si="21"/>
        <v/>
      </c>
      <c r="Q406" s="50">
        <f t="shared" si="33"/>
        <v>405</v>
      </c>
      <c r="R406" s="50"/>
      <c r="S406" s="52"/>
      <c r="T406" s="52">
        <f t="shared" si="22"/>
        <v>0</v>
      </c>
      <c r="U406" s="52">
        <f t="shared" si="23"/>
        <v>0</v>
      </c>
      <c r="V406" s="52">
        <f t="shared" si="24"/>
        <v>0</v>
      </c>
      <c r="W406" s="52">
        <f t="shared" si="25"/>
        <v>0</v>
      </c>
      <c r="X406" s="52" t="str">
        <f t="shared" si="34"/>
        <v/>
      </c>
      <c r="Y406" s="53" t="str">
        <f t="shared" si="35"/>
        <v/>
      </c>
      <c r="Z406" s="53" t="str">
        <f t="shared" si="36"/>
        <v/>
      </c>
      <c r="AA406" s="53" t="str">
        <f t="shared" si="26"/>
        <v/>
      </c>
      <c r="AB406" s="54" t="str">
        <f t="shared" si="27"/>
        <v/>
      </c>
      <c r="AC406" s="61"/>
      <c r="AD406" s="52" t="str">
        <f t="shared" si="28"/>
        <v/>
      </c>
      <c r="AE406" s="53" t="str">
        <f t="shared" si="39"/>
        <v/>
      </c>
      <c r="AF406" s="52" t="str">
        <f t="shared" si="29"/>
        <v/>
      </c>
      <c r="AG406" s="52" t="str">
        <f t="shared" si="30"/>
        <v/>
      </c>
      <c r="AH406" s="58">
        <f t="shared" si="31"/>
        <v>0</v>
      </c>
      <c r="AI406" s="58">
        <f t="shared" si="32"/>
        <v>0</v>
      </c>
      <c r="AJ406" s="52" t="str">
        <f t="shared" si="37"/>
        <v/>
      </c>
      <c r="AK406" s="52" t="str">
        <f t="shared" si="38"/>
        <v/>
      </c>
    </row>
    <row r="407" spans="1:37" ht="15.75" customHeight="1" x14ac:dyDescent="0.25">
      <c r="A407" s="69"/>
      <c r="B407" s="63"/>
      <c r="C407" s="50" t="s">
        <v>61</v>
      </c>
      <c r="D407" s="64"/>
      <c r="E407" s="50" t="s">
        <v>61</v>
      </c>
      <c r="F407" s="68"/>
      <c r="G407" s="65"/>
      <c r="H407" s="66"/>
      <c r="I407" s="66"/>
      <c r="J407" s="67"/>
      <c r="K407" s="68"/>
      <c r="L407" s="64"/>
      <c r="M407" s="66"/>
      <c r="N407" s="66"/>
      <c r="O407" s="67"/>
      <c r="P407" s="48" t="str">
        <f t="shared" si="21"/>
        <v/>
      </c>
      <c r="Q407" s="50">
        <f t="shared" si="33"/>
        <v>406</v>
      </c>
      <c r="R407" s="50"/>
      <c r="S407" s="52"/>
      <c r="T407" s="52">
        <f t="shared" si="22"/>
        <v>0</v>
      </c>
      <c r="U407" s="52">
        <f t="shared" si="23"/>
        <v>0</v>
      </c>
      <c r="V407" s="52">
        <f t="shared" si="24"/>
        <v>0</v>
      </c>
      <c r="W407" s="52">
        <f t="shared" si="25"/>
        <v>0</v>
      </c>
      <c r="X407" s="52" t="str">
        <f t="shared" si="34"/>
        <v/>
      </c>
      <c r="Y407" s="53" t="str">
        <f t="shared" si="35"/>
        <v/>
      </c>
      <c r="Z407" s="53" t="str">
        <f t="shared" si="36"/>
        <v/>
      </c>
      <c r="AA407" s="53" t="str">
        <f t="shared" si="26"/>
        <v/>
      </c>
      <c r="AB407" s="54" t="str">
        <f t="shared" si="27"/>
        <v/>
      </c>
      <c r="AC407" s="61"/>
      <c r="AD407" s="52" t="str">
        <f t="shared" si="28"/>
        <v/>
      </c>
      <c r="AE407" s="53" t="str">
        <f t="shared" si="39"/>
        <v/>
      </c>
      <c r="AF407" s="52" t="str">
        <f t="shared" si="29"/>
        <v/>
      </c>
      <c r="AG407" s="52" t="str">
        <f t="shared" si="30"/>
        <v/>
      </c>
      <c r="AH407" s="58">
        <f t="shared" si="31"/>
        <v>0</v>
      </c>
      <c r="AI407" s="58">
        <f t="shared" si="32"/>
        <v>0</v>
      </c>
      <c r="AJ407" s="52" t="str">
        <f t="shared" si="37"/>
        <v/>
      </c>
      <c r="AK407" s="52" t="str">
        <f t="shared" si="38"/>
        <v/>
      </c>
    </row>
    <row r="408" spans="1:37" ht="15.75" customHeight="1" x14ac:dyDescent="0.25">
      <c r="A408" s="69"/>
      <c r="B408" s="63"/>
      <c r="C408" s="50" t="s">
        <v>61</v>
      </c>
      <c r="D408" s="64"/>
      <c r="E408" s="50" t="s">
        <v>61</v>
      </c>
      <c r="F408" s="68"/>
      <c r="G408" s="65"/>
      <c r="H408" s="66"/>
      <c r="I408" s="66"/>
      <c r="J408" s="67"/>
      <c r="K408" s="68"/>
      <c r="L408" s="64"/>
      <c r="M408" s="66"/>
      <c r="N408" s="66"/>
      <c r="O408" s="67"/>
      <c r="P408" s="48" t="str">
        <f t="shared" si="21"/>
        <v/>
      </c>
      <c r="Q408" s="50">
        <f t="shared" si="33"/>
        <v>407</v>
      </c>
      <c r="R408" s="50"/>
      <c r="S408" s="52"/>
      <c r="T408" s="52">
        <f t="shared" si="22"/>
        <v>0</v>
      </c>
      <c r="U408" s="52">
        <f t="shared" si="23"/>
        <v>0</v>
      </c>
      <c r="V408" s="52">
        <f t="shared" si="24"/>
        <v>0</v>
      </c>
      <c r="W408" s="52">
        <f t="shared" si="25"/>
        <v>0</v>
      </c>
      <c r="X408" s="52" t="str">
        <f t="shared" si="34"/>
        <v/>
      </c>
      <c r="Y408" s="53" t="str">
        <f t="shared" si="35"/>
        <v/>
      </c>
      <c r="Z408" s="53" t="str">
        <f t="shared" si="36"/>
        <v/>
      </c>
      <c r="AA408" s="53" t="str">
        <f t="shared" si="26"/>
        <v/>
      </c>
      <c r="AB408" s="54" t="str">
        <f t="shared" si="27"/>
        <v/>
      </c>
      <c r="AC408" s="61"/>
      <c r="AD408" s="52" t="str">
        <f t="shared" si="28"/>
        <v/>
      </c>
      <c r="AE408" s="53" t="str">
        <f t="shared" si="39"/>
        <v/>
      </c>
      <c r="AF408" s="52" t="str">
        <f t="shared" si="29"/>
        <v/>
      </c>
      <c r="AG408" s="52" t="str">
        <f t="shared" si="30"/>
        <v/>
      </c>
      <c r="AH408" s="58">
        <f t="shared" si="31"/>
        <v>0</v>
      </c>
      <c r="AI408" s="58">
        <f t="shared" si="32"/>
        <v>0</v>
      </c>
      <c r="AJ408" s="52" t="str">
        <f t="shared" si="37"/>
        <v/>
      </c>
      <c r="AK408" s="52" t="str">
        <f t="shared" si="38"/>
        <v/>
      </c>
    </row>
    <row r="409" spans="1:37" ht="15.75" customHeight="1" x14ac:dyDescent="0.25">
      <c r="A409" s="69"/>
      <c r="B409" s="63"/>
      <c r="C409" s="50" t="s">
        <v>61</v>
      </c>
      <c r="D409" s="64"/>
      <c r="E409" s="50" t="s">
        <v>61</v>
      </c>
      <c r="F409" s="68"/>
      <c r="G409" s="65"/>
      <c r="H409" s="66"/>
      <c r="I409" s="66"/>
      <c r="J409" s="67"/>
      <c r="K409" s="68"/>
      <c r="L409" s="64"/>
      <c r="M409" s="66"/>
      <c r="N409" s="66"/>
      <c r="O409" s="67"/>
      <c r="P409" s="48" t="str">
        <f t="shared" si="21"/>
        <v/>
      </c>
      <c r="Q409" s="50">
        <f t="shared" si="33"/>
        <v>408</v>
      </c>
      <c r="R409" s="50"/>
      <c r="S409" s="52"/>
      <c r="T409" s="52">
        <f t="shared" si="22"/>
        <v>0</v>
      </c>
      <c r="U409" s="52">
        <f t="shared" si="23"/>
        <v>0</v>
      </c>
      <c r="V409" s="52">
        <f t="shared" si="24"/>
        <v>0</v>
      </c>
      <c r="W409" s="52">
        <f t="shared" si="25"/>
        <v>0</v>
      </c>
      <c r="X409" s="52" t="str">
        <f t="shared" si="34"/>
        <v/>
      </c>
      <c r="Y409" s="53" t="str">
        <f t="shared" si="35"/>
        <v/>
      </c>
      <c r="Z409" s="53" t="str">
        <f t="shared" si="36"/>
        <v/>
      </c>
      <c r="AA409" s="53" t="str">
        <f t="shared" si="26"/>
        <v/>
      </c>
      <c r="AB409" s="54" t="str">
        <f t="shared" si="27"/>
        <v/>
      </c>
      <c r="AC409" s="61"/>
      <c r="AD409" s="52" t="str">
        <f t="shared" si="28"/>
        <v/>
      </c>
      <c r="AE409" s="53" t="str">
        <f t="shared" si="39"/>
        <v/>
      </c>
      <c r="AF409" s="52" t="str">
        <f t="shared" si="29"/>
        <v/>
      </c>
      <c r="AG409" s="52" t="str">
        <f t="shared" si="30"/>
        <v/>
      </c>
      <c r="AH409" s="58">
        <f t="shared" si="31"/>
        <v>0</v>
      </c>
      <c r="AI409" s="58">
        <f t="shared" si="32"/>
        <v>0</v>
      </c>
      <c r="AJ409" s="52" t="str">
        <f t="shared" si="37"/>
        <v/>
      </c>
      <c r="AK409" s="52" t="str">
        <f t="shared" si="38"/>
        <v/>
      </c>
    </row>
    <row r="410" spans="1:37" ht="15.75" customHeight="1" x14ac:dyDescent="0.25">
      <c r="A410" s="69"/>
      <c r="B410" s="63"/>
      <c r="C410" s="50" t="s">
        <v>61</v>
      </c>
      <c r="D410" s="64"/>
      <c r="E410" s="50" t="s">
        <v>61</v>
      </c>
      <c r="F410" s="68"/>
      <c r="G410" s="65"/>
      <c r="H410" s="66"/>
      <c r="I410" s="66"/>
      <c r="J410" s="67"/>
      <c r="K410" s="68"/>
      <c r="L410" s="64"/>
      <c r="M410" s="66"/>
      <c r="N410" s="66"/>
      <c r="O410" s="67"/>
      <c r="P410" s="48" t="str">
        <f t="shared" si="21"/>
        <v/>
      </c>
      <c r="Q410" s="50">
        <f t="shared" si="33"/>
        <v>409</v>
      </c>
      <c r="R410" s="50"/>
      <c r="S410" s="52"/>
      <c r="T410" s="52">
        <f t="shared" si="22"/>
        <v>0</v>
      </c>
      <c r="U410" s="52">
        <f t="shared" si="23"/>
        <v>0</v>
      </c>
      <c r="V410" s="52">
        <f t="shared" si="24"/>
        <v>0</v>
      </c>
      <c r="W410" s="52">
        <f t="shared" si="25"/>
        <v>0</v>
      </c>
      <c r="X410" s="52" t="str">
        <f t="shared" si="34"/>
        <v/>
      </c>
      <c r="Y410" s="53" t="str">
        <f t="shared" si="35"/>
        <v/>
      </c>
      <c r="Z410" s="53" t="str">
        <f t="shared" si="36"/>
        <v/>
      </c>
      <c r="AA410" s="53" t="str">
        <f t="shared" si="26"/>
        <v/>
      </c>
      <c r="AB410" s="54" t="str">
        <f t="shared" si="27"/>
        <v/>
      </c>
      <c r="AC410" s="61"/>
      <c r="AD410" s="52" t="str">
        <f t="shared" si="28"/>
        <v/>
      </c>
      <c r="AE410" s="53" t="str">
        <f t="shared" si="39"/>
        <v/>
      </c>
      <c r="AF410" s="52" t="str">
        <f t="shared" si="29"/>
        <v/>
      </c>
      <c r="AG410" s="52" t="str">
        <f t="shared" si="30"/>
        <v/>
      </c>
      <c r="AH410" s="58">
        <f t="shared" si="31"/>
        <v>0</v>
      </c>
      <c r="AI410" s="58">
        <f t="shared" si="32"/>
        <v>0</v>
      </c>
      <c r="AJ410" s="52" t="str">
        <f t="shared" si="37"/>
        <v/>
      </c>
      <c r="AK410" s="52" t="str">
        <f t="shared" si="38"/>
        <v/>
      </c>
    </row>
    <row r="411" spans="1:37" ht="15.75" customHeight="1" x14ac:dyDescent="0.25">
      <c r="A411" s="69"/>
      <c r="B411" s="63"/>
      <c r="C411" s="50" t="s">
        <v>61</v>
      </c>
      <c r="D411" s="64"/>
      <c r="E411" s="50" t="s">
        <v>61</v>
      </c>
      <c r="F411" s="68"/>
      <c r="G411" s="65"/>
      <c r="H411" s="66"/>
      <c r="I411" s="66"/>
      <c r="J411" s="67"/>
      <c r="K411" s="68"/>
      <c r="L411" s="64"/>
      <c r="M411" s="66"/>
      <c r="N411" s="66"/>
      <c r="O411" s="67"/>
      <c r="P411" s="48" t="str">
        <f t="shared" si="21"/>
        <v/>
      </c>
      <c r="Q411" s="50">
        <f t="shared" si="33"/>
        <v>410</v>
      </c>
      <c r="R411" s="50"/>
      <c r="S411" s="52"/>
      <c r="T411" s="52">
        <f t="shared" si="22"/>
        <v>0</v>
      </c>
      <c r="U411" s="52">
        <f t="shared" si="23"/>
        <v>0</v>
      </c>
      <c r="V411" s="52">
        <f t="shared" si="24"/>
        <v>0</v>
      </c>
      <c r="W411" s="52">
        <f t="shared" si="25"/>
        <v>0</v>
      </c>
      <c r="X411" s="52" t="str">
        <f t="shared" si="34"/>
        <v/>
      </c>
      <c r="Y411" s="53" t="str">
        <f t="shared" si="35"/>
        <v/>
      </c>
      <c r="Z411" s="53" t="str">
        <f t="shared" si="36"/>
        <v/>
      </c>
      <c r="AA411" s="53" t="str">
        <f t="shared" si="26"/>
        <v/>
      </c>
      <c r="AB411" s="54" t="str">
        <f t="shared" si="27"/>
        <v/>
      </c>
      <c r="AC411" s="61"/>
      <c r="AD411" s="52" t="str">
        <f t="shared" si="28"/>
        <v/>
      </c>
      <c r="AE411" s="53" t="str">
        <f t="shared" si="39"/>
        <v/>
      </c>
      <c r="AF411" s="52" t="str">
        <f t="shared" si="29"/>
        <v/>
      </c>
      <c r="AG411" s="52" t="str">
        <f t="shared" si="30"/>
        <v/>
      </c>
      <c r="AH411" s="58">
        <f t="shared" si="31"/>
        <v>0</v>
      </c>
      <c r="AI411" s="58">
        <f t="shared" si="32"/>
        <v>0</v>
      </c>
      <c r="AJ411" s="52" t="str">
        <f t="shared" si="37"/>
        <v/>
      </c>
      <c r="AK411" s="52" t="str">
        <f t="shared" si="38"/>
        <v/>
      </c>
    </row>
    <row r="412" spans="1:37" ht="15.75" customHeight="1" x14ac:dyDescent="0.25">
      <c r="A412" s="69"/>
      <c r="B412" s="63"/>
      <c r="C412" s="50" t="s">
        <v>61</v>
      </c>
      <c r="D412" s="64"/>
      <c r="E412" s="50" t="s">
        <v>61</v>
      </c>
      <c r="F412" s="68"/>
      <c r="G412" s="65"/>
      <c r="H412" s="66"/>
      <c r="I412" s="66"/>
      <c r="J412" s="67"/>
      <c r="K412" s="68"/>
      <c r="L412" s="64"/>
      <c r="M412" s="66"/>
      <c r="N412" s="66"/>
      <c r="O412" s="67"/>
      <c r="P412" s="48" t="str">
        <f t="shared" si="21"/>
        <v/>
      </c>
      <c r="Q412" s="50">
        <f t="shared" si="33"/>
        <v>411</v>
      </c>
      <c r="R412" s="50"/>
      <c r="S412" s="52"/>
      <c r="T412" s="52">
        <f t="shared" si="22"/>
        <v>0</v>
      </c>
      <c r="U412" s="52">
        <f t="shared" si="23"/>
        <v>0</v>
      </c>
      <c r="V412" s="52">
        <f t="shared" si="24"/>
        <v>0</v>
      </c>
      <c r="W412" s="52">
        <f t="shared" si="25"/>
        <v>0</v>
      </c>
      <c r="X412" s="52" t="str">
        <f t="shared" si="34"/>
        <v/>
      </c>
      <c r="Y412" s="53" t="str">
        <f t="shared" si="35"/>
        <v/>
      </c>
      <c r="Z412" s="53" t="str">
        <f t="shared" si="36"/>
        <v/>
      </c>
      <c r="AA412" s="53" t="str">
        <f t="shared" si="26"/>
        <v/>
      </c>
      <c r="AB412" s="54" t="str">
        <f t="shared" si="27"/>
        <v/>
      </c>
      <c r="AC412" s="61"/>
      <c r="AD412" s="52" t="str">
        <f t="shared" si="28"/>
        <v/>
      </c>
      <c r="AE412" s="53" t="str">
        <f t="shared" si="39"/>
        <v/>
      </c>
      <c r="AF412" s="52" t="str">
        <f t="shared" si="29"/>
        <v/>
      </c>
      <c r="AG412" s="52" t="str">
        <f t="shared" si="30"/>
        <v/>
      </c>
      <c r="AH412" s="58">
        <f t="shared" si="31"/>
        <v>0</v>
      </c>
      <c r="AI412" s="58">
        <f t="shared" si="32"/>
        <v>0</v>
      </c>
      <c r="AJ412" s="52" t="str">
        <f t="shared" si="37"/>
        <v/>
      </c>
      <c r="AK412" s="52" t="str">
        <f t="shared" si="38"/>
        <v/>
      </c>
    </row>
    <row r="413" spans="1:37" ht="15.75" customHeight="1" x14ac:dyDescent="0.25">
      <c r="A413" s="69"/>
      <c r="B413" s="63"/>
      <c r="C413" s="50" t="s">
        <v>61</v>
      </c>
      <c r="D413" s="64"/>
      <c r="E413" s="50" t="s">
        <v>61</v>
      </c>
      <c r="F413" s="68"/>
      <c r="G413" s="65"/>
      <c r="H413" s="66"/>
      <c r="I413" s="66"/>
      <c r="J413" s="67"/>
      <c r="K413" s="68"/>
      <c r="L413" s="64"/>
      <c r="M413" s="66"/>
      <c r="N413" s="66"/>
      <c r="O413" s="67"/>
      <c r="P413" s="48" t="str">
        <f t="shared" si="21"/>
        <v/>
      </c>
      <c r="Q413" s="50">
        <f t="shared" si="33"/>
        <v>412</v>
      </c>
      <c r="R413" s="50"/>
      <c r="S413" s="52"/>
      <c r="T413" s="52">
        <f t="shared" si="22"/>
        <v>0</v>
      </c>
      <c r="U413" s="52">
        <f t="shared" si="23"/>
        <v>0</v>
      </c>
      <c r="V413" s="52">
        <f t="shared" si="24"/>
        <v>0</v>
      </c>
      <c r="W413" s="52">
        <f t="shared" si="25"/>
        <v>0</v>
      </c>
      <c r="X413" s="52" t="str">
        <f t="shared" si="34"/>
        <v/>
      </c>
      <c r="Y413" s="53" t="str">
        <f t="shared" si="35"/>
        <v/>
      </c>
      <c r="Z413" s="53" t="str">
        <f t="shared" si="36"/>
        <v/>
      </c>
      <c r="AA413" s="53" t="str">
        <f t="shared" si="26"/>
        <v/>
      </c>
      <c r="AB413" s="54" t="str">
        <f t="shared" si="27"/>
        <v/>
      </c>
      <c r="AC413" s="61"/>
      <c r="AD413" s="52" t="str">
        <f t="shared" si="28"/>
        <v/>
      </c>
      <c r="AE413" s="53" t="str">
        <f t="shared" si="39"/>
        <v/>
      </c>
      <c r="AF413" s="52" t="str">
        <f t="shared" si="29"/>
        <v/>
      </c>
      <c r="AG413" s="52" t="str">
        <f t="shared" si="30"/>
        <v/>
      </c>
      <c r="AH413" s="58">
        <f t="shared" si="31"/>
        <v>0</v>
      </c>
      <c r="AI413" s="58">
        <f t="shared" si="32"/>
        <v>0</v>
      </c>
      <c r="AJ413" s="52" t="str">
        <f t="shared" si="37"/>
        <v/>
      </c>
      <c r="AK413" s="52" t="str">
        <f t="shared" si="38"/>
        <v/>
      </c>
    </row>
    <row r="414" spans="1:37" ht="15.75" customHeight="1" x14ac:dyDescent="0.25">
      <c r="A414" s="69"/>
      <c r="B414" s="63"/>
      <c r="C414" s="50" t="s">
        <v>61</v>
      </c>
      <c r="D414" s="64"/>
      <c r="E414" s="50" t="s">
        <v>61</v>
      </c>
      <c r="F414" s="68"/>
      <c r="G414" s="65"/>
      <c r="H414" s="66"/>
      <c r="I414" s="66"/>
      <c r="J414" s="67"/>
      <c r="K414" s="68"/>
      <c r="L414" s="64"/>
      <c r="M414" s="66"/>
      <c r="N414" s="66"/>
      <c r="O414" s="67"/>
      <c r="P414" s="48" t="str">
        <f t="shared" si="21"/>
        <v/>
      </c>
      <c r="Q414" s="50">
        <f t="shared" si="33"/>
        <v>413</v>
      </c>
      <c r="R414" s="50"/>
      <c r="S414" s="52"/>
      <c r="T414" s="52">
        <f t="shared" si="22"/>
        <v>0</v>
      </c>
      <c r="U414" s="52">
        <f t="shared" si="23"/>
        <v>0</v>
      </c>
      <c r="V414" s="52">
        <f t="shared" si="24"/>
        <v>0</v>
      </c>
      <c r="W414" s="52">
        <f t="shared" si="25"/>
        <v>0</v>
      </c>
      <c r="X414" s="52" t="str">
        <f t="shared" si="34"/>
        <v/>
      </c>
      <c r="Y414" s="53" t="str">
        <f t="shared" si="35"/>
        <v/>
      </c>
      <c r="Z414" s="53" t="str">
        <f t="shared" si="36"/>
        <v/>
      </c>
      <c r="AA414" s="53" t="str">
        <f t="shared" si="26"/>
        <v/>
      </c>
      <c r="AB414" s="54" t="str">
        <f t="shared" si="27"/>
        <v/>
      </c>
      <c r="AC414" s="61"/>
      <c r="AD414" s="52" t="str">
        <f t="shared" si="28"/>
        <v/>
      </c>
      <c r="AE414" s="53" t="str">
        <f t="shared" si="39"/>
        <v/>
      </c>
      <c r="AF414" s="52" t="str">
        <f t="shared" si="29"/>
        <v/>
      </c>
      <c r="AG414" s="52" t="str">
        <f t="shared" si="30"/>
        <v/>
      </c>
      <c r="AH414" s="58">
        <f t="shared" si="31"/>
        <v>0</v>
      </c>
      <c r="AI414" s="58">
        <f t="shared" si="32"/>
        <v>0</v>
      </c>
      <c r="AJ414" s="52" t="str">
        <f t="shared" si="37"/>
        <v/>
      </c>
      <c r="AK414" s="52" t="str">
        <f t="shared" si="38"/>
        <v/>
      </c>
    </row>
    <row r="415" spans="1:37" ht="15.75" customHeight="1" x14ac:dyDescent="0.25">
      <c r="A415" s="69"/>
      <c r="B415" s="63"/>
      <c r="C415" s="50" t="s">
        <v>61</v>
      </c>
      <c r="D415" s="64"/>
      <c r="E415" s="50" t="s">
        <v>61</v>
      </c>
      <c r="F415" s="68"/>
      <c r="G415" s="65"/>
      <c r="H415" s="66"/>
      <c r="I415" s="66"/>
      <c r="J415" s="67"/>
      <c r="K415" s="68"/>
      <c r="L415" s="64"/>
      <c r="M415" s="66"/>
      <c r="N415" s="66"/>
      <c r="O415" s="67"/>
      <c r="P415" s="48" t="str">
        <f t="shared" si="21"/>
        <v/>
      </c>
      <c r="Q415" s="50">
        <f t="shared" si="33"/>
        <v>414</v>
      </c>
      <c r="R415" s="50"/>
      <c r="S415" s="52"/>
      <c r="T415" s="52">
        <f t="shared" si="22"/>
        <v>0</v>
      </c>
      <c r="U415" s="52">
        <f t="shared" si="23"/>
        <v>0</v>
      </c>
      <c r="V415" s="52">
        <f t="shared" si="24"/>
        <v>0</v>
      </c>
      <c r="W415" s="52">
        <f t="shared" si="25"/>
        <v>0</v>
      </c>
      <c r="X415" s="52" t="str">
        <f t="shared" si="34"/>
        <v/>
      </c>
      <c r="Y415" s="53" t="str">
        <f t="shared" si="35"/>
        <v/>
      </c>
      <c r="Z415" s="53" t="str">
        <f t="shared" si="36"/>
        <v/>
      </c>
      <c r="AA415" s="53" t="str">
        <f t="shared" si="26"/>
        <v/>
      </c>
      <c r="AB415" s="54" t="str">
        <f t="shared" si="27"/>
        <v/>
      </c>
      <c r="AC415" s="61"/>
      <c r="AD415" s="52" t="str">
        <f t="shared" si="28"/>
        <v/>
      </c>
      <c r="AE415" s="53" t="str">
        <f t="shared" si="39"/>
        <v/>
      </c>
      <c r="AF415" s="52" t="str">
        <f t="shared" si="29"/>
        <v/>
      </c>
      <c r="AG415" s="52" t="str">
        <f t="shared" si="30"/>
        <v/>
      </c>
      <c r="AH415" s="58">
        <f t="shared" si="31"/>
        <v>0</v>
      </c>
      <c r="AI415" s="58">
        <f t="shared" si="32"/>
        <v>0</v>
      </c>
      <c r="AJ415" s="52" t="str">
        <f t="shared" si="37"/>
        <v/>
      </c>
      <c r="AK415" s="52" t="str">
        <f t="shared" si="38"/>
        <v/>
      </c>
    </row>
    <row r="416" spans="1:37" ht="15.75" customHeight="1" x14ac:dyDescent="0.25">
      <c r="A416" s="69"/>
      <c r="B416" s="63"/>
      <c r="C416" s="50" t="s">
        <v>61</v>
      </c>
      <c r="D416" s="64"/>
      <c r="E416" s="50" t="s">
        <v>61</v>
      </c>
      <c r="F416" s="68"/>
      <c r="G416" s="65"/>
      <c r="H416" s="66"/>
      <c r="I416" s="66"/>
      <c r="J416" s="67"/>
      <c r="K416" s="68"/>
      <c r="L416" s="64"/>
      <c r="M416" s="66"/>
      <c r="N416" s="66"/>
      <c r="O416" s="67"/>
      <c r="P416" s="48" t="str">
        <f t="shared" si="21"/>
        <v/>
      </c>
      <c r="Q416" s="50">
        <f t="shared" si="33"/>
        <v>415</v>
      </c>
      <c r="R416" s="50"/>
      <c r="S416" s="52"/>
      <c r="T416" s="52">
        <f t="shared" si="22"/>
        <v>0</v>
      </c>
      <c r="U416" s="52">
        <f t="shared" si="23"/>
        <v>0</v>
      </c>
      <c r="V416" s="52">
        <f t="shared" si="24"/>
        <v>0</v>
      </c>
      <c r="W416" s="52">
        <f t="shared" si="25"/>
        <v>0</v>
      </c>
      <c r="X416" s="52" t="str">
        <f t="shared" si="34"/>
        <v/>
      </c>
      <c r="Y416" s="53" t="str">
        <f t="shared" si="35"/>
        <v/>
      </c>
      <c r="Z416" s="53" t="str">
        <f t="shared" si="36"/>
        <v/>
      </c>
      <c r="AA416" s="53" t="str">
        <f t="shared" si="26"/>
        <v/>
      </c>
      <c r="AB416" s="54" t="str">
        <f t="shared" si="27"/>
        <v/>
      </c>
      <c r="AC416" s="61"/>
      <c r="AD416" s="52" t="str">
        <f t="shared" si="28"/>
        <v/>
      </c>
      <c r="AE416" s="53" t="str">
        <f t="shared" si="39"/>
        <v/>
      </c>
      <c r="AF416" s="52" t="str">
        <f t="shared" si="29"/>
        <v/>
      </c>
      <c r="AG416" s="52" t="str">
        <f t="shared" si="30"/>
        <v/>
      </c>
      <c r="AH416" s="58">
        <f t="shared" si="31"/>
        <v>0</v>
      </c>
      <c r="AI416" s="58">
        <f t="shared" si="32"/>
        <v>0</v>
      </c>
      <c r="AJ416" s="52" t="str">
        <f t="shared" si="37"/>
        <v/>
      </c>
      <c r="AK416" s="52" t="str">
        <f t="shared" si="38"/>
        <v/>
      </c>
    </row>
    <row r="417" spans="1:37" ht="15.75" customHeight="1" x14ac:dyDescent="0.25">
      <c r="A417" s="69"/>
      <c r="B417" s="63"/>
      <c r="C417" s="50" t="s">
        <v>61</v>
      </c>
      <c r="D417" s="64"/>
      <c r="E417" s="50" t="s">
        <v>61</v>
      </c>
      <c r="F417" s="68"/>
      <c r="G417" s="65"/>
      <c r="H417" s="66"/>
      <c r="I417" s="66"/>
      <c r="J417" s="67"/>
      <c r="K417" s="68"/>
      <c r="L417" s="64"/>
      <c r="M417" s="66"/>
      <c r="N417" s="66"/>
      <c r="O417" s="67"/>
      <c r="P417" s="48" t="str">
        <f t="shared" si="21"/>
        <v/>
      </c>
      <c r="Q417" s="50">
        <f t="shared" si="33"/>
        <v>416</v>
      </c>
      <c r="R417" s="50"/>
      <c r="S417" s="52"/>
      <c r="T417" s="52">
        <f t="shared" si="22"/>
        <v>0</v>
      </c>
      <c r="U417" s="52">
        <f t="shared" si="23"/>
        <v>0</v>
      </c>
      <c r="V417" s="52">
        <f t="shared" si="24"/>
        <v>0</v>
      </c>
      <c r="W417" s="52">
        <f t="shared" si="25"/>
        <v>0</v>
      </c>
      <c r="X417" s="52" t="str">
        <f t="shared" si="34"/>
        <v/>
      </c>
      <c r="Y417" s="53" t="str">
        <f t="shared" si="35"/>
        <v/>
      </c>
      <c r="Z417" s="53" t="str">
        <f t="shared" si="36"/>
        <v/>
      </c>
      <c r="AA417" s="53" t="str">
        <f t="shared" si="26"/>
        <v/>
      </c>
      <c r="AB417" s="54" t="str">
        <f t="shared" si="27"/>
        <v/>
      </c>
      <c r="AC417" s="61"/>
      <c r="AD417" s="52" t="str">
        <f t="shared" si="28"/>
        <v/>
      </c>
      <c r="AE417" s="53" t="str">
        <f t="shared" si="39"/>
        <v/>
      </c>
      <c r="AF417" s="52" t="str">
        <f t="shared" si="29"/>
        <v/>
      </c>
      <c r="AG417" s="52" t="str">
        <f t="shared" si="30"/>
        <v/>
      </c>
      <c r="AH417" s="58">
        <f t="shared" si="31"/>
        <v>0</v>
      </c>
      <c r="AI417" s="58">
        <f t="shared" si="32"/>
        <v>0</v>
      </c>
      <c r="AJ417" s="52" t="str">
        <f t="shared" si="37"/>
        <v/>
      </c>
      <c r="AK417" s="52" t="str">
        <f t="shared" si="38"/>
        <v/>
      </c>
    </row>
    <row r="418" spans="1:37" ht="15.75" customHeight="1" x14ac:dyDescent="0.25">
      <c r="A418" s="69"/>
      <c r="B418" s="63"/>
      <c r="C418" s="50" t="s">
        <v>61</v>
      </c>
      <c r="D418" s="64"/>
      <c r="E418" s="50" t="s">
        <v>61</v>
      </c>
      <c r="F418" s="68"/>
      <c r="G418" s="65"/>
      <c r="H418" s="66"/>
      <c r="I418" s="66"/>
      <c r="J418" s="67"/>
      <c r="K418" s="68"/>
      <c r="L418" s="64"/>
      <c r="M418" s="66"/>
      <c r="N418" s="66"/>
      <c r="O418" s="67"/>
      <c r="P418" s="48" t="str">
        <f t="shared" si="21"/>
        <v/>
      </c>
      <c r="Q418" s="50">
        <f t="shared" si="33"/>
        <v>417</v>
      </c>
      <c r="R418" s="50"/>
      <c r="S418" s="52"/>
      <c r="T418" s="52">
        <f t="shared" si="22"/>
        <v>0</v>
      </c>
      <c r="U418" s="52">
        <f t="shared" si="23"/>
        <v>0</v>
      </c>
      <c r="V418" s="52">
        <f t="shared" si="24"/>
        <v>0</v>
      </c>
      <c r="W418" s="52">
        <f t="shared" si="25"/>
        <v>0</v>
      </c>
      <c r="X418" s="52" t="str">
        <f t="shared" si="34"/>
        <v/>
      </c>
      <c r="Y418" s="53" t="str">
        <f t="shared" si="35"/>
        <v/>
      </c>
      <c r="Z418" s="53" t="str">
        <f t="shared" si="36"/>
        <v/>
      </c>
      <c r="AA418" s="53" t="str">
        <f t="shared" si="26"/>
        <v/>
      </c>
      <c r="AB418" s="54" t="str">
        <f t="shared" si="27"/>
        <v/>
      </c>
      <c r="AC418" s="61"/>
      <c r="AD418" s="52" t="str">
        <f t="shared" si="28"/>
        <v/>
      </c>
      <c r="AE418" s="53" t="str">
        <f t="shared" si="39"/>
        <v/>
      </c>
      <c r="AF418" s="52" t="str">
        <f t="shared" si="29"/>
        <v/>
      </c>
      <c r="AG418" s="52" t="str">
        <f t="shared" si="30"/>
        <v/>
      </c>
      <c r="AH418" s="58">
        <f t="shared" si="31"/>
        <v>0</v>
      </c>
      <c r="AI418" s="58">
        <f t="shared" si="32"/>
        <v>0</v>
      </c>
      <c r="AJ418" s="52" t="str">
        <f t="shared" si="37"/>
        <v/>
      </c>
      <c r="AK418" s="52" t="str">
        <f t="shared" si="38"/>
        <v/>
      </c>
    </row>
    <row r="419" spans="1:37" ht="15.75" customHeight="1" x14ac:dyDescent="0.25">
      <c r="A419" s="69"/>
      <c r="B419" s="63"/>
      <c r="C419" s="50" t="s">
        <v>61</v>
      </c>
      <c r="D419" s="64"/>
      <c r="E419" s="50" t="s">
        <v>61</v>
      </c>
      <c r="F419" s="68"/>
      <c r="G419" s="65"/>
      <c r="H419" s="66"/>
      <c r="I419" s="66"/>
      <c r="J419" s="67"/>
      <c r="K419" s="68"/>
      <c r="L419" s="64"/>
      <c r="M419" s="66"/>
      <c r="N419" s="66"/>
      <c r="O419" s="67"/>
      <c r="P419" s="48" t="str">
        <f t="shared" si="21"/>
        <v/>
      </c>
      <c r="Q419" s="50">
        <f t="shared" si="33"/>
        <v>418</v>
      </c>
      <c r="R419" s="50"/>
      <c r="S419" s="52"/>
      <c r="T419" s="52">
        <f t="shared" si="22"/>
        <v>0</v>
      </c>
      <c r="U419" s="52">
        <f t="shared" si="23"/>
        <v>0</v>
      </c>
      <c r="V419" s="52">
        <f t="shared" si="24"/>
        <v>0</v>
      </c>
      <c r="W419" s="52">
        <f t="shared" si="25"/>
        <v>0</v>
      </c>
      <c r="X419" s="52" t="str">
        <f t="shared" si="34"/>
        <v/>
      </c>
      <c r="Y419" s="53" t="str">
        <f t="shared" si="35"/>
        <v/>
      </c>
      <c r="Z419" s="53" t="str">
        <f t="shared" si="36"/>
        <v/>
      </c>
      <c r="AA419" s="53" t="str">
        <f t="shared" si="26"/>
        <v/>
      </c>
      <c r="AB419" s="54" t="str">
        <f t="shared" si="27"/>
        <v/>
      </c>
      <c r="AC419" s="61"/>
      <c r="AD419" s="52" t="str">
        <f t="shared" si="28"/>
        <v/>
      </c>
      <c r="AE419" s="53" t="str">
        <f t="shared" si="39"/>
        <v/>
      </c>
      <c r="AF419" s="52" t="str">
        <f t="shared" si="29"/>
        <v/>
      </c>
      <c r="AG419" s="52" t="str">
        <f t="shared" si="30"/>
        <v/>
      </c>
      <c r="AH419" s="58">
        <f t="shared" si="31"/>
        <v>0</v>
      </c>
      <c r="AI419" s="58">
        <f t="shared" si="32"/>
        <v>0</v>
      </c>
      <c r="AJ419" s="52" t="str">
        <f t="shared" si="37"/>
        <v/>
      </c>
      <c r="AK419" s="52" t="str">
        <f t="shared" si="38"/>
        <v/>
      </c>
    </row>
    <row r="420" spans="1:37" ht="15.75" customHeight="1" x14ac:dyDescent="0.25">
      <c r="A420" s="69"/>
      <c r="B420" s="63"/>
      <c r="C420" s="50" t="s">
        <v>61</v>
      </c>
      <c r="D420" s="64"/>
      <c r="E420" s="50" t="s">
        <v>61</v>
      </c>
      <c r="F420" s="68"/>
      <c r="G420" s="65"/>
      <c r="H420" s="66"/>
      <c r="I420" s="66"/>
      <c r="J420" s="67"/>
      <c r="K420" s="68"/>
      <c r="L420" s="64"/>
      <c r="M420" s="66"/>
      <c r="N420" s="66"/>
      <c r="O420" s="67"/>
      <c r="P420" s="48" t="str">
        <f t="shared" si="21"/>
        <v/>
      </c>
      <c r="Q420" s="50">
        <f t="shared" si="33"/>
        <v>419</v>
      </c>
      <c r="R420" s="50"/>
      <c r="S420" s="52"/>
      <c r="T420" s="52">
        <f t="shared" si="22"/>
        <v>0</v>
      </c>
      <c r="U420" s="52">
        <f t="shared" si="23"/>
        <v>0</v>
      </c>
      <c r="V420" s="52">
        <f t="shared" si="24"/>
        <v>0</v>
      </c>
      <c r="W420" s="52">
        <f t="shared" si="25"/>
        <v>0</v>
      </c>
      <c r="X420" s="52" t="str">
        <f t="shared" si="34"/>
        <v/>
      </c>
      <c r="Y420" s="53" t="str">
        <f t="shared" si="35"/>
        <v/>
      </c>
      <c r="Z420" s="53" t="str">
        <f t="shared" si="36"/>
        <v/>
      </c>
      <c r="AA420" s="53" t="str">
        <f t="shared" si="26"/>
        <v/>
      </c>
      <c r="AB420" s="54" t="str">
        <f t="shared" si="27"/>
        <v/>
      </c>
      <c r="AC420" s="61"/>
      <c r="AD420" s="52" t="str">
        <f t="shared" si="28"/>
        <v/>
      </c>
      <c r="AE420" s="53" t="str">
        <f t="shared" si="39"/>
        <v/>
      </c>
      <c r="AF420" s="52" t="str">
        <f t="shared" si="29"/>
        <v/>
      </c>
      <c r="AG420" s="52" t="str">
        <f t="shared" si="30"/>
        <v/>
      </c>
      <c r="AH420" s="58">
        <f t="shared" si="31"/>
        <v>0</v>
      </c>
      <c r="AI420" s="58">
        <f t="shared" si="32"/>
        <v>0</v>
      </c>
      <c r="AJ420" s="52" t="str">
        <f t="shared" si="37"/>
        <v/>
      </c>
      <c r="AK420" s="52" t="str">
        <f t="shared" si="38"/>
        <v/>
      </c>
    </row>
    <row r="421" spans="1:37" ht="15.75" customHeight="1" x14ac:dyDescent="0.25">
      <c r="A421" s="69"/>
      <c r="B421" s="63"/>
      <c r="C421" s="50" t="s">
        <v>61</v>
      </c>
      <c r="D421" s="64"/>
      <c r="E421" s="50" t="s">
        <v>61</v>
      </c>
      <c r="F421" s="68"/>
      <c r="G421" s="65"/>
      <c r="H421" s="66"/>
      <c r="I421" s="66"/>
      <c r="J421" s="67"/>
      <c r="K421" s="68"/>
      <c r="L421" s="64"/>
      <c r="M421" s="66"/>
      <c r="N421" s="66"/>
      <c r="O421" s="67"/>
      <c r="P421" s="48" t="str">
        <f t="shared" si="21"/>
        <v/>
      </c>
      <c r="Q421" s="50">
        <f t="shared" si="33"/>
        <v>420</v>
      </c>
      <c r="R421" s="50"/>
      <c r="S421" s="52"/>
      <c r="T421" s="52">
        <f t="shared" si="22"/>
        <v>0</v>
      </c>
      <c r="U421" s="52">
        <f t="shared" si="23"/>
        <v>0</v>
      </c>
      <c r="V421" s="52">
        <f t="shared" si="24"/>
        <v>0</v>
      </c>
      <c r="W421" s="52">
        <f t="shared" si="25"/>
        <v>0</v>
      </c>
      <c r="X421" s="52" t="str">
        <f t="shared" si="34"/>
        <v/>
      </c>
      <c r="Y421" s="53" t="str">
        <f t="shared" si="35"/>
        <v/>
      </c>
      <c r="Z421" s="53" t="str">
        <f t="shared" si="36"/>
        <v/>
      </c>
      <c r="AA421" s="53" t="str">
        <f t="shared" si="26"/>
        <v/>
      </c>
      <c r="AB421" s="54" t="str">
        <f t="shared" si="27"/>
        <v/>
      </c>
      <c r="AC421" s="61"/>
      <c r="AD421" s="52" t="str">
        <f t="shared" si="28"/>
        <v/>
      </c>
      <c r="AE421" s="53" t="str">
        <f t="shared" si="39"/>
        <v/>
      </c>
      <c r="AF421" s="52" t="str">
        <f t="shared" si="29"/>
        <v/>
      </c>
      <c r="AG421" s="52" t="str">
        <f t="shared" si="30"/>
        <v/>
      </c>
      <c r="AH421" s="58">
        <f t="shared" si="31"/>
        <v>0</v>
      </c>
      <c r="AI421" s="58">
        <f t="shared" si="32"/>
        <v>0</v>
      </c>
      <c r="AJ421" s="52" t="str">
        <f t="shared" si="37"/>
        <v/>
      </c>
      <c r="AK421" s="52" t="str">
        <f t="shared" si="38"/>
        <v/>
      </c>
    </row>
    <row r="422" spans="1:37" ht="15.75" customHeight="1" x14ac:dyDescent="0.25">
      <c r="A422" s="69"/>
      <c r="B422" s="63"/>
      <c r="C422" s="50" t="s">
        <v>61</v>
      </c>
      <c r="D422" s="64"/>
      <c r="E422" s="50" t="s">
        <v>61</v>
      </c>
      <c r="F422" s="68"/>
      <c r="G422" s="65"/>
      <c r="H422" s="66"/>
      <c r="I422" s="66"/>
      <c r="J422" s="67"/>
      <c r="K422" s="68"/>
      <c r="L422" s="64"/>
      <c r="M422" s="66"/>
      <c r="N422" s="66"/>
      <c r="O422" s="67"/>
      <c r="P422" s="48" t="str">
        <f t="shared" si="21"/>
        <v/>
      </c>
      <c r="Q422" s="50">
        <f t="shared" si="33"/>
        <v>421</v>
      </c>
      <c r="R422" s="50"/>
      <c r="S422" s="52"/>
      <c r="T422" s="52">
        <f t="shared" si="22"/>
        <v>0</v>
      </c>
      <c r="U422" s="52">
        <f t="shared" si="23"/>
        <v>0</v>
      </c>
      <c r="V422" s="52">
        <f t="shared" si="24"/>
        <v>0</v>
      </c>
      <c r="W422" s="52">
        <f t="shared" si="25"/>
        <v>0</v>
      </c>
      <c r="X422" s="52" t="str">
        <f t="shared" si="34"/>
        <v/>
      </c>
      <c r="Y422" s="53" t="str">
        <f t="shared" si="35"/>
        <v/>
      </c>
      <c r="Z422" s="53" t="str">
        <f t="shared" si="36"/>
        <v/>
      </c>
      <c r="AA422" s="53" t="str">
        <f t="shared" si="26"/>
        <v/>
      </c>
      <c r="AB422" s="54" t="str">
        <f t="shared" si="27"/>
        <v/>
      </c>
      <c r="AC422" s="61"/>
      <c r="AD422" s="52" t="str">
        <f t="shared" si="28"/>
        <v/>
      </c>
      <c r="AE422" s="53" t="str">
        <f t="shared" si="39"/>
        <v/>
      </c>
      <c r="AF422" s="52" t="str">
        <f t="shared" si="29"/>
        <v/>
      </c>
      <c r="AG422" s="52" t="str">
        <f t="shared" si="30"/>
        <v/>
      </c>
      <c r="AH422" s="58">
        <f t="shared" si="31"/>
        <v>0</v>
      </c>
      <c r="AI422" s="58">
        <f t="shared" si="32"/>
        <v>0</v>
      </c>
      <c r="AJ422" s="52" t="str">
        <f t="shared" si="37"/>
        <v/>
      </c>
      <c r="AK422" s="52" t="str">
        <f t="shared" si="38"/>
        <v/>
      </c>
    </row>
    <row r="423" spans="1:37" ht="15.75" customHeight="1" x14ac:dyDescent="0.25">
      <c r="A423" s="69"/>
      <c r="B423" s="63"/>
      <c r="C423" s="50" t="s">
        <v>61</v>
      </c>
      <c r="D423" s="64"/>
      <c r="E423" s="50" t="s">
        <v>61</v>
      </c>
      <c r="F423" s="68"/>
      <c r="G423" s="65"/>
      <c r="H423" s="66"/>
      <c r="I423" s="66"/>
      <c r="J423" s="67"/>
      <c r="K423" s="68"/>
      <c r="L423" s="64"/>
      <c r="M423" s="66"/>
      <c r="N423" s="66"/>
      <c r="O423" s="67"/>
      <c r="P423" s="48" t="str">
        <f t="shared" si="21"/>
        <v/>
      </c>
      <c r="Q423" s="50">
        <f t="shared" si="33"/>
        <v>422</v>
      </c>
      <c r="R423" s="50"/>
      <c r="S423" s="52"/>
      <c r="T423" s="52">
        <f t="shared" si="22"/>
        <v>0</v>
      </c>
      <c r="U423" s="52">
        <f t="shared" si="23"/>
        <v>0</v>
      </c>
      <c r="V423" s="52">
        <f t="shared" si="24"/>
        <v>0</v>
      </c>
      <c r="W423" s="52">
        <f t="shared" si="25"/>
        <v>0</v>
      </c>
      <c r="X423" s="52" t="str">
        <f t="shared" si="34"/>
        <v/>
      </c>
      <c r="Y423" s="53" t="str">
        <f t="shared" si="35"/>
        <v/>
      </c>
      <c r="Z423" s="53" t="str">
        <f t="shared" si="36"/>
        <v/>
      </c>
      <c r="AA423" s="53" t="str">
        <f t="shared" si="26"/>
        <v/>
      </c>
      <c r="AB423" s="54" t="str">
        <f t="shared" si="27"/>
        <v/>
      </c>
      <c r="AC423" s="61"/>
      <c r="AD423" s="52" t="str">
        <f t="shared" si="28"/>
        <v/>
      </c>
      <c r="AE423" s="53" t="str">
        <f t="shared" si="39"/>
        <v/>
      </c>
      <c r="AF423" s="52" t="str">
        <f t="shared" si="29"/>
        <v/>
      </c>
      <c r="AG423" s="52" t="str">
        <f t="shared" si="30"/>
        <v/>
      </c>
      <c r="AH423" s="58">
        <f t="shared" si="31"/>
        <v>0</v>
      </c>
      <c r="AI423" s="58">
        <f t="shared" si="32"/>
        <v>0</v>
      </c>
      <c r="AJ423" s="52" t="str">
        <f t="shared" si="37"/>
        <v/>
      </c>
      <c r="AK423" s="52" t="str">
        <f t="shared" si="38"/>
        <v/>
      </c>
    </row>
    <row r="424" spans="1:37" ht="15.75" customHeight="1" x14ac:dyDescent="0.25">
      <c r="A424" s="69"/>
      <c r="B424" s="63"/>
      <c r="C424" s="50" t="s">
        <v>61</v>
      </c>
      <c r="D424" s="64"/>
      <c r="E424" s="50" t="s">
        <v>61</v>
      </c>
      <c r="F424" s="68"/>
      <c r="G424" s="65"/>
      <c r="H424" s="66"/>
      <c r="I424" s="66"/>
      <c r="J424" s="67"/>
      <c r="K424" s="68"/>
      <c r="L424" s="64"/>
      <c r="M424" s="66"/>
      <c r="N424" s="66"/>
      <c r="O424" s="67"/>
      <c r="P424" s="48" t="str">
        <f t="shared" si="21"/>
        <v/>
      </c>
      <c r="Q424" s="50">
        <f t="shared" si="33"/>
        <v>423</v>
      </c>
      <c r="R424" s="50"/>
      <c r="S424" s="52"/>
      <c r="T424" s="52">
        <f t="shared" si="22"/>
        <v>0</v>
      </c>
      <c r="U424" s="52">
        <f t="shared" si="23"/>
        <v>0</v>
      </c>
      <c r="V424" s="52">
        <f t="shared" si="24"/>
        <v>0</v>
      </c>
      <c r="W424" s="52">
        <f t="shared" si="25"/>
        <v>0</v>
      </c>
      <c r="X424" s="52" t="str">
        <f t="shared" si="34"/>
        <v/>
      </c>
      <c r="Y424" s="53" t="str">
        <f t="shared" si="35"/>
        <v/>
      </c>
      <c r="Z424" s="53" t="str">
        <f t="shared" si="36"/>
        <v/>
      </c>
      <c r="AA424" s="53" t="str">
        <f t="shared" si="26"/>
        <v/>
      </c>
      <c r="AB424" s="54" t="str">
        <f t="shared" si="27"/>
        <v/>
      </c>
      <c r="AC424" s="61"/>
      <c r="AD424" s="52" t="str">
        <f t="shared" si="28"/>
        <v/>
      </c>
      <c r="AE424" s="53" t="str">
        <f t="shared" si="39"/>
        <v/>
      </c>
      <c r="AF424" s="52" t="str">
        <f t="shared" si="29"/>
        <v/>
      </c>
      <c r="AG424" s="52" t="str">
        <f t="shared" si="30"/>
        <v/>
      </c>
      <c r="AH424" s="58">
        <f t="shared" si="31"/>
        <v>0</v>
      </c>
      <c r="AI424" s="58">
        <f t="shared" si="32"/>
        <v>0</v>
      </c>
      <c r="AJ424" s="52" t="str">
        <f t="shared" si="37"/>
        <v/>
      </c>
      <c r="AK424" s="52" t="str">
        <f t="shared" si="38"/>
        <v/>
      </c>
    </row>
    <row r="425" spans="1:37" ht="15.75" customHeight="1" x14ac:dyDescent="0.25">
      <c r="A425" s="69"/>
      <c r="B425" s="63"/>
      <c r="C425" s="50" t="s">
        <v>61</v>
      </c>
      <c r="D425" s="64"/>
      <c r="E425" s="50" t="s">
        <v>61</v>
      </c>
      <c r="F425" s="68"/>
      <c r="G425" s="65"/>
      <c r="H425" s="66"/>
      <c r="I425" s="66"/>
      <c r="J425" s="67"/>
      <c r="K425" s="68"/>
      <c r="L425" s="64"/>
      <c r="M425" s="66"/>
      <c r="N425" s="66"/>
      <c r="O425" s="67"/>
      <c r="P425" s="48" t="str">
        <f t="shared" si="21"/>
        <v/>
      </c>
      <c r="Q425" s="50">
        <f t="shared" si="33"/>
        <v>424</v>
      </c>
      <c r="R425" s="50"/>
      <c r="S425" s="52"/>
      <c r="T425" s="52">
        <f t="shared" si="22"/>
        <v>0</v>
      </c>
      <c r="U425" s="52">
        <f t="shared" si="23"/>
        <v>0</v>
      </c>
      <c r="V425" s="52">
        <f t="shared" si="24"/>
        <v>0</v>
      </c>
      <c r="W425" s="52">
        <f t="shared" si="25"/>
        <v>0</v>
      </c>
      <c r="X425" s="52" t="str">
        <f t="shared" si="34"/>
        <v/>
      </c>
      <c r="Y425" s="53" t="str">
        <f t="shared" si="35"/>
        <v/>
      </c>
      <c r="Z425" s="53" t="str">
        <f t="shared" si="36"/>
        <v/>
      </c>
      <c r="AA425" s="53" t="str">
        <f t="shared" si="26"/>
        <v/>
      </c>
      <c r="AB425" s="54" t="str">
        <f t="shared" si="27"/>
        <v/>
      </c>
      <c r="AC425" s="61"/>
      <c r="AD425" s="52" t="str">
        <f t="shared" si="28"/>
        <v/>
      </c>
      <c r="AE425" s="53" t="str">
        <f t="shared" si="39"/>
        <v/>
      </c>
      <c r="AF425" s="52" t="str">
        <f t="shared" si="29"/>
        <v/>
      </c>
      <c r="AG425" s="52" t="str">
        <f t="shared" si="30"/>
        <v/>
      </c>
      <c r="AH425" s="58">
        <f t="shared" si="31"/>
        <v>0</v>
      </c>
      <c r="AI425" s="58">
        <f t="shared" si="32"/>
        <v>0</v>
      </c>
      <c r="AJ425" s="52" t="str">
        <f t="shared" si="37"/>
        <v/>
      </c>
      <c r="AK425" s="52" t="str">
        <f t="shared" si="38"/>
        <v/>
      </c>
    </row>
    <row r="426" spans="1:37" ht="15.75" customHeight="1" x14ac:dyDescent="0.25">
      <c r="A426" s="69"/>
      <c r="B426" s="63"/>
      <c r="C426" s="50" t="s">
        <v>61</v>
      </c>
      <c r="D426" s="64"/>
      <c r="E426" s="50" t="s">
        <v>61</v>
      </c>
      <c r="F426" s="68"/>
      <c r="G426" s="65"/>
      <c r="H426" s="66"/>
      <c r="I426" s="66"/>
      <c r="J426" s="67"/>
      <c r="K426" s="68"/>
      <c r="L426" s="64"/>
      <c r="M426" s="66"/>
      <c r="N426" s="66"/>
      <c r="O426" s="67"/>
      <c r="P426" s="48" t="str">
        <f t="shared" si="21"/>
        <v/>
      </c>
      <c r="Q426" s="50">
        <f t="shared" si="33"/>
        <v>425</v>
      </c>
      <c r="R426" s="50"/>
      <c r="S426" s="52"/>
      <c r="T426" s="52">
        <f t="shared" si="22"/>
        <v>0</v>
      </c>
      <c r="U426" s="52">
        <f t="shared" si="23"/>
        <v>0</v>
      </c>
      <c r="V426" s="52">
        <f t="shared" si="24"/>
        <v>0</v>
      </c>
      <c r="W426" s="52">
        <f t="shared" si="25"/>
        <v>0</v>
      </c>
      <c r="X426" s="52" t="str">
        <f t="shared" si="34"/>
        <v/>
      </c>
      <c r="Y426" s="53" t="str">
        <f t="shared" si="35"/>
        <v/>
      </c>
      <c r="Z426" s="53" t="str">
        <f t="shared" si="36"/>
        <v/>
      </c>
      <c r="AA426" s="53" t="str">
        <f t="shared" si="26"/>
        <v/>
      </c>
      <c r="AB426" s="54" t="str">
        <f t="shared" si="27"/>
        <v/>
      </c>
      <c r="AC426" s="61"/>
      <c r="AD426" s="52" t="str">
        <f t="shared" si="28"/>
        <v/>
      </c>
      <c r="AE426" s="53" t="str">
        <f t="shared" si="39"/>
        <v/>
      </c>
      <c r="AF426" s="52" t="str">
        <f t="shared" si="29"/>
        <v/>
      </c>
      <c r="AG426" s="52" t="str">
        <f t="shared" si="30"/>
        <v/>
      </c>
      <c r="AH426" s="58">
        <f t="shared" si="31"/>
        <v>0</v>
      </c>
      <c r="AI426" s="58">
        <f t="shared" si="32"/>
        <v>0</v>
      </c>
      <c r="AJ426" s="52" t="str">
        <f t="shared" si="37"/>
        <v/>
      </c>
      <c r="AK426" s="52" t="str">
        <f t="shared" si="38"/>
        <v/>
      </c>
    </row>
    <row r="427" spans="1:37" ht="15.75" customHeight="1" x14ac:dyDescent="0.25">
      <c r="A427" s="69"/>
      <c r="B427" s="63"/>
      <c r="C427" s="50" t="s">
        <v>61</v>
      </c>
      <c r="D427" s="64"/>
      <c r="E427" s="50" t="s">
        <v>61</v>
      </c>
      <c r="F427" s="68"/>
      <c r="G427" s="65"/>
      <c r="H427" s="66"/>
      <c r="I427" s="66"/>
      <c r="J427" s="67"/>
      <c r="K427" s="68"/>
      <c r="L427" s="64"/>
      <c r="M427" s="66"/>
      <c r="N427" s="66"/>
      <c r="O427" s="67"/>
      <c r="P427" s="48" t="str">
        <f t="shared" si="21"/>
        <v/>
      </c>
      <c r="Q427" s="50">
        <f t="shared" si="33"/>
        <v>426</v>
      </c>
      <c r="R427" s="50"/>
      <c r="S427" s="52"/>
      <c r="T427" s="52">
        <f t="shared" si="22"/>
        <v>0</v>
      </c>
      <c r="U427" s="52">
        <f t="shared" si="23"/>
        <v>0</v>
      </c>
      <c r="V427" s="52">
        <f t="shared" si="24"/>
        <v>0</v>
      </c>
      <c r="W427" s="52">
        <f t="shared" si="25"/>
        <v>0</v>
      </c>
      <c r="X427" s="52" t="str">
        <f t="shared" si="34"/>
        <v/>
      </c>
      <c r="Y427" s="53" t="str">
        <f t="shared" si="35"/>
        <v/>
      </c>
      <c r="Z427" s="53" t="str">
        <f t="shared" si="36"/>
        <v/>
      </c>
      <c r="AA427" s="53" t="str">
        <f t="shared" si="26"/>
        <v/>
      </c>
      <c r="AB427" s="54" t="str">
        <f t="shared" si="27"/>
        <v/>
      </c>
      <c r="AC427" s="61"/>
      <c r="AD427" s="52" t="str">
        <f t="shared" si="28"/>
        <v/>
      </c>
      <c r="AE427" s="53" t="str">
        <f t="shared" si="39"/>
        <v/>
      </c>
      <c r="AF427" s="52" t="str">
        <f t="shared" si="29"/>
        <v/>
      </c>
      <c r="AG427" s="52" t="str">
        <f t="shared" si="30"/>
        <v/>
      </c>
      <c r="AH427" s="58">
        <f t="shared" si="31"/>
        <v>0</v>
      </c>
      <c r="AI427" s="58">
        <f t="shared" si="32"/>
        <v>0</v>
      </c>
      <c r="AJ427" s="52" t="str">
        <f t="shared" si="37"/>
        <v/>
      </c>
      <c r="AK427" s="52" t="str">
        <f t="shared" si="38"/>
        <v/>
      </c>
    </row>
    <row r="428" spans="1:37" ht="15.75" customHeight="1" x14ac:dyDescent="0.25">
      <c r="A428" s="69"/>
      <c r="B428" s="63"/>
      <c r="C428" s="50" t="s">
        <v>61</v>
      </c>
      <c r="D428" s="64"/>
      <c r="E428" s="50" t="s">
        <v>61</v>
      </c>
      <c r="F428" s="68"/>
      <c r="G428" s="65"/>
      <c r="H428" s="66"/>
      <c r="I428" s="66"/>
      <c r="J428" s="67"/>
      <c r="K428" s="68"/>
      <c r="L428" s="64"/>
      <c r="M428" s="66"/>
      <c r="N428" s="66"/>
      <c r="O428" s="67"/>
      <c r="P428" s="48" t="str">
        <f t="shared" si="21"/>
        <v/>
      </c>
      <c r="Q428" s="50">
        <f t="shared" si="33"/>
        <v>427</v>
      </c>
      <c r="R428" s="50"/>
      <c r="S428" s="52"/>
      <c r="T428" s="52">
        <f t="shared" si="22"/>
        <v>0</v>
      </c>
      <c r="U428" s="52">
        <f t="shared" si="23"/>
        <v>0</v>
      </c>
      <c r="V428" s="52">
        <f t="shared" si="24"/>
        <v>0</v>
      </c>
      <c r="W428" s="52">
        <f t="shared" si="25"/>
        <v>0</v>
      </c>
      <c r="X428" s="52" t="str">
        <f t="shared" si="34"/>
        <v/>
      </c>
      <c r="Y428" s="53" t="str">
        <f t="shared" si="35"/>
        <v/>
      </c>
      <c r="Z428" s="53" t="str">
        <f t="shared" si="36"/>
        <v/>
      </c>
      <c r="AA428" s="53" t="str">
        <f t="shared" si="26"/>
        <v/>
      </c>
      <c r="AB428" s="54" t="str">
        <f t="shared" si="27"/>
        <v/>
      </c>
      <c r="AC428" s="61"/>
      <c r="AD428" s="52" t="str">
        <f t="shared" si="28"/>
        <v/>
      </c>
      <c r="AE428" s="53" t="str">
        <f t="shared" si="39"/>
        <v/>
      </c>
      <c r="AF428" s="52" t="str">
        <f t="shared" si="29"/>
        <v/>
      </c>
      <c r="AG428" s="52" t="str">
        <f t="shared" si="30"/>
        <v/>
      </c>
      <c r="AH428" s="58">
        <f t="shared" si="31"/>
        <v>0</v>
      </c>
      <c r="AI428" s="58">
        <f t="shared" si="32"/>
        <v>0</v>
      </c>
      <c r="AJ428" s="52" t="str">
        <f t="shared" si="37"/>
        <v/>
      </c>
      <c r="AK428" s="52" t="str">
        <f t="shared" si="38"/>
        <v/>
      </c>
    </row>
    <row r="429" spans="1:37" ht="15.75" customHeight="1" x14ac:dyDescent="0.25">
      <c r="A429" s="69"/>
      <c r="B429" s="63"/>
      <c r="C429" s="50" t="s">
        <v>61</v>
      </c>
      <c r="D429" s="64"/>
      <c r="E429" s="50" t="s">
        <v>61</v>
      </c>
      <c r="F429" s="68"/>
      <c r="G429" s="65"/>
      <c r="H429" s="66"/>
      <c r="I429" s="66"/>
      <c r="J429" s="67"/>
      <c r="K429" s="68"/>
      <c r="L429" s="64"/>
      <c r="M429" s="66"/>
      <c r="N429" s="66"/>
      <c r="O429" s="67"/>
      <c r="P429" s="48" t="str">
        <f t="shared" si="21"/>
        <v/>
      </c>
      <c r="Q429" s="50">
        <f t="shared" si="33"/>
        <v>428</v>
      </c>
      <c r="R429" s="50"/>
      <c r="S429" s="52"/>
      <c r="T429" s="52">
        <f t="shared" si="22"/>
        <v>0</v>
      </c>
      <c r="U429" s="52">
        <f t="shared" si="23"/>
        <v>0</v>
      </c>
      <c r="V429" s="52">
        <f t="shared" si="24"/>
        <v>0</v>
      </c>
      <c r="W429" s="52">
        <f t="shared" si="25"/>
        <v>0</v>
      </c>
      <c r="X429" s="52" t="str">
        <f t="shared" si="34"/>
        <v/>
      </c>
      <c r="Y429" s="53" t="str">
        <f t="shared" si="35"/>
        <v/>
      </c>
      <c r="Z429" s="53" t="str">
        <f t="shared" si="36"/>
        <v/>
      </c>
      <c r="AA429" s="53" t="str">
        <f t="shared" si="26"/>
        <v/>
      </c>
      <c r="AB429" s="54" t="str">
        <f t="shared" si="27"/>
        <v/>
      </c>
      <c r="AC429" s="61"/>
      <c r="AD429" s="52" t="str">
        <f t="shared" si="28"/>
        <v/>
      </c>
      <c r="AE429" s="53" t="str">
        <f t="shared" si="39"/>
        <v/>
      </c>
      <c r="AF429" s="52" t="str">
        <f t="shared" si="29"/>
        <v/>
      </c>
      <c r="AG429" s="52" t="str">
        <f t="shared" si="30"/>
        <v/>
      </c>
      <c r="AH429" s="58">
        <f t="shared" si="31"/>
        <v>0</v>
      </c>
      <c r="AI429" s="58">
        <f t="shared" si="32"/>
        <v>0</v>
      </c>
      <c r="AJ429" s="52" t="str">
        <f t="shared" si="37"/>
        <v/>
      </c>
      <c r="AK429" s="52" t="str">
        <f t="shared" si="38"/>
        <v/>
      </c>
    </row>
    <row r="430" spans="1:37" ht="15.75" customHeight="1" x14ac:dyDescent="0.25">
      <c r="A430" s="69"/>
      <c r="B430" s="63"/>
      <c r="C430" s="50" t="s">
        <v>61</v>
      </c>
      <c r="D430" s="64"/>
      <c r="E430" s="50" t="s">
        <v>61</v>
      </c>
      <c r="F430" s="68"/>
      <c r="G430" s="65"/>
      <c r="H430" s="66"/>
      <c r="I430" s="66"/>
      <c r="J430" s="67"/>
      <c r="K430" s="68"/>
      <c r="L430" s="64"/>
      <c r="M430" s="66"/>
      <c r="N430" s="66"/>
      <c r="O430" s="67"/>
      <c r="P430" s="48" t="str">
        <f t="shared" si="21"/>
        <v/>
      </c>
      <c r="Q430" s="50">
        <f t="shared" si="33"/>
        <v>429</v>
      </c>
      <c r="R430" s="50"/>
      <c r="S430" s="52"/>
      <c r="T430" s="52">
        <f t="shared" si="22"/>
        <v>0</v>
      </c>
      <c r="U430" s="52">
        <f t="shared" si="23"/>
        <v>0</v>
      </c>
      <c r="V430" s="52">
        <f t="shared" si="24"/>
        <v>0</v>
      </c>
      <c r="W430" s="52">
        <f t="shared" si="25"/>
        <v>0</v>
      </c>
      <c r="X430" s="52" t="str">
        <f t="shared" si="34"/>
        <v/>
      </c>
      <c r="Y430" s="53" t="str">
        <f t="shared" si="35"/>
        <v/>
      </c>
      <c r="Z430" s="53" t="str">
        <f t="shared" si="36"/>
        <v/>
      </c>
      <c r="AA430" s="53" t="str">
        <f t="shared" si="26"/>
        <v/>
      </c>
      <c r="AB430" s="54" t="str">
        <f t="shared" si="27"/>
        <v/>
      </c>
      <c r="AC430" s="61"/>
      <c r="AD430" s="52" t="str">
        <f t="shared" si="28"/>
        <v/>
      </c>
      <c r="AE430" s="53" t="str">
        <f t="shared" si="39"/>
        <v/>
      </c>
      <c r="AF430" s="52" t="str">
        <f t="shared" si="29"/>
        <v/>
      </c>
      <c r="AG430" s="52" t="str">
        <f t="shared" si="30"/>
        <v/>
      </c>
      <c r="AH430" s="58">
        <f t="shared" si="31"/>
        <v>0</v>
      </c>
      <c r="AI430" s="58">
        <f t="shared" si="32"/>
        <v>0</v>
      </c>
      <c r="AJ430" s="52" t="str">
        <f t="shared" si="37"/>
        <v/>
      </c>
      <c r="AK430" s="52" t="str">
        <f t="shared" si="38"/>
        <v/>
      </c>
    </row>
    <row r="431" spans="1:37" ht="15.75" customHeight="1" x14ac:dyDescent="0.25">
      <c r="A431" s="69"/>
      <c r="B431" s="63"/>
      <c r="C431" s="50" t="s">
        <v>61</v>
      </c>
      <c r="D431" s="64"/>
      <c r="E431" s="50" t="s">
        <v>61</v>
      </c>
      <c r="F431" s="68"/>
      <c r="G431" s="65"/>
      <c r="H431" s="66"/>
      <c r="I431" s="66"/>
      <c r="J431" s="67"/>
      <c r="K431" s="68"/>
      <c r="L431" s="64"/>
      <c r="M431" s="66"/>
      <c r="N431" s="66"/>
      <c r="O431" s="67"/>
      <c r="P431" s="48" t="str">
        <f t="shared" si="21"/>
        <v/>
      </c>
      <c r="Q431" s="50">
        <f t="shared" si="33"/>
        <v>430</v>
      </c>
      <c r="R431" s="50"/>
      <c r="S431" s="52"/>
      <c r="T431" s="52">
        <f t="shared" si="22"/>
        <v>0</v>
      </c>
      <c r="U431" s="52">
        <f t="shared" si="23"/>
        <v>0</v>
      </c>
      <c r="V431" s="52">
        <f t="shared" si="24"/>
        <v>0</v>
      </c>
      <c r="W431" s="52">
        <f t="shared" si="25"/>
        <v>0</v>
      </c>
      <c r="X431" s="52" t="str">
        <f t="shared" si="34"/>
        <v/>
      </c>
      <c r="Y431" s="53" t="str">
        <f t="shared" si="35"/>
        <v/>
      </c>
      <c r="Z431" s="53" t="str">
        <f t="shared" si="36"/>
        <v/>
      </c>
      <c r="AA431" s="53" t="str">
        <f t="shared" si="26"/>
        <v/>
      </c>
      <c r="AB431" s="54" t="str">
        <f t="shared" si="27"/>
        <v/>
      </c>
      <c r="AC431" s="61"/>
      <c r="AD431" s="52" t="str">
        <f t="shared" si="28"/>
        <v/>
      </c>
      <c r="AE431" s="53" t="str">
        <f t="shared" si="39"/>
        <v/>
      </c>
      <c r="AF431" s="52" t="str">
        <f t="shared" si="29"/>
        <v/>
      </c>
      <c r="AG431" s="52" t="str">
        <f t="shared" si="30"/>
        <v/>
      </c>
      <c r="AH431" s="58">
        <f t="shared" si="31"/>
        <v>0</v>
      </c>
      <c r="AI431" s="58">
        <f t="shared" si="32"/>
        <v>0</v>
      </c>
      <c r="AJ431" s="52" t="str">
        <f t="shared" si="37"/>
        <v/>
      </c>
      <c r="AK431" s="52" t="str">
        <f t="shared" si="38"/>
        <v/>
      </c>
    </row>
    <row r="432" spans="1:37" ht="15.75" customHeight="1" x14ac:dyDescent="0.25">
      <c r="A432" s="69"/>
      <c r="B432" s="63"/>
      <c r="C432" s="50" t="s">
        <v>61</v>
      </c>
      <c r="D432" s="64"/>
      <c r="E432" s="50" t="s">
        <v>61</v>
      </c>
      <c r="F432" s="68"/>
      <c r="G432" s="65"/>
      <c r="H432" s="66"/>
      <c r="I432" s="66"/>
      <c r="J432" s="67"/>
      <c r="K432" s="68"/>
      <c r="L432" s="64"/>
      <c r="M432" s="66"/>
      <c r="N432" s="66"/>
      <c r="O432" s="67"/>
      <c r="P432" s="48" t="str">
        <f t="shared" si="21"/>
        <v/>
      </c>
      <c r="Q432" s="50">
        <f t="shared" si="33"/>
        <v>431</v>
      </c>
      <c r="R432" s="50"/>
      <c r="S432" s="52"/>
      <c r="T432" s="52">
        <f t="shared" si="22"/>
        <v>0</v>
      </c>
      <c r="U432" s="52">
        <f t="shared" si="23"/>
        <v>0</v>
      </c>
      <c r="V432" s="52">
        <f t="shared" si="24"/>
        <v>0</v>
      </c>
      <c r="W432" s="52">
        <f t="shared" si="25"/>
        <v>0</v>
      </c>
      <c r="X432" s="52" t="str">
        <f t="shared" si="34"/>
        <v/>
      </c>
      <c r="Y432" s="53" t="str">
        <f t="shared" si="35"/>
        <v/>
      </c>
      <c r="Z432" s="53" t="str">
        <f t="shared" si="36"/>
        <v/>
      </c>
      <c r="AA432" s="53" t="str">
        <f t="shared" si="26"/>
        <v/>
      </c>
      <c r="AB432" s="54" t="str">
        <f t="shared" si="27"/>
        <v/>
      </c>
      <c r="AC432" s="61"/>
      <c r="AD432" s="52" t="str">
        <f t="shared" si="28"/>
        <v/>
      </c>
      <c r="AE432" s="53" t="str">
        <f t="shared" si="39"/>
        <v/>
      </c>
      <c r="AF432" s="52" t="str">
        <f t="shared" si="29"/>
        <v/>
      </c>
      <c r="AG432" s="52" t="str">
        <f t="shared" si="30"/>
        <v/>
      </c>
      <c r="AH432" s="58">
        <f t="shared" si="31"/>
        <v>0</v>
      </c>
      <c r="AI432" s="58">
        <f t="shared" si="32"/>
        <v>0</v>
      </c>
      <c r="AJ432" s="52" t="str">
        <f t="shared" si="37"/>
        <v/>
      </c>
      <c r="AK432" s="52" t="str">
        <f t="shared" si="38"/>
        <v/>
      </c>
    </row>
    <row r="433" spans="1:37" ht="15.75" customHeight="1" x14ac:dyDescent="0.25">
      <c r="A433" s="69"/>
      <c r="B433" s="63"/>
      <c r="C433" s="50" t="s">
        <v>61</v>
      </c>
      <c r="D433" s="64"/>
      <c r="E433" s="50" t="s">
        <v>61</v>
      </c>
      <c r="F433" s="68"/>
      <c r="G433" s="65"/>
      <c r="H433" s="66"/>
      <c r="I433" s="66"/>
      <c r="J433" s="67"/>
      <c r="K433" s="68"/>
      <c r="L433" s="64"/>
      <c r="M433" s="66"/>
      <c r="N433" s="66"/>
      <c r="O433" s="67"/>
      <c r="P433" s="48" t="str">
        <f t="shared" si="21"/>
        <v/>
      </c>
      <c r="Q433" s="50">
        <f t="shared" si="33"/>
        <v>432</v>
      </c>
      <c r="R433" s="50"/>
      <c r="S433" s="52"/>
      <c r="T433" s="52">
        <f t="shared" si="22"/>
        <v>0</v>
      </c>
      <c r="U433" s="52">
        <f t="shared" si="23"/>
        <v>0</v>
      </c>
      <c r="V433" s="52">
        <f t="shared" si="24"/>
        <v>0</v>
      </c>
      <c r="W433" s="52">
        <f t="shared" si="25"/>
        <v>0</v>
      </c>
      <c r="X433" s="52" t="str">
        <f t="shared" si="34"/>
        <v/>
      </c>
      <c r="Y433" s="53" t="str">
        <f t="shared" si="35"/>
        <v/>
      </c>
      <c r="Z433" s="53" t="str">
        <f t="shared" si="36"/>
        <v/>
      </c>
      <c r="AA433" s="53" t="str">
        <f t="shared" si="26"/>
        <v/>
      </c>
      <c r="AB433" s="54" t="str">
        <f t="shared" si="27"/>
        <v/>
      </c>
      <c r="AC433" s="61"/>
      <c r="AD433" s="52" t="str">
        <f t="shared" si="28"/>
        <v/>
      </c>
      <c r="AE433" s="53" t="str">
        <f t="shared" si="39"/>
        <v/>
      </c>
      <c r="AF433" s="52" t="str">
        <f t="shared" si="29"/>
        <v/>
      </c>
      <c r="AG433" s="52" t="str">
        <f t="shared" si="30"/>
        <v/>
      </c>
      <c r="AH433" s="58">
        <f t="shared" si="31"/>
        <v>0</v>
      </c>
      <c r="AI433" s="58">
        <f t="shared" si="32"/>
        <v>0</v>
      </c>
      <c r="AJ433" s="52" t="str">
        <f t="shared" si="37"/>
        <v/>
      </c>
      <c r="AK433" s="52" t="str">
        <f t="shared" si="38"/>
        <v/>
      </c>
    </row>
    <row r="434" spans="1:37" ht="15.75" customHeight="1" x14ac:dyDescent="0.25">
      <c r="A434" s="69"/>
      <c r="B434" s="63"/>
      <c r="C434" s="50" t="s">
        <v>61</v>
      </c>
      <c r="D434" s="64"/>
      <c r="E434" s="50" t="s">
        <v>61</v>
      </c>
      <c r="F434" s="68"/>
      <c r="G434" s="65"/>
      <c r="H434" s="66"/>
      <c r="I434" s="66"/>
      <c r="J434" s="67"/>
      <c r="K434" s="68"/>
      <c r="L434" s="64"/>
      <c r="M434" s="66"/>
      <c r="N434" s="66"/>
      <c r="O434" s="67"/>
      <c r="P434" s="48" t="str">
        <f t="shared" si="21"/>
        <v/>
      </c>
      <c r="Q434" s="50">
        <f t="shared" si="33"/>
        <v>433</v>
      </c>
      <c r="R434" s="50"/>
      <c r="S434" s="52"/>
      <c r="T434" s="52">
        <f t="shared" si="22"/>
        <v>0</v>
      </c>
      <c r="U434" s="52">
        <f t="shared" si="23"/>
        <v>0</v>
      </c>
      <c r="V434" s="52">
        <f t="shared" si="24"/>
        <v>0</v>
      </c>
      <c r="W434" s="52">
        <f t="shared" si="25"/>
        <v>0</v>
      </c>
      <c r="X434" s="52" t="str">
        <f t="shared" si="34"/>
        <v/>
      </c>
      <c r="Y434" s="53" t="str">
        <f t="shared" si="35"/>
        <v/>
      </c>
      <c r="Z434" s="53" t="str">
        <f t="shared" si="36"/>
        <v/>
      </c>
      <c r="AA434" s="53" t="str">
        <f t="shared" si="26"/>
        <v/>
      </c>
      <c r="AB434" s="54" t="str">
        <f t="shared" si="27"/>
        <v/>
      </c>
      <c r="AC434" s="61"/>
      <c r="AD434" s="52" t="str">
        <f t="shared" si="28"/>
        <v/>
      </c>
      <c r="AE434" s="53" t="str">
        <f t="shared" si="39"/>
        <v/>
      </c>
      <c r="AF434" s="52" t="str">
        <f t="shared" si="29"/>
        <v/>
      </c>
      <c r="AG434" s="52" t="str">
        <f t="shared" si="30"/>
        <v/>
      </c>
      <c r="AH434" s="58">
        <f t="shared" si="31"/>
        <v>0</v>
      </c>
      <c r="AI434" s="58">
        <f t="shared" si="32"/>
        <v>0</v>
      </c>
      <c r="AJ434" s="52" t="str">
        <f t="shared" si="37"/>
        <v/>
      </c>
      <c r="AK434" s="52" t="str">
        <f t="shared" si="38"/>
        <v/>
      </c>
    </row>
    <row r="435" spans="1:37" ht="15.75" customHeight="1" x14ac:dyDescent="0.25">
      <c r="A435" s="69"/>
      <c r="B435" s="63"/>
      <c r="C435" s="50" t="s">
        <v>61</v>
      </c>
      <c r="D435" s="64"/>
      <c r="E435" s="50" t="s">
        <v>61</v>
      </c>
      <c r="F435" s="68"/>
      <c r="G435" s="65"/>
      <c r="H435" s="66"/>
      <c r="I435" s="66"/>
      <c r="J435" s="67"/>
      <c r="K435" s="68"/>
      <c r="L435" s="64"/>
      <c r="M435" s="66"/>
      <c r="N435" s="66"/>
      <c r="O435" s="67"/>
      <c r="P435" s="48" t="str">
        <f t="shared" si="21"/>
        <v/>
      </c>
      <c r="Q435" s="50">
        <f t="shared" si="33"/>
        <v>434</v>
      </c>
      <c r="R435" s="50"/>
      <c r="S435" s="52"/>
      <c r="T435" s="52">
        <f t="shared" si="22"/>
        <v>0</v>
      </c>
      <c r="U435" s="52">
        <f t="shared" si="23"/>
        <v>0</v>
      </c>
      <c r="V435" s="52">
        <f t="shared" si="24"/>
        <v>0</v>
      </c>
      <c r="W435" s="52">
        <f t="shared" si="25"/>
        <v>0</v>
      </c>
      <c r="X435" s="52" t="str">
        <f t="shared" si="34"/>
        <v/>
      </c>
      <c r="Y435" s="53" t="str">
        <f t="shared" si="35"/>
        <v/>
      </c>
      <c r="Z435" s="53" t="str">
        <f t="shared" si="36"/>
        <v/>
      </c>
      <c r="AA435" s="53" t="str">
        <f t="shared" si="26"/>
        <v/>
      </c>
      <c r="AB435" s="54" t="str">
        <f t="shared" si="27"/>
        <v/>
      </c>
      <c r="AC435" s="61"/>
      <c r="AD435" s="52" t="str">
        <f t="shared" si="28"/>
        <v/>
      </c>
      <c r="AE435" s="53" t="str">
        <f t="shared" si="39"/>
        <v/>
      </c>
      <c r="AF435" s="52" t="str">
        <f t="shared" si="29"/>
        <v/>
      </c>
      <c r="AG435" s="52" t="str">
        <f t="shared" si="30"/>
        <v/>
      </c>
      <c r="AH435" s="58">
        <f t="shared" si="31"/>
        <v>0</v>
      </c>
      <c r="AI435" s="58">
        <f t="shared" si="32"/>
        <v>0</v>
      </c>
      <c r="AJ435" s="52" t="str">
        <f t="shared" si="37"/>
        <v/>
      </c>
      <c r="AK435" s="52" t="str">
        <f t="shared" si="38"/>
        <v/>
      </c>
    </row>
    <row r="436" spans="1:37" ht="15.75" customHeight="1" x14ac:dyDescent="0.25">
      <c r="A436" s="69"/>
      <c r="B436" s="63"/>
      <c r="C436" s="50" t="s">
        <v>61</v>
      </c>
      <c r="D436" s="64"/>
      <c r="E436" s="50" t="s">
        <v>61</v>
      </c>
      <c r="F436" s="68"/>
      <c r="G436" s="65"/>
      <c r="H436" s="66"/>
      <c r="I436" s="66"/>
      <c r="J436" s="67"/>
      <c r="K436" s="68"/>
      <c r="L436" s="64"/>
      <c r="M436" s="66"/>
      <c r="N436" s="66"/>
      <c r="O436" s="67"/>
      <c r="P436" s="48" t="str">
        <f t="shared" si="21"/>
        <v/>
      </c>
      <c r="Q436" s="50">
        <f t="shared" si="33"/>
        <v>435</v>
      </c>
      <c r="R436" s="50"/>
      <c r="S436" s="52"/>
      <c r="T436" s="52">
        <f t="shared" si="22"/>
        <v>0</v>
      </c>
      <c r="U436" s="52">
        <f t="shared" si="23"/>
        <v>0</v>
      </c>
      <c r="V436" s="52">
        <f t="shared" si="24"/>
        <v>0</v>
      </c>
      <c r="W436" s="52">
        <f t="shared" si="25"/>
        <v>0</v>
      </c>
      <c r="X436" s="52" t="str">
        <f t="shared" si="34"/>
        <v/>
      </c>
      <c r="Y436" s="53" t="str">
        <f t="shared" si="35"/>
        <v/>
      </c>
      <c r="Z436" s="53" t="str">
        <f t="shared" si="36"/>
        <v/>
      </c>
      <c r="AA436" s="53" t="str">
        <f t="shared" si="26"/>
        <v/>
      </c>
      <c r="AB436" s="54" t="str">
        <f t="shared" si="27"/>
        <v/>
      </c>
      <c r="AC436" s="61"/>
      <c r="AD436" s="52" t="str">
        <f t="shared" si="28"/>
        <v/>
      </c>
      <c r="AE436" s="53" t="str">
        <f t="shared" si="39"/>
        <v/>
      </c>
      <c r="AF436" s="52" t="str">
        <f t="shared" si="29"/>
        <v/>
      </c>
      <c r="AG436" s="52" t="str">
        <f t="shared" si="30"/>
        <v/>
      </c>
      <c r="AH436" s="58">
        <f t="shared" si="31"/>
        <v>0</v>
      </c>
      <c r="AI436" s="58">
        <f t="shared" si="32"/>
        <v>0</v>
      </c>
      <c r="AJ436" s="52" t="str">
        <f t="shared" si="37"/>
        <v/>
      </c>
      <c r="AK436" s="52" t="str">
        <f t="shared" si="38"/>
        <v/>
      </c>
    </row>
    <row r="437" spans="1:37" ht="15.75" customHeight="1" x14ac:dyDescent="0.25">
      <c r="A437" s="69"/>
      <c r="B437" s="63"/>
      <c r="C437" s="50" t="s">
        <v>61</v>
      </c>
      <c r="D437" s="64"/>
      <c r="E437" s="50" t="s">
        <v>61</v>
      </c>
      <c r="F437" s="68"/>
      <c r="G437" s="65"/>
      <c r="H437" s="66"/>
      <c r="I437" s="66"/>
      <c r="J437" s="67"/>
      <c r="K437" s="68"/>
      <c r="L437" s="64"/>
      <c r="M437" s="66"/>
      <c r="N437" s="66"/>
      <c r="O437" s="67"/>
      <c r="P437" s="48" t="str">
        <f t="shared" si="21"/>
        <v/>
      </c>
      <c r="Q437" s="50">
        <f t="shared" si="33"/>
        <v>436</v>
      </c>
      <c r="R437" s="50"/>
      <c r="S437" s="52"/>
      <c r="T437" s="52">
        <f t="shared" si="22"/>
        <v>0</v>
      </c>
      <c r="U437" s="52">
        <f t="shared" si="23"/>
        <v>0</v>
      </c>
      <c r="V437" s="52">
        <f t="shared" si="24"/>
        <v>0</v>
      </c>
      <c r="W437" s="52">
        <f t="shared" si="25"/>
        <v>0</v>
      </c>
      <c r="X437" s="52" t="str">
        <f t="shared" si="34"/>
        <v/>
      </c>
      <c r="Y437" s="53" t="str">
        <f t="shared" si="35"/>
        <v/>
      </c>
      <c r="Z437" s="53" t="str">
        <f t="shared" si="36"/>
        <v/>
      </c>
      <c r="AA437" s="53" t="str">
        <f t="shared" si="26"/>
        <v/>
      </c>
      <c r="AB437" s="54" t="str">
        <f t="shared" si="27"/>
        <v/>
      </c>
      <c r="AC437" s="61"/>
      <c r="AD437" s="52" t="str">
        <f t="shared" si="28"/>
        <v/>
      </c>
      <c r="AE437" s="53" t="str">
        <f t="shared" si="39"/>
        <v/>
      </c>
      <c r="AF437" s="52" t="str">
        <f t="shared" si="29"/>
        <v/>
      </c>
      <c r="AG437" s="52" t="str">
        <f t="shared" si="30"/>
        <v/>
      </c>
      <c r="AH437" s="58">
        <f t="shared" si="31"/>
        <v>0</v>
      </c>
      <c r="AI437" s="58">
        <f t="shared" si="32"/>
        <v>0</v>
      </c>
      <c r="AJ437" s="52" t="str">
        <f t="shared" si="37"/>
        <v/>
      </c>
      <c r="AK437" s="52" t="str">
        <f t="shared" si="38"/>
        <v/>
      </c>
    </row>
    <row r="438" spans="1:37" ht="15.75" customHeight="1" x14ac:dyDescent="0.25">
      <c r="A438" s="69"/>
      <c r="B438" s="63"/>
      <c r="C438" s="50" t="s">
        <v>61</v>
      </c>
      <c r="D438" s="64"/>
      <c r="E438" s="50" t="s">
        <v>61</v>
      </c>
      <c r="F438" s="68"/>
      <c r="G438" s="65"/>
      <c r="H438" s="66"/>
      <c r="I438" s="66"/>
      <c r="J438" s="67"/>
      <c r="K438" s="68"/>
      <c r="L438" s="64"/>
      <c r="M438" s="66"/>
      <c r="N438" s="66"/>
      <c r="O438" s="67"/>
      <c r="P438" s="48" t="str">
        <f t="shared" si="21"/>
        <v/>
      </c>
      <c r="Q438" s="50">
        <f t="shared" si="33"/>
        <v>437</v>
      </c>
      <c r="R438" s="50"/>
      <c r="S438" s="52"/>
      <c r="T438" s="52">
        <f t="shared" si="22"/>
        <v>0</v>
      </c>
      <c r="U438" s="52">
        <f t="shared" si="23"/>
        <v>0</v>
      </c>
      <c r="V438" s="52">
        <f t="shared" si="24"/>
        <v>0</v>
      </c>
      <c r="W438" s="52">
        <f t="shared" si="25"/>
        <v>0</v>
      </c>
      <c r="X438" s="52" t="str">
        <f t="shared" si="34"/>
        <v/>
      </c>
      <c r="Y438" s="53" t="str">
        <f t="shared" si="35"/>
        <v/>
      </c>
      <c r="Z438" s="53" t="str">
        <f t="shared" si="36"/>
        <v/>
      </c>
      <c r="AA438" s="53" t="str">
        <f t="shared" si="26"/>
        <v/>
      </c>
      <c r="AB438" s="54" t="str">
        <f t="shared" si="27"/>
        <v/>
      </c>
      <c r="AC438" s="61"/>
      <c r="AD438" s="52" t="str">
        <f t="shared" si="28"/>
        <v/>
      </c>
      <c r="AE438" s="53" t="str">
        <f t="shared" si="39"/>
        <v/>
      </c>
      <c r="AF438" s="52" t="str">
        <f t="shared" si="29"/>
        <v/>
      </c>
      <c r="AG438" s="52" t="str">
        <f t="shared" si="30"/>
        <v/>
      </c>
      <c r="AH438" s="58">
        <f t="shared" si="31"/>
        <v>0</v>
      </c>
      <c r="AI438" s="58">
        <f t="shared" si="32"/>
        <v>0</v>
      </c>
      <c r="AJ438" s="52" t="str">
        <f t="shared" si="37"/>
        <v/>
      </c>
      <c r="AK438" s="52" t="str">
        <f t="shared" si="38"/>
        <v/>
      </c>
    </row>
    <row r="439" spans="1:37" ht="15.75" customHeight="1" x14ac:dyDescent="0.25">
      <c r="A439" s="69"/>
      <c r="B439" s="63"/>
      <c r="C439" s="50" t="s">
        <v>61</v>
      </c>
      <c r="D439" s="64"/>
      <c r="E439" s="50" t="s">
        <v>61</v>
      </c>
      <c r="F439" s="68"/>
      <c r="G439" s="65"/>
      <c r="H439" s="66"/>
      <c r="I439" s="66"/>
      <c r="J439" s="67"/>
      <c r="K439" s="68"/>
      <c r="L439" s="64"/>
      <c r="M439" s="66"/>
      <c r="N439" s="66"/>
      <c r="O439" s="67"/>
      <c r="P439" s="48" t="str">
        <f t="shared" si="21"/>
        <v/>
      </c>
      <c r="Q439" s="50">
        <f t="shared" si="33"/>
        <v>438</v>
      </c>
      <c r="R439" s="50"/>
      <c r="S439" s="52"/>
      <c r="T439" s="52">
        <f t="shared" si="22"/>
        <v>0</v>
      </c>
      <c r="U439" s="52">
        <f t="shared" si="23"/>
        <v>0</v>
      </c>
      <c r="V439" s="52">
        <f t="shared" si="24"/>
        <v>0</v>
      </c>
      <c r="W439" s="52">
        <f t="shared" si="25"/>
        <v>0</v>
      </c>
      <c r="X439" s="52" t="str">
        <f t="shared" si="34"/>
        <v/>
      </c>
      <c r="Y439" s="53" t="str">
        <f t="shared" si="35"/>
        <v/>
      </c>
      <c r="Z439" s="53" t="str">
        <f t="shared" si="36"/>
        <v/>
      </c>
      <c r="AA439" s="53" t="str">
        <f t="shared" si="26"/>
        <v/>
      </c>
      <c r="AB439" s="54" t="str">
        <f t="shared" si="27"/>
        <v/>
      </c>
      <c r="AC439" s="61"/>
      <c r="AD439" s="52" t="str">
        <f t="shared" si="28"/>
        <v/>
      </c>
      <c r="AE439" s="53" t="str">
        <f t="shared" si="39"/>
        <v/>
      </c>
      <c r="AF439" s="52" t="str">
        <f t="shared" si="29"/>
        <v/>
      </c>
      <c r="AG439" s="52" t="str">
        <f t="shared" si="30"/>
        <v/>
      </c>
      <c r="AH439" s="58">
        <f t="shared" si="31"/>
        <v>0</v>
      </c>
      <c r="AI439" s="58">
        <f t="shared" si="32"/>
        <v>0</v>
      </c>
      <c r="AJ439" s="52" t="str">
        <f t="shared" si="37"/>
        <v/>
      </c>
      <c r="AK439" s="52" t="str">
        <f t="shared" si="38"/>
        <v/>
      </c>
    </row>
    <row r="440" spans="1:37" ht="15.75" customHeight="1" x14ac:dyDescent="0.25">
      <c r="A440" s="69"/>
      <c r="B440" s="63"/>
      <c r="C440" s="50" t="s">
        <v>61</v>
      </c>
      <c r="D440" s="64"/>
      <c r="E440" s="50" t="s">
        <v>61</v>
      </c>
      <c r="F440" s="68"/>
      <c r="G440" s="65"/>
      <c r="H440" s="66"/>
      <c r="I440" s="66"/>
      <c r="J440" s="67"/>
      <c r="K440" s="68"/>
      <c r="L440" s="64"/>
      <c r="M440" s="66"/>
      <c r="N440" s="66"/>
      <c r="O440" s="67"/>
      <c r="P440" s="48" t="str">
        <f t="shared" si="21"/>
        <v/>
      </c>
      <c r="Q440" s="50">
        <f t="shared" si="33"/>
        <v>439</v>
      </c>
      <c r="R440" s="50"/>
      <c r="S440" s="52"/>
      <c r="T440" s="52">
        <f t="shared" si="22"/>
        <v>0</v>
      </c>
      <c r="U440" s="52">
        <f t="shared" si="23"/>
        <v>0</v>
      </c>
      <c r="V440" s="52">
        <f t="shared" si="24"/>
        <v>0</v>
      </c>
      <c r="W440" s="52">
        <f t="shared" si="25"/>
        <v>0</v>
      </c>
      <c r="X440" s="52" t="str">
        <f t="shared" si="34"/>
        <v/>
      </c>
      <c r="Y440" s="53" t="str">
        <f t="shared" si="35"/>
        <v/>
      </c>
      <c r="Z440" s="53" t="str">
        <f t="shared" si="36"/>
        <v/>
      </c>
      <c r="AA440" s="53" t="str">
        <f t="shared" si="26"/>
        <v/>
      </c>
      <c r="AB440" s="54" t="str">
        <f t="shared" si="27"/>
        <v/>
      </c>
      <c r="AC440" s="61"/>
      <c r="AD440" s="52" t="str">
        <f t="shared" si="28"/>
        <v/>
      </c>
      <c r="AE440" s="53" t="str">
        <f t="shared" si="39"/>
        <v/>
      </c>
      <c r="AF440" s="52" t="str">
        <f t="shared" si="29"/>
        <v/>
      </c>
      <c r="AG440" s="52" t="str">
        <f t="shared" si="30"/>
        <v/>
      </c>
      <c r="AH440" s="58">
        <f t="shared" si="31"/>
        <v>0</v>
      </c>
      <c r="AI440" s="58">
        <f t="shared" si="32"/>
        <v>0</v>
      </c>
      <c r="AJ440" s="52" t="str">
        <f t="shared" si="37"/>
        <v/>
      </c>
      <c r="AK440" s="52" t="str">
        <f t="shared" si="38"/>
        <v/>
      </c>
    </row>
    <row r="441" spans="1:37" ht="15.75" customHeight="1" x14ac:dyDescent="0.25">
      <c r="A441" s="69"/>
      <c r="B441" s="63"/>
      <c r="C441" s="50" t="s">
        <v>61</v>
      </c>
      <c r="D441" s="64"/>
      <c r="E441" s="50" t="s">
        <v>61</v>
      </c>
      <c r="F441" s="68"/>
      <c r="G441" s="65"/>
      <c r="H441" s="66"/>
      <c r="I441" s="66"/>
      <c r="J441" s="67"/>
      <c r="K441" s="68"/>
      <c r="L441" s="64"/>
      <c r="M441" s="66"/>
      <c r="N441" s="66"/>
      <c r="O441" s="67"/>
      <c r="P441" s="48" t="str">
        <f t="shared" si="21"/>
        <v/>
      </c>
      <c r="Q441" s="50">
        <f t="shared" si="33"/>
        <v>440</v>
      </c>
      <c r="R441" s="50"/>
      <c r="S441" s="52"/>
      <c r="T441" s="52">
        <f t="shared" si="22"/>
        <v>0</v>
      </c>
      <c r="U441" s="52">
        <f t="shared" si="23"/>
        <v>0</v>
      </c>
      <c r="V441" s="52">
        <f t="shared" si="24"/>
        <v>0</v>
      </c>
      <c r="W441" s="52">
        <f t="shared" si="25"/>
        <v>0</v>
      </c>
      <c r="X441" s="52" t="str">
        <f t="shared" si="34"/>
        <v/>
      </c>
      <c r="Y441" s="53" t="str">
        <f t="shared" si="35"/>
        <v/>
      </c>
      <c r="Z441" s="53" t="str">
        <f t="shared" si="36"/>
        <v/>
      </c>
      <c r="AA441" s="53" t="str">
        <f t="shared" si="26"/>
        <v/>
      </c>
      <c r="AB441" s="54" t="str">
        <f t="shared" si="27"/>
        <v/>
      </c>
      <c r="AC441" s="61"/>
      <c r="AD441" s="52" t="str">
        <f t="shared" si="28"/>
        <v/>
      </c>
      <c r="AE441" s="53" t="str">
        <f t="shared" si="39"/>
        <v/>
      </c>
      <c r="AF441" s="52" t="str">
        <f t="shared" si="29"/>
        <v/>
      </c>
      <c r="AG441" s="52" t="str">
        <f t="shared" si="30"/>
        <v/>
      </c>
      <c r="AH441" s="58">
        <f t="shared" si="31"/>
        <v>0</v>
      </c>
      <c r="AI441" s="58">
        <f t="shared" si="32"/>
        <v>0</v>
      </c>
      <c r="AJ441" s="52" t="str">
        <f t="shared" si="37"/>
        <v/>
      </c>
      <c r="AK441" s="52" t="str">
        <f t="shared" si="38"/>
        <v/>
      </c>
    </row>
    <row r="442" spans="1:37" ht="15.75" customHeight="1" x14ac:dyDescent="0.25">
      <c r="A442" s="69"/>
      <c r="B442" s="63"/>
      <c r="C442" s="50" t="s">
        <v>61</v>
      </c>
      <c r="D442" s="64"/>
      <c r="E442" s="50" t="s">
        <v>61</v>
      </c>
      <c r="F442" s="68"/>
      <c r="G442" s="65"/>
      <c r="H442" s="66"/>
      <c r="I442" s="66"/>
      <c r="J442" s="67"/>
      <c r="K442" s="68"/>
      <c r="L442" s="64"/>
      <c r="M442" s="66"/>
      <c r="N442" s="66"/>
      <c r="O442" s="67"/>
      <c r="P442" s="48" t="str">
        <f t="shared" si="21"/>
        <v/>
      </c>
      <c r="Q442" s="50">
        <f t="shared" si="33"/>
        <v>441</v>
      </c>
      <c r="R442" s="50"/>
      <c r="S442" s="52"/>
      <c r="T442" s="52">
        <f t="shared" si="22"/>
        <v>0</v>
      </c>
      <c r="U442" s="52">
        <f t="shared" si="23"/>
        <v>0</v>
      </c>
      <c r="V442" s="52">
        <f t="shared" si="24"/>
        <v>0</v>
      </c>
      <c r="W442" s="52">
        <f t="shared" si="25"/>
        <v>0</v>
      </c>
      <c r="X442" s="52" t="str">
        <f t="shared" si="34"/>
        <v/>
      </c>
      <c r="Y442" s="53" t="str">
        <f t="shared" si="35"/>
        <v/>
      </c>
      <c r="Z442" s="53" t="str">
        <f t="shared" si="36"/>
        <v/>
      </c>
      <c r="AA442" s="53" t="str">
        <f t="shared" si="26"/>
        <v/>
      </c>
      <c r="AB442" s="54" t="str">
        <f t="shared" si="27"/>
        <v/>
      </c>
      <c r="AC442" s="61"/>
      <c r="AD442" s="52" t="str">
        <f t="shared" si="28"/>
        <v/>
      </c>
      <c r="AE442" s="53" t="str">
        <f t="shared" si="39"/>
        <v/>
      </c>
      <c r="AF442" s="52" t="str">
        <f t="shared" si="29"/>
        <v/>
      </c>
      <c r="AG442" s="52" t="str">
        <f t="shared" si="30"/>
        <v/>
      </c>
      <c r="AH442" s="58">
        <f t="shared" si="31"/>
        <v>0</v>
      </c>
      <c r="AI442" s="58">
        <f t="shared" si="32"/>
        <v>0</v>
      </c>
      <c r="AJ442" s="52" t="str">
        <f t="shared" si="37"/>
        <v/>
      </c>
      <c r="AK442" s="52" t="str">
        <f t="shared" si="38"/>
        <v/>
      </c>
    </row>
    <row r="443" spans="1:37" ht="15.75" customHeight="1" x14ac:dyDescent="0.25">
      <c r="A443" s="69"/>
      <c r="B443" s="63"/>
      <c r="C443" s="50" t="s">
        <v>61</v>
      </c>
      <c r="D443" s="64"/>
      <c r="E443" s="50" t="s">
        <v>61</v>
      </c>
      <c r="F443" s="68"/>
      <c r="G443" s="65"/>
      <c r="H443" s="66"/>
      <c r="I443" s="66"/>
      <c r="J443" s="67"/>
      <c r="K443" s="68"/>
      <c r="L443" s="64"/>
      <c r="M443" s="66"/>
      <c r="N443" s="66"/>
      <c r="O443" s="67"/>
      <c r="P443" s="48" t="str">
        <f t="shared" si="21"/>
        <v/>
      </c>
      <c r="Q443" s="50">
        <f t="shared" si="33"/>
        <v>442</v>
      </c>
      <c r="R443" s="50"/>
      <c r="S443" s="52"/>
      <c r="T443" s="52">
        <f t="shared" si="22"/>
        <v>0</v>
      </c>
      <c r="U443" s="52">
        <f t="shared" si="23"/>
        <v>0</v>
      </c>
      <c r="V443" s="52">
        <f t="shared" si="24"/>
        <v>0</v>
      </c>
      <c r="W443" s="52">
        <f t="shared" si="25"/>
        <v>0</v>
      </c>
      <c r="X443" s="52" t="str">
        <f t="shared" si="34"/>
        <v/>
      </c>
      <c r="Y443" s="53" t="str">
        <f t="shared" si="35"/>
        <v/>
      </c>
      <c r="Z443" s="53" t="str">
        <f t="shared" si="36"/>
        <v/>
      </c>
      <c r="AA443" s="53" t="str">
        <f t="shared" si="26"/>
        <v/>
      </c>
      <c r="AB443" s="54" t="str">
        <f t="shared" si="27"/>
        <v/>
      </c>
      <c r="AC443" s="61"/>
      <c r="AD443" s="52" t="str">
        <f t="shared" si="28"/>
        <v/>
      </c>
      <c r="AE443" s="53" t="str">
        <f t="shared" si="39"/>
        <v/>
      </c>
      <c r="AF443" s="52" t="str">
        <f t="shared" si="29"/>
        <v/>
      </c>
      <c r="AG443" s="52" t="str">
        <f t="shared" si="30"/>
        <v/>
      </c>
      <c r="AH443" s="58">
        <f t="shared" si="31"/>
        <v>0</v>
      </c>
      <c r="AI443" s="58">
        <f t="shared" si="32"/>
        <v>0</v>
      </c>
      <c r="AJ443" s="52" t="str">
        <f t="shared" si="37"/>
        <v/>
      </c>
      <c r="AK443" s="52" t="str">
        <f t="shared" si="38"/>
        <v/>
      </c>
    </row>
    <row r="444" spans="1:37" ht="15.75" customHeight="1" x14ac:dyDescent="0.25">
      <c r="A444" s="69"/>
      <c r="B444" s="63"/>
      <c r="C444" s="50" t="s">
        <v>61</v>
      </c>
      <c r="D444" s="64"/>
      <c r="E444" s="50" t="s">
        <v>61</v>
      </c>
      <c r="F444" s="68"/>
      <c r="G444" s="65"/>
      <c r="H444" s="66"/>
      <c r="I444" s="66"/>
      <c r="J444" s="67"/>
      <c r="K444" s="68"/>
      <c r="L444" s="64"/>
      <c r="M444" s="66"/>
      <c r="N444" s="66"/>
      <c r="O444" s="67"/>
      <c r="P444" s="48" t="str">
        <f t="shared" si="21"/>
        <v/>
      </c>
      <c r="Q444" s="50">
        <f t="shared" si="33"/>
        <v>443</v>
      </c>
      <c r="R444" s="50"/>
      <c r="S444" s="52"/>
      <c r="T444" s="52">
        <f t="shared" si="22"/>
        <v>0</v>
      </c>
      <c r="U444" s="52">
        <f t="shared" si="23"/>
        <v>0</v>
      </c>
      <c r="V444" s="52">
        <f t="shared" si="24"/>
        <v>0</v>
      </c>
      <c r="W444" s="52">
        <f t="shared" si="25"/>
        <v>0</v>
      </c>
      <c r="X444" s="52" t="str">
        <f t="shared" si="34"/>
        <v/>
      </c>
      <c r="Y444" s="53" t="str">
        <f t="shared" si="35"/>
        <v/>
      </c>
      <c r="Z444" s="53" t="str">
        <f t="shared" si="36"/>
        <v/>
      </c>
      <c r="AA444" s="53" t="str">
        <f t="shared" si="26"/>
        <v/>
      </c>
      <c r="AB444" s="54" t="str">
        <f t="shared" si="27"/>
        <v/>
      </c>
      <c r="AC444" s="61"/>
      <c r="AD444" s="52" t="str">
        <f t="shared" si="28"/>
        <v/>
      </c>
      <c r="AE444" s="53" t="str">
        <f t="shared" si="39"/>
        <v/>
      </c>
      <c r="AF444" s="52" t="str">
        <f t="shared" si="29"/>
        <v/>
      </c>
      <c r="AG444" s="52" t="str">
        <f t="shared" si="30"/>
        <v/>
      </c>
      <c r="AH444" s="58">
        <f t="shared" si="31"/>
        <v>0</v>
      </c>
      <c r="AI444" s="58">
        <f t="shared" si="32"/>
        <v>0</v>
      </c>
      <c r="AJ444" s="52" t="str">
        <f t="shared" si="37"/>
        <v/>
      </c>
      <c r="AK444" s="52" t="str">
        <f t="shared" si="38"/>
        <v/>
      </c>
    </row>
    <row r="445" spans="1:37" ht="15.75" customHeight="1" x14ac:dyDescent="0.25">
      <c r="A445" s="69"/>
      <c r="B445" s="63"/>
      <c r="C445" s="50" t="s">
        <v>61</v>
      </c>
      <c r="D445" s="64"/>
      <c r="E445" s="50" t="s">
        <v>61</v>
      </c>
      <c r="F445" s="68"/>
      <c r="G445" s="65"/>
      <c r="H445" s="66"/>
      <c r="I445" s="66"/>
      <c r="J445" s="67"/>
      <c r="K445" s="68"/>
      <c r="L445" s="64"/>
      <c r="M445" s="66"/>
      <c r="N445" s="66"/>
      <c r="O445" s="67"/>
      <c r="P445" s="48" t="str">
        <f t="shared" si="21"/>
        <v/>
      </c>
      <c r="Q445" s="50">
        <f t="shared" si="33"/>
        <v>444</v>
      </c>
      <c r="R445" s="50"/>
      <c r="S445" s="52"/>
      <c r="T445" s="52">
        <f t="shared" si="22"/>
        <v>0</v>
      </c>
      <c r="U445" s="52">
        <f t="shared" si="23"/>
        <v>0</v>
      </c>
      <c r="V445" s="52">
        <f t="shared" si="24"/>
        <v>0</v>
      </c>
      <c r="W445" s="52">
        <f t="shared" si="25"/>
        <v>0</v>
      </c>
      <c r="X445" s="52" t="str">
        <f t="shared" si="34"/>
        <v/>
      </c>
      <c r="Y445" s="53" t="str">
        <f t="shared" si="35"/>
        <v/>
      </c>
      <c r="Z445" s="53" t="str">
        <f t="shared" si="36"/>
        <v/>
      </c>
      <c r="AA445" s="53" t="str">
        <f t="shared" si="26"/>
        <v/>
      </c>
      <c r="AB445" s="54" t="str">
        <f t="shared" si="27"/>
        <v/>
      </c>
      <c r="AC445" s="61"/>
      <c r="AD445" s="52" t="str">
        <f t="shared" si="28"/>
        <v/>
      </c>
      <c r="AE445" s="53" t="str">
        <f t="shared" si="39"/>
        <v/>
      </c>
      <c r="AF445" s="52" t="str">
        <f t="shared" si="29"/>
        <v/>
      </c>
      <c r="AG445" s="52" t="str">
        <f t="shared" si="30"/>
        <v/>
      </c>
      <c r="AH445" s="58">
        <f t="shared" si="31"/>
        <v>0</v>
      </c>
      <c r="AI445" s="58">
        <f t="shared" si="32"/>
        <v>0</v>
      </c>
      <c r="AJ445" s="52" t="str">
        <f t="shared" si="37"/>
        <v/>
      </c>
      <c r="AK445" s="52" t="str">
        <f t="shared" si="38"/>
        <v/>
      </c>
    </row>
    <row r="446" spans="1:37" ht="15.75" customHeight="1" x14ac:dyDescent="0.25">
      <c r="A446" s="69"/>
      <c r="B446" s="63"/>
      <c r="C446" s="50" t="s">
        <v>61</v>
      </c>
      <c r="D446" s="64"/>
      <c r="E446" s="50" t="s">
        <v>61</v>
      </c>
      <c r="F446" s="68"/>
      <c r="G446" s="65"/>
      <c r="H446" s="66"/>
      <c r="I446" s="66"/>
      <c r="J446" s="67"/>
      <c r="K446" s="68"/>
      <c r="L446" s="64"/>
      <c r="M446" s="66"/>
      <c r="N446" s="66"/>
      <c r="O446" s="67"/>
      <c r="P446" s="48" t="str">
        <f t="shared" si="21"/>
        <v/>
      </c>
      <c r="Q446" s="50">
        <f t="shared" si="33"/>
        <v>445</v>
      </c>
      <c r="R446" s="50"/>
      <c r="S446" s="52"/>
      <c r="T446" s="52">
        <f t="shared" si="22"/>
        <v>0</v>
      </c>
      <c r="U446" s="52">
        <f t="shared" si="23"/>
        <v>0</v>
      </c>
      <c r="V446" s="52">
        <f t="shared" si="24"/>
        <v>0</v>
      </c>
      <c r="W446" s="52">
        <f t="shared" si="25"/>
        <v>0</v>
      </c>
      <c r="X446" s="52" t="str">
        <f t="shared" si="34"/>
        <v/>
      </c>
      <c r="Y446" s="53" t="str">
        <f t="shared" si="35"/>
        <v/>
      </c>
      <c r="Z446" s="53" t="str">
        <f t="shared" si="36"/>
        <v/>
      </c>
      <c r="AA446" s="53" t="str">
        <f t="shared" si="26"/>
        <v/>
      </c>
      <c r="AB446" s="54" t="str">
        <f t="shared" si="27"/>
        <v/>
      </c>
      <c r="AC446" s="61"/>
      <c r="AD446" s="52" t="str">
        <f t="shared" si="28"/>
        <v/>
      </c>
      <c r="AE446" s="53" t="str">
        <f t="shared" si="39"/>
        <v/>
      </c>
      <c r="AF446" s="52" t="str">
        <f t="shared" si="29"/>
        <v/>
      </c>
      <c r="AG446" s="52" t="str">
        <f t="shared" si="30"/>
        <v/>
      </c>
      <c r="AH446" s="58">
        <f t="shared" si="31"/>
        <v>0</v>
      </c>
      <c r="AI446" s="58">
        <f t="shared" si="32"/>
        <v>0</v>
      </c>
      <c r="AJ446" s="52" t="str">
        <f t="shared" si="37"/>
        <v/>
      </c>
      <c r="AK446" s="52" t="str">
        <f t="shared" si="38"/>
        <v/>
      </c>
    </row>
    <row r="447" spans="1:37" ht="15.75" customHeight="1" x14ac:dyDescent="0.25">
      <c r="A447" s="69"/>
      <c r="B447" s="63"/>
      <c r="C447" s="50" t="s">
        <v>61</v>
      </c>
      <c r="D447" s="64"/>
      <c r="E447" s="50" t="s">
        <v>61</v>
      </c>
      <c r="F447" s="68"/>
      <c r="G447" s="65"/>
      <c r="H447" s="66"/>
      <c r="I447" s="66"/>
      <c r="J447" s="67"/>
      <c r="K447" s="68"/>
      <c r="L447" s="64"/>
      <c r="M447" s="66"/>
      <c r="N447" s="66"/>
      <c r="O447" s="67"/>
      <c r="P447" s="48" t="str">
        <f t="shared" si="21"/>
        <v/>
      </c>
      <c r="Q447" s="50">
        <f t="shared" si="33"/>
        <v>446</v>
      </c>
      <c r="R447" s="50"/>
      <c r="S447" s="52"/>
      <c r="T447" s="52">
        <f t="shared" si="22"/>
        <v>0</v>
      </c>
      <c r="U447" s="52">
        <f t="shared" si="23"/>
        <v>0</v>
      </c>
      <c r="V447" s="52">
        <f t="shared" si="24"/>
        <v>0</v>
      </c>
      <c r="W447" s="52">
        <f t="shared" si="25"/>
        <v>0</v>
      </c>
      <c r="X447" s="52" t="str">
        <f t="shared" si="34"/>
        <v/>
      </c>
      <c r="Y447" s="53" t="str">
        <f t="shared" si="35"/>
        <v/>
      </c>
      <c r="Z447" s="53" t="str">
        <f t="shared" si="36"/>
        <v/>
      </c>
      <c r="AA447" s="53" t="str">
        <f t="shared" si="26"/>
        <v/>
      </c>
      <c r="AB447" s="54" t="str">
        <f t="shared" si="27"/>
        <v/>
      </c>
      <c r="AC447" s="61"/>
      <c r="AD447" s="52" t="str">
        <f t="shared" si="28"/>
        <v/>
      </c>
      <c r="AE447" s="53" t="str">
        <f t="shared" si="39"/>
        <v/>
      </c>
      <c r="AF447" s="52" t="str">
        <f t="shared" si="29"/>
        <v/>
      </c>
      <c r="AG447" s="52" t="str">
        <f t="shared" si="30"/>
        <v/>
      </c>
      <c r="AH447" s="58">
        <f t="shared" si="31"/>
        <v>0</v>
      </c>
      <c r="AI447" s="58">
        <f t="shared" si="32"/>
        <v>0</v>
      </c>
      <c r="AJ447" s="52" t="str">
        <f t="shared" si="37"/>
        <v/>
      </c>
      <c r="AK447" s="52" t="str">
        <f t="shared" si="38"/>
        <v/>
      </c>
    </row>
    <row r="448" spans="1:37" ht="15.75" customHeight="1" x14ac:dyDescent="0.25">
      <c r="A448" s="69"/>
      <c r="B448" s="63"/>
      <c r="C448" s="50" t="s">
        <v>61</v>
      </c>
      <c r="D448" s="64"/>
      <c r="E448" s="50" t="s">
        <v>61</v>
      </c>
      <c r="F448" s="68"/>
      <c r="G448" s="65"/>
      <c r="H448" s="66"/>
      <c r="I448" s="66"/>
      <c r="J448" s="67"/>
      <c r="K448" s="68"/>
      <c r="L448" s="64"/>
      <c r="M448" s="66"/>
      <c r="N448" s="66"/>
      <c r="O448" s="67"/>
      <c r="P448" s="48" t="str">
        <f t="shared" si="21"/>
        <v/>
      </c>
      <c r="Q448" s="50">
        <f t="shared" si="33"/>
        <v>447</v>
      </c>
      <c r="R448" s="50"/>
      <c r="S448" s="52"/>
      <c r="T448" s="52">
        <f t="shared" si="22"/>
        <v>0</v>
      </c>
      <c r="U448" s="52">
        <f t="shared" si="23"/>
        <v>0</v>
      </c>
      <c r="V448" s="52">
        <f t="shared" si="24"/>
        <v>0</v>
      </c>
      <c r="W448" s="52">
        <f t="shared" si="25"/>
        <v>0</v>
      </c>
      <c r="X448" s="52" t="str">
        <f t="shared" si="34"/>
        <v/>
      </c>
      <c r="Y448" s="53" t="str">
        <f t="shared" si="35"/>
        <v/>
      </c>
      <c r="Z448" s="53" t="str">
        <f t="shared" si="36"/>
        <v/>
      </c>
      <c r="AA448" s="53" t="str">
        <f t="shared" si="26"/>
        <v/>
      </c>
      <c r="AB448" s="54" t="str">
        <f t="shared" si="27"/>
        <v/>
      </c>
      <c r="AC448" s="61"/>
      <c r="AD448" s="52" t="str">
        <f t="shared" si="28"/>
        <v/>
      </c>
      <c r="AE448" s="53" t="str">
        <f t="shared" si="39"/>
        <v/>
      </c>
      <c r="AF448" s="52" t="str">
        <f t="shared" si="29"/>
        <v/>
      </c>
      <c r="AG448" s="52" t="str">
        <f t="shared" si="30"/>
        <v/>
      </c>
      <c r="AH448" s="58">
        <f t="shared" si="31"/>
        <v>0</v>
      </c>
      <c r="AI448" s="58">
        <f t="shared" si="32"/>
        <v>0</v>
      </c>
      <c r="AJ448" s="52" t="str">
        <f t="shared" si="37"/>
        <v/>
      </c>
      <c r="AK448" s="52" t="str">
        <f t="shared" si="38"/>
        <v/>
      </c>
    </row>
    <row r="449" spans="1:37" ht="15.75" customHeight="1" x14ac:dyDescent="0.25">
      <c r="A449" s="69"/>
      <c r="B449" s="63"/>
      <c r="C449" s="50" t="s">
        <v>61</v>
      </c>
      <c r="D449" s="64"/>
      <c r="E449" s="50" t="s">
        <v>61</v>
      </c>
      <c r="F449" s="68"/>
      <c r="G449" s="65"/>
      <c r="H449" s="66"/>
      <c r="I449" s="66"/>
      <c r="J449" s="67"/>
      <c r="K449" s="68"/>
      <c r="L449" s="64"/>
      <c r="M449" s="66"/>
      <c r="N449" s="66"/>
      <c r="O449" s="67"/>
      <c r="P449" s="48" t="str">
        <f t="shared" si="21"/>
        <v/>
      </c>
      <c r="Q449" s="50">
        <f t="shared" si="33"/>
        <v>448</v>
      </c>
      <c r="R449" s="50"/>
      <c r="S449" s="52"/>
      <c r="T449" s="52">
        <f t="shared" si="22"/>
        <v>0</v>
      </c>
      <c r="U449" s="52">
        <f t="shared" si="23"/>
        <v>0</v>
      </c>
      <c r="V449" s="52">
        <f t="shared" si="24"/>
        <v>0</v>
      </c>
      <c r="W449" s="52">
        <f t="shared" si="25"/>
        <v>0</v>
      </c>
      <c r="X449" s="52" t="str">
        <f t="shared" si="34"/>
        <v/>
      </c>
      <c r="Y449" s="53" t="str">
        <f t="shared" si="35"/>
        <v/>
      </c>
      <c r="Z449" s="53" t="str">
        <f t="shared" si="36"/>
        <v/>
      </c>
      <c r="AA449" s="53" t="str">
        <f t="shared" si="26"/>
        <v/>
      </c>
      <c r="AB449" s="54" t="str">
        <f t="shared" si="27"/>
        <v/>
      </c>
      <c r="AC449" s="61"/>
      <c r="AD449" s="52" t="str">
        <f t="shared" si="28"/>
        <v/>
      </c>
      <c r="AE449" s="53" t="str">
        <f t="shared" si="39"/>
        <v/>
      </c>
      <c r="AF449" s="52" t="str">
        <f t="shared" si="29"/>
        <v/>
      </c>
      <c r="AG449" s="52" t="str">
        <f t="shared" si="30"/>
        <v/>
      </c>
      <c r="AH449" s="58">
        <f t="shared" si="31"/>
        <v>0</v>
      </c>
      <c r="AI449" s="58">
        <f t="shared" si="32"/>
        <v>0</v>
      </c>
      <c r="AJ449" s="52" t="str">
        <f t="shared" si="37"/>
        <v/>
      </c>
      <c r="AK449" s="52" t="str">
        <f t="shared" si="38"/>
        <v/>
      </c>
    </row>
    <row r="450" spans="1:37" ht="15.75" customHeight="1" x14ac:dyDescent="0.25">
      <c r="A450" s="69"/>
      <c r="B450" s="63"/>
      <c r="C450" s="50" t="s">
        <v>61</v>
      </c>
      <c r="D450" s="64"/>
      <c r="E450" s="50" t="s">
        <v>61</v>
      </c>
      <c r="F450" s="68"/>
      <c r="G450" s="65"/>
      <c r="H450" s="66"/>
      <c r="I450" s="66"/>
      <c r="J450" s="67"/>
      <c r="K450" s="68"/>
      <c r="L450" s="64"/>
      <c r="M450" s="66"/>
      <c r="N450" s="66"/>
      <c r="O450" s="67"/>
      <c r="P450" s="48" t="str">
        <f t="shared" si="21"/>
        <v/>
      </c>
      <c r="Q450" s="50">
        <f t="shared" si="33"/>
        <v>449</v>
      </c>
      <c r="R450" s="50"/>
      <c r="S450" s="52"/>
      <c r="T450" s="52">
        <f t="shared" si="22"/>
        <v>0</v>
      </c>
      <c r="U450" s="52">
        <f t="shared" si="23"/>
        <v>0</v>
      </c>
      <c r="V450" s="52">
        <f t="shared" si="24"/>
        <v>0</v>
      </c>
      <c r="W450" s="52">
        <f t="shared" si="25"/>
        <v>0</v>
      </c>
      <c r="X450" s="52" t="str">
        <f t="shared" si="34"/>
        <v/>
      </c>
      <c r="Y450" s="53" t="str">
        <f t="shared" si="35"/>
        <v/>
      </c>
      <c r="Z450" s="53" t="str">
        <f t="shared" si="36"/>
        <v/>
      </c>
      <c r="AA450" s="53" t="str">
        <f t="shared" si="26"/>
        <v/>
      </c>
      <c r="AB450" s="54" t="str">
        <f t="shared" si="27"/>
        <v/>
      </c>
      <c r="AC450" s="61"/>
      <c r="AD450" s="52" t="str">
        <f t="shared" si="28"/>
        <v/>
      </c>
      <c r="AE450" s="53" t="str">
        <f t="shared" si="39"/>
        <v/>
      </c>
      <c r="AF450" s="52" t="str">
        <f t="shared" si="29"/>
        <v/>
      </c>
      <c r="AG450" s="52" t="str">
        <f t="shared" si="30"/>
        <v/>
      </c>
      <c r="AH450" s="58">
        <f t="shared" si="31"/>
        <v>0</v>
      </c>
      <c r="AI450" s="58">
        <f t="shared" si="32"/>
        <v>0</v>
      </c>
      <c r="AJ450" s="52" t="str">
        <f t="shared" si="37"/>
        <v/>
      </c>
      <c r="AK450" s="52" t="str">
        <f t="shared" si="38"/>
        <v/>
      </c>
    </row>
    <row r="451" spans="1:37" ht="15.75" customHeight="1" x14ac:dyDescent="0.25">
      <c r="A451" s="69"/>
      <c r="B451" s="63"/>
      <c r="C451" s="50" t="s">
        <v>61</v>
      </c>
      <c r="D451" s="64"/>
      <c r="E451" s="50" t="s">
        <v>61</v>
      </c>
      <c r="F451" s="68"/>
      <c r="G451" s="65"/>
      <c r="H451" s="66"/>
      <c r="I451" s="66"/>
      <c r="J451" s="67"/>
      <c r="K451" s="68"/>
      <c r="L451" s="64"/>
      <c r="M451" s="66"/>
      <c r="N451" s="66"/>
      <c r="O451" s="67"/>
      <c r="P451" s="48" t="str">
        <f t="shared" si="21"/>
        <v/>
      </c>
      <c r="Q451" s="50">
        <f t="shared" si="33"/>
        <v>450</v>
      </c>
      <c r="R451" s="50"/>
      <c r="S451" s="52"/>
      <c r="T451" s="52">
        <f t="shared" si="22"/>
        <v>0</v>
      </c>
      <c r="U451" s="52">
        <f t="shared" si="23"/>
        <v>0</v>
      </c>
      <c r="V451" s="52">
        <f t="shared" si="24"/>
        <v>0</v>
      </c>
      <c r="W451" s="52">
        <f t="shared" si="25"/>
        <v>0</v>
      </c>
      <c r="X451" s="52" t="str">
        <f t="shared" si="34"/>
        <v/>
      </c>
      <c r="Y451" s="53" t="str">
        <f t="shared" si="35"/>
        <v/>
      </c>
      <c r="Z451" s="53" t="str">
        <f t="shared" si="36"/>
        <v/>
      </c>
      <c r="AA451" s="53" t="str">
        <f t="shared" si="26"/>
        <v/>
      </c>
      <c r="AB451" s="54" t="str">
        <f t="shared" si="27"/>
        <v/>
      </c>
      <c r="AC451" s="61"/>
      <c r="AD451" s="52" t="str">
        <f t="shared" si="28"/>
        <v/>
      </c>
      <c r="AE451" s="53" t="str">
        <f t="shared" si="39"/>
        <v/>
      </c>
      <c r="AF451" s="52" t="str">
        <f t="shared" si="29"/>
        <v/>
      </c>
      <c r="AG451" s="52" t="str">
        <f t="shared" si="30"/>
        <v/>
      </c>
      <c r="AH451" s="58">
        <f t="shared" si="31"/>
        <v>0</v>
      </c>
      <c r="AI451" s="58">
        <f t="shared" si="32"/>
        <v>0</v>
      </c>
      <c r="AJ451" s="52" t="str">
        <f t="shared" si="37"/>
        <v/>
      </c>
      <c r="AK451" s="52" t="str">
        <f t="shared" si="38"/>
        <v/>
      </c>
    </row>
    <row r="452" spans="1:37" ht="15.75" customHeight="1" x14ac:dyDescent="0.25">
      <c r="A452" s="69"/>
      <c r="B452" s="63"/>
      <c r="C452" s="50" t="s">
        <v>61</v>
      </c>
      <c r="D452" s="64"/>
      <c r="E452" s="50" t="s">
        <v>61</v>
      </c>
      <c r="F452" s="68"/>
      <c r="G452" s="65"/>
      <c r="H452" s="66"/>
      <c r="I452" s="66"/>
      <c r="J452" s="67"/>
      <c r="K452" s="68"/>
      <c r="L452" s="64"/>
      <c r="M452" s="66"/>
      <c r="N452" s="66"/>
      <c r="O452" s="67"/>
      <c r="P452" s="48" t="str">
        <f t="shared" si="21"/>
        <v/>
      </c>
      <c r="Q452" s="50">
        <f t="shared" si="33"/>
        <v>451</v>
      </c>
      <c r="R452" s="50"/>
      <c r="S452" s="52"/>
      <c r="T452" s="52">
        <f t="shared" si="22"/>
        <v>0</v>
      </c>
      <c r="U452" s="52">
        <f t="shared" si="23"/>
        <v>0</v>
      </c>
      <c r="V452" s="52">
        <f t="shared" si="24"/>
        <v>0</v>
      </c>
      <c r="W452" s="52">
        <f t="shared" si="25"/>
        <v>0</v>
      </c>
      <c r="X452" s="52" t="str">
        <f t="shared" si="34"/>
        <v/>
      </c>
      <c r="Y452" s="53" t="str">
        <f t="shared" si="35"/>
        <v/>
      </c>
      <c r="Z452" s="53" t="str">
        <f t="shared" si="36"/>
        <v/>
      </c>
      <c r="AA452" s="53" t="str">
        <f t="shared" si="26"/>
        <v/>
      </c>
      <c r="AB452" s="54" t="str">
        <f t="shared" si="27"/>
        <v/>
      </c>
      <c r="AC452" s="61"/>
      <c r="AD452" s="52" t="str">
        <f t="shared" si="28"/>
        <v/>
      </c>
      <c r="AE452" s="53" t="str">
        <f t="shared" si="39"/>
        <v/>
      </c>
      <c r="AF452" s="52" t="str">
        <f t="shared" si="29"/>
        <v/>
      </c>
      <c r="AG452" s="52" t="str">
        <f t="shared" si="30"/>
        <v/>
      </c>
      <c r="AH452" s="58">
        <f t="shared" si="31"/>
        <v>0</v>
      </c>
      <c r="AI452" s="58">
        <f t="shared" si="32"/>
        <v>0</v>
      </c>
      <c r="AJ452" s="52" t="str">
        <f t="shared" si="37"/>
        <v/>
      </c>
      <c r="AK452" s="52" t="str">
        <f t="shared" si="38"/>
        <v/>
      </c>
    </row>
    <row r="453" spans="1:37" ht="15.75" customHeight="1" x14ac:dyDescent="0.25">
      <c r="A453" s="69"/>
      <c r="B453" s="63"/>
      <c r="C453" s="50" t="s">
        <v>61</v>
      </c>
      <c r="D453" s="64"/>
      <c r="E453" s="50" t="s">
        <v>61</v>
      </c>
      <c r="F453" s="68"/>
      <c r="G453" s="65"/>
      <c r="H453" s="66"/>
      <c r="I453" s="66"/>
      <c r="J453" s="67"/>
      <c r="K453" s="68"/>
      <c r="L453" s="64"/>
      <c r="M453" s="66"/>
      <c r="N453" s="66"/>
      <c r="O453" s="67"/>
      <c r="P453" s="48" t="str">
        <f t="shared" si="21"/>
        <v/>
      </c>
      <c r="Q453" s="50">
        <f t="shared" si="33"/>
        <v>452</v>
      </c>
      <c r="R453" s="50"/>
      <c r="S453" s="52"/>
      <c r="T453" s="52">
        <f t="shared" si="22"/>
        <v>0</v>
      </c>
      <c r="U453" s="52">
        <f t="shared" si="23"/>
        <v>0</v>
      </c>
      <c r="V453" s="52">
        <f t="shared" si="24"/>
        <v>0</v>
      </c>
      <c r="W453" s="52">
        <f t="shared" si="25"/>
        <v>0</v>
      </c>
      <c r="X453" s="52" t="str">
        <f t="shared" si="34"/>
        <v/>
      </c>
      <c r="Y453" s="53" t="str">
        <f t="shared" si="35"/>
        <v/>
      </c>
      <c r="Z453" s="53" t="str">
        <f t="shared" si="36"/>
        <v/>
      </c>
      <c r="AA453" s="53" t="str">
        <f t="shared" si="26"/>
        <v/>
      </c>
      <c r="AB453" s="54" t="str">
        <f t="shared" si="27"/>
        <v/>
      </c>
      <c r="AC453" s="61"/>
      <c r="AD453" s="52" t="str">
        <f t="shared" si="28"/>
        <v/>
      </c>
      <c r="AE453" s="53" t="str">
        <f t="shared" si="39"/>
        <v/>
      </c>
      <c r="AF453" s="52" t="str">
        <f t="shared" si="29"/>
        <v/>
      </c>
      <c r="AG453" s="52" t="str">
        <f t="shared" si="30"/>
        <v/>
      </c>
      <c r="AH453" s="58">
        <f t="shared" si="31"/>
        <v>0</v>
      </c>
      <c r="AI453" s="58">
        <f t="shared" si="32"/>
        <v>0</v>
      </c>
      <c r="AJ453" s="52" t="str">
        <f t="shared" si="37"/>
        <v/>
      </c>
      <c r="AK453" s="52" t="str">
        <f t="shared" si="38"/>
        <v/>
      </c>
    </row>
    <row r="454" spans="1:37" ht="15.75" customHeight="1" x14ac:dyDescent="0.25">
      <c r="A454" s="69"/>
      <c r="B454" s="63"/>
      <c r="C454" s="50" t="s">
        <v>61</v>
      </c>
      <c r="D454" s="64"/>
      <c r="E454" s="50" t="s">
        <v>61</v>
      </c>
      <c r="F454" s="68"/>
      <c r="G454" s="65"/>
      <c r="H454" s="66"/>
      <c r="I454" s="66"/>
      <c r="J454" s="67"/>
      <c r="K454" s="68"/>
      <c r="L454" s="64"/>
      <c r="M454" s="66"/>
      <c r="N454" s="66"/>
      <c r="O454" s="67"/>
      <c r="P454" s="48" t="str">
        <f t="shared" si="21"/>
        <v/>
      </c>
      <c r="Q454" s="50">
        <f t="shared" si="33"/>
        <v>453</v>
      </c>
      <c r="R454" s="50"/>
      <c r="S454" s="52"/>
      <c r="T454" s="52">
        <f t="shared" si="22"/>
        <v>0</v>
      </c>
      <c r="U454" s="52">
        <f t="shared" si="23"/>
        <v>0</v>
      </c>
      <c r="V454" s="52">
        <f t="shared" si="24"/>
        <v>0</v>
      </c>
      <c r="W454" s="52">
        <f t="shared" si="25"/>
        <v>0</v>
      </c>
      <c r="X454" s="52" t="str">
        <f t="shared" si="34"/>
        <v/>
      </c>
      <c r="Y454" s="53" t="str">
        <f t="shared" si="35"/>
        <v/>
      </c>
      <c r="Z454" s="53" t="str">
        <f t="shared" si="36"/>
        <v/>
      </c>
      <c r="AA454" s="53" t="str">
        <f t="shared" si="26"/>
        <v/>
      </c>
      <c r="AB454" s="54" t="str">
        <f t="shared" si="27"/>
        <v/>
      </c>
      <c r="AC454" s="61"/>
      <c r="AD454" s="52" t="str">
        <f t="shared" si="28"/>
        <v/>
      </c>
      <c r="AE454" s="53" t="str">
        <f t="shared" si="39"/>
        <v/>
      </c>
      <c r="AF454" s="52" t="str">
        <f t="shared" si="29"/>
        <v/>
      </c>
      <c r="AG454" s="52" t="str">
        <f t="shared" si="30"/>
        <v/>
      </c>
      <c r="AH454" s="58">
        <f t="shared" si="31"/>
        <v>0</v>
      </c>
      <c r="AI454" s="58">
        <f t="shared" si="32"/>
        <v>0</v>
      </c>
      <c r="AJ454" s="52" t="str">
        <f t="shared" si="37"/>
        <v/>
      </c>
      <c r="AK454" s="52" t="str">
        <f t="shared" si="38"/>
        <v/>
      </c>
    </row>
    <row r="455" spans="1:37" ht="15.75" customHeight="1" x14ac:dyDescent="0.25">
      <c r="A455" s="69"/>
      <c r="B455" s="63"/>
      <c r="C455" s="50" t="s">
        <v>61</v>
      </c>
      <c r="D455" s="64"/>
      <c r="E455" s="50" t="s">
        <v>61</v>
      </c>
      <c r="F455" s="68"/>
      <c r="G455" s="65"/>
      <c r="H455" s="66"/>
      <c r="I455" s="66"/>
      <c r="J455" s="67"/>
      <c r="K455" s="68"/>
      <c r="L455" s="64"/>
      <c r="M455" s="66"/>
      <c r="N455" s="66"/>
      <c r="O455" s="67"/>
      <c r="P455" s="48" t="str">
        <f t="shared" si="21"/>
        <v/>
      </c>
      <c r="Q455" s="50">
        <f t="shared" si="33"/>
        <v>454</v>
      </c>
      <c r="R455" s="50"/>
      <c r="S455" s="52"/>
      <c r="T455" s="52">
        <f t="shared" si="22"/>
        <v>0</v>
      </c>
      <c r="U455" s="52">
        <f t="shared" si="23"/>
        <v>0</v>
      </c>
      <c r="V455" s="52">
        <f t="shared" si="24"/>
        <v>0</v>
      </c>
      <c r="W455" s="52">
        <f t="shared" si="25"/>
        <v>0</v>
      </c>
      <c r="X455" s="52" t="str">
        <f t="shared" si="34"/>
        <v/>
      </c>
      <c r="Y455" s="53" t="str">
        <f t="shared" si="35"/>
        <v/>
      </c>
      <c r="Z455" s="53" t="str">
        <f t="shared" si="36"/>
        <v/>
      </c>
      <c r="AA455" s="53" t="str">
        <f t="shared" si="26"/>
        <v/>
      </c>
      <c r="AB455" s="54" t="str">
        <f t="shared" si="27"/>
        <v/>
      </c>
      <c r="AC455" s="61"/>
      <c r="AD455" s="52" t="str">
        <f t="shared" si="28"/>
        <v/>
      </c>
      <c r="AE455" s="53" t="str">
        <f t="shared" si="39"/>
        <v/>
      </c>
      <c r="AF455" s="52" t="str">
        <f t="shared" si="29"/>
        <v/>
      </c>
      <c r="AG455" s="52" t="str">
        <f t="shared" si="30"/>
        <v/>
      </c>
      <c r="AH455" s="58">
        <f t="shared" si="31"/>
        <v>0</v>
      </c>
      <c r="AI455" s="58">
        <f t="shared" si="32"/>
        <v>0</v>
      </c>
      <c r="AJ455" s="52" t="str">
        <f t="shared" si="37"/>
        <v/>
      </c>
      <c r="AK455" s="52" t="str">
        <f t="shared" si="38"/>
        <v/>
      </c>
    </row>
    <row r="456" spans="1:37" ht="15.75" customHeight="1" x14ac:dyDescent="0.25">
      <c r="A456" s="69"/>
      <c r="B456" s="63"/>
      <c r="C456" s="50" t="s">
        <v>61</v>
      </c>
      <c r="D456" s="64"/>
      <c r="E456" s="50" t="s">
        <v>61</v>
      </c>
      <c r="F456" s="68"/>
      <c r="G456" s="65"/>
      <c r="H456" s="66"/>
      <c r="I456" s="66"/>
      <c r="J456" s="67"/>
      <c r="K456" s="68"/>
      <c r="L456" s="64"/>
      <c r="M456" s="66"/>
      <c r="N456" s="66"/>
      <c r="O456" s="67"/>
      <c r="P456" s="48" t="str">
        <f t="shared" si="21"/>
        <v/>
      </c>
      <c r="Q456" s="50">
        <f t="shared" si="33"/>
        <v>455</v>
      </c>
      <c r="R456" s="50"/>
      <c r="S456" s="52"/>
      <c r="T456" s="52">
        <f t="shared" si="22"/>
        <v>0</v>
      </c>
      <c r="U456" s="52">
        <f t="shared" si="23"/>
        <v>0</v>
      </c>
      <c r="V456" s="52">
        <f t="shared" si="24"/>
        <v>0</v>
      </c>
      <c r="W456" s="52">
        <f t="shared" si="25"/>
        <v>0</v>
      </c>
      <c r="X456" s="52" t="str">
        <f t="shared" si="34"/>
        <v/>
      </c>
      <c r="Y456" s="53" t="str">
        <f t="shared" si="35"/>
        <v/>
      </c>
      <c r="Z456" s="53" t="str">
        <f t="shared" si="36"/>
        <v/>
      </c>
      <c r="AA456" s="53" t="str">
        <f t="shared" si="26"/>
        <v/>
      </c>
      <c r="AB456" s="54" t="str">
        <f t="shared" si="27"/>
        <v/>
      </c>
      <c r="AC456" s="61"/>
      <c r="AD456" s="52" t="str">
        <f t="shared" si="28"/>
        <v/>
      </c>
      <c r="AE456" s="53" t="str">
        <f t="shared" si="39"/>
        <v/>
      </c>
      <c r="AF456" s="52" t="str">
        <f t="shared" si="29"/>
        <v/>
      </c>
      <c r="AG456" s="52" t="str">
        <f t="shared" si="30"/>
        <v/>
      </c>
      <c r="AH456" s="58">
        <f t="shared" si="31"/>
        <v>0</v>
      </c>
      <c r="AI456" s="58">
        <f t="shared" si="32"/>
        <v>0</v>
      </c>
      <c r="AJ456" s="52" t="str">
        <f t="shared" si="37"/>
        <v/>
      </c>
      <c r="AK456" s="52" t="str">
        <f t="shared" si="38"/>
        <v/>
      </c>
    </row>
    <row r="457" spans="1:37" ht="15.75" customHeight="1" x14ac:dyDescent="0.25">
      <c r="A457" s="69"/>
      <c r="B457" s="63"/>
      <c r="C457" s="50" t="s">
        <v>61</v>
      </c>
      <c r="D457" s="64"/>
      <c r="E457" s="50" t="s">
        <v>61</v>
      </c>
      <c r="F457" s="68"/>
      <c r="G457" s="65"/>
      <c r="H457" s="66"/>
      <c r="I457" s="66"/>
      <c r="J457" s="67"/>
      <c r="K457" s="68"/>
      <c r="L457" s="64"/>
      <c r="M457" s="66"/>
      <c r="N457" s="66"/>
      <c r="O457" s="67"/>
      <c r="P457" s="48" t="str">
        <f t="shared" si="21"/>
        <v/>
      </c>
      <c r="Q457" s="50">
        <f t="shared" si="33"/>
        <v>456</v>
      </c>
      <c r="R457" s="50"/>
      <c r="S457" s="52"/>
      <c r="T457" s="52">
        <f t="shared" si="22"/>
        <v>0</v>
      </c>
      <c r="U457" s="52">
        <f t="shared" si="23"/>
        <v>0</v>
      </c>
      <c r="V457" s="52">
        <f t="shared" si="24"/>
        <v>0</v>
      </c>
      <c r="W457" s="52">
        <f t="shared" si="25"/>
        <v>0</v>
      </c>
      <c r="X457" s="52" t="str">
        <f t="shared" si="34"/>
        <v/>
      </c>
      <c r="Y457" s="53" t="str">
        <f t="shared" si="35"/>
        <v/>
      </c>
      <c r="Z457" s="53" t="str">
        <f t="shared" si="36"/>
        <v/>
      </c>
      <c r="AA457" s="53" t="str">
        <f t="shared" si="26"/>
        <v/>
      </c>
      <c r="AB457" s="54" t="str">
        <f t="shared" si="27"/>
        <v/>
      </c>
      <c r="AC457" s="61"/>
      <c r="AD457" s="52" t="str">
        <f t="shared" si="28"/>
        <v/>
      </c>
      <c r="AE457" s="53" t="str">
        <f t="shared" si="39"/>
        <v/>
      </c>
      <c r="AF457" s="52" t="str">
        <f t="shared" si="29"/>
        <v/>
      </c>
      <c r="AG457" s="52" t="str">
        <f t="shared" si="30"/>
        <v/>
      </c>
      <c r="AH457" s="58">
        <f t="shared" si="31"/>
        <v>0</v>
      </c>
      <c r="AI457" s="58">
        <f t="shared" si="32"/>
        <v>0</v>
      </c>
      <c r="AJ457" s="52" t="str">
        <f t="shared" si="37"/>
        <v/>
      </c>
      <c r="AK457" s="52" t="str">
        <f t="shared" si="38"/>
        <v/>
      </c>
    </row>
    <row r="458" spans="1:37" ht="15.75" customHeight="1" x14ac:dyDescent="0.25">
      <c r="A458" s="69"/>
      <c r="B458" s="63"/>
      <c r="C458" s="50" t="s">
        <v>61</v>
      </c>
      <c r="D458" s="64"/>
      <c r="E458" s="50" t="s">
        <v>61</v>
      </c>
      <c r="F458" s="68"/>
      <c r="G458" s="65"/>
      <c r="H458" s="66"/>
      <c r="I458" s="66"/>
      <c r="J458" s="67"/>
      <c r="K458" s="68"/>
      <c r="L458" s="64"/>
      <c r="M458" s="66"/>
      <c r="N458" s="66"/>
      <c r="O458" s="67"/>
      <c r="P458" s="48" t="str">
        <f t="shared" si="21"/>
        <v/>
      </c>
      <c r="Q458" s="50">
        <f t="shared" si="33"/>
        <v>457</v>
      </c>
      <c r="R458" s="50"/>
      <c r="S458" s="52"/>
      <c r="T458" s="52">
        <f t="shared" si="22"/>
        <v>0</v>
      </c>
      <c r="U458" s="52">
        <f t="shared" si="23"/>
        <v>0</v>
      </c>
      <c r="V458" s="52">
        <f t="shared" si="24"/>
        <v>0</v>
      </c>
      <c r="W458" s="52">
        <f t="shared" si="25"/>
        <v>0</v>
      </c>
      <c r="X458" s="52" t="str">
        <f t="shared" si="34"/>
        <v/>
      </c>
      <c r="Y458" s="53" t="str">
        <f t="shared" si="35"/>
        <v/>
      </c>
      <c r="Z458" s="53" t="str">
        <f t="shared" si="36"/>
        <v/>
      </c>
      <c r="AA458" s="53" t="str">
        <f t="shared" si="26"/>
        <v/>
      </c>
      <c r="AB458" s="54" t="str">
        <f t="shared" si="27"/>
        <v/>
      </c>
      <c r="AC458" s="61"/>
      <c r="AD458" s="52" t="str">
        <f t="shared" si="28"/>
        <v/>
      </c>
      <c r="AE458" s="53" t="str">
        <f t="shared" si="39"/>
        <v/>
      </c>
      <c r="AF458" s="52" t="str">
        <f t="shared" si="29"/>
        <v/>
      </c>
      <c r="AG458" s="52" t="str">
        <f t="shared" si="30"/>
        <v/>
      </c>
      <c r="AH458" s="58">
        <f t="shared" si="31"/>
        <v>0</v>
      </c>
      <c r="AI458" s="58">
        <f t="shared" si="32"/>
        <v>0</v>
      </c>
      <c r="AJ458" s="52" t="str">
        <f t="shared" si="37"/>
        <v/>
      </c>
      <c r="AK458" s="52" t="str">
        <f t="shared" si="38"/>
        <v/>
      </c>
    </row>
    <row r="459" spans="1:37" ht="15.75" customHeight="1" x14ac:dyDescent="0.25">
      <c r="A459" s="69"/>
      <c r="B459" s="63"/>
      <c r="C459" s="50" t="s">
        <v>61</v>
      </c>
      <c r="D459" s="64"/>
      <c r="E459" s="50" t="s">
        <v>61</v>
      </c>
      <c r="F459" s="68"/>
      <c r="G459" s="65"/>
      <c r="H459" s="66"/>
      <c r="I459" s="66"/>
      <c r="J459" s="67"/>
      <c r="K459" s="68"/>
      <c r="L459" s="64"/>
      <c r="M459" s="66"/>
      <c r="N459" s="66"/>
      <c r="O459" s="67"/>
      <c r="P459" s="48" t="str">
        <f t="shared" si="21"/>
        <v/>
      </c>
      <c r="Q459" s="50">
        <f t="shared" si="33"/>
        <v>458</v>
      </c>
      <c r="R459" s="50"/>
      <c r="S459" s="52"/>
      <c r="T459" s="52">
        <f t="shared" si="22"/>
        <v>0</v>
      </c>
      <c r="U459" s="52">
        <f t="shared" si="23"/>
        <v>0</v>
      </c>
      <c r="V459" s="52">
        <f t="shared" si="24"/>
        <v>0</v>
      </c>
      <c r="W459" s="52">
        <f t="shared" si="25"/>
        <v>0</v>
      </c>
      <c r="X459" s="52" t="str">
        <f t="shared" si="34"/>
        <v/>
      </c>
      <c r="Y459" s="53" t="str">
        <f t="shared" si="35"/>
        <v/>
      </c>
      <c r="Z459" s="53" t="str">
        <f t="shared" si="36"/>
        <v/>
      </c>
      <c r="AA459" s="53" t="str">
        <f t="shared" si="26"/>
        <v/>
      </c>
      <c r="AB459" s="54" t="str">
        <f t="shared" si="27"/>
        <v/>
      </c>
      <c r="AC459" s="61"/>
      <c r="AD459" s="52" t="str">
        <f t="shared" si="28"/>
        <v/>
      </c>
      <c r="AE459" s="53" t="str">
        <f t="shared" si="39"/>
        <v/>
      </c>
      <c r="AF459" s="52" t="str">
        <f t="shared" si="29"/>
        <v/>
      </c>
      <c r="AG459" s="52" t="str">
        <f t="shared" si="30"/>
        <v/>
      </c>
      <c r="AH459" s="58">
        <f t="shared" si="31"/>
        <v>0</v>
      </c>
      <c r="AI459" s="58">
        <f t="shared" si="32"/>
        <v>0</v>
      </c>
      <c r="AJ459" s="52" t="str">
        <f t="shared" si="37"/>
        <v/>
      </c>
      <c r="AK459" s="52" t="str">
        <f t="shared" si="38"/>
        <v/>
      </c>
    </row>
    <row r="460" spans="1:37" ht="15.75" customHeight="1" x14ac:dyDescent="0.25">
      <c r="A460" s="69"/>
      <c r="B460" s="63"/>
      <c r="C460" s="50" t="s">
        <v>61</v>
      </c>
      <c r="D460" s="64"/>
      <c r="E460" s="50" t="s">
        <v>61</v>
      </c>
      <c r="F460" s="68"/>
      <c r="G460" s="65"/>
      <c r="H460" s="66"/>
      <c r="I460" s="66"/>
      <c r="J460" s="67"/>
      <c r="K460" s="68"/>
      <c r="L460" s="64"/>
      <c r="M460" s="66"/>
      <c r="N460" s="66"/>
      <c r="O460" s="67"/>
      <c r="P460" s="48" t="str">
        <f t="shared" si="21"/>
        <v/>
      </c>
      <c r="Q460" s="50">
        <f t="shared" si="33"/>
        <v>459</v>
      </c>
      <c r="R460" s="50"/>
      <c r="S460" s="52"/>
      <c r="T460" s="52">
        <f t="shared" si="22"/>
        <v>0</v>
      </c>
      <c r="U460" s="52">
        <f t="shared" si="23"/>
        <v>0</v>
      </c>
      <c r="V460" s="52">
        <f t="shared" si="24"/>
        <v>0</v>
      </c>
      <c r="W460" s="52">
        <f t="shared" si="25"/>
        <v>0</v>
      </c>
      <c r="X460" s="52" t="str">
        <f t="shared" si="34"/>
        <v/>
      </c>
      <c r="Y460" s="53" t="str">
        <f t="shared" si="35"/>
        <v/>
      </c>
      <c r="Z460" s="53" t="str">
        <f t="shared" si="36"/>
        <v/>
      </c>
      <c r="AA460" s="53" t="str">
        <f t="shared" si="26"/>
        <v/>
      </c>
      <c r="AB460" s="54" t="str">
        <f t="shared" si="27"/>
        <v/>
      </c>
      <c r="AC460" s="61"/>
      <c r="AD460" s="52" t="str">
        <f t="shared" si="28"/>
        <v/>
      </c>
      <c r="AE460" s="53" t="str">
        <f t="shared" si="39"/>
        <v/>
      </c>
      <c r="AF460" s="52" t="str">
        <f t="shared" si="29"/>
        <v/>
      </c>
      <c r="AG460" s="52" t="str">
        <f t="shared" si="30"/>
        <v/>
      </c>
      <c r="AH460" s="58">
        <f t="shared" si="31"/>
        <v>0</v>
      </c>
      <c r="AI460" s="58">
        <f t="shared" si="32"/>
        <v>0</v>
      </c>
      <c r="AJ460" s="52" t="str">
        <f t="shared" si="37"/>
        <v/>
      </c>
      <c r="AK460" s="52" t="str">
        <f t="shared" si="38"/>
        <v/>
      </c>
    </row>
    <row r="461" spans="1:37" ht="15.75" customHeight="1" x14ac:dyDescent="0.25">
      <c r="A461" s="69"/>
      <c r="B461" s="63"/>
      <c r="C461" s="50" t="s">
        <v>61</v>
      </c>
      <c r="D461" s="64"/>
      <c r="E461" s="50" t="s">
        <v>61</v>
      </c>
      <c r="F461" s="68"/>
      <c r="G461" s="65"/>
      <c r="H461" s="66"/>
      <c r="I461" s="66"/>
      <c r="J461" s="67"/>
      <c r="K461" s="68"/>
      <c r="L461" s="64"/>
      <c r="M461" s="66"/>
      <c r="N461" s="66"/>
      <c r="O461" s="67"/>
      <c r="P461" s="48" t="str">
        <f t="shared" si="21"/>
        <v/>
      </c>
      <c r="Q461" s="50">
        <f t="shared" si="33"/>
        <v>460</v>
      </c>
      <c r="R461" s="50"/>
      <c r="S461" s="52"/>
      <c r="T461" s="52">
        <f t="shared" si="22"/>
        <v>0</v>
      </c>
      <c r="U461" s="52">
        <f t="shared" si="23"/>
        <v>0</v>
      </c>
      <c r="V461" s="52">
        <f t="shared" si="24"/>
        <v>0</v>
      </c>
      <c r="W461" s="52">
        <f t="shared" si="25"/>
        <v>0</v>
      </c>
      <c r="X461" s="52" t="str">
        <f t="shared" si="34"/>
        <v/>
      </c>
      <c r="Y461" s="53" t="str">
        <f t="shared" si="35"/>
        <v/>
      </c>
      <c r="Z461" s="53" t="str">
        <f t="shared" si="36"/>
        <v/>
      </c>
      <c r="AA461" s="53" t="str">
        <f t="shared" si="26"/>
        <v/>
      </c>
      <c r="AB461" s="54" t="str">
        <f t="shared" si="27"/>
        <v/>
      </c>
      <c r="AC461" s="61"/>
      <c r="AD461" s="52" t="str">
        <f t="shared" si="28"/>
        <v/>
      </c>
      <c r="AE461" s="53" t="str">
        <f t="shared" si="39"/>
        <v/>
      </c>
      <c r="AF461" s="52" t="str">
        <f t="shared" si="29"/>
        <v/>
      </c>
      <c r="AG461" s="52" t="str">
        <f t="shared" si="30"/>
        <v/>
      </c>
      <c r="AH461" s="58">
        <f t="shared" si="31"/>
        <v>0</v>
      </c>
      <c r="AI461" s="58">
        <f t="shared" si="32"/>
        <v>0</v>
      </c>
      <c r="AJ461" s="52" t="str">
        <f t="shared" si="37"/>
        <v/>
      </c>
      <c r="AK461" s="52" t="str">
        <f t="shared" si="38"/>
        <v/>
      </c>
    </row>
    <row r="462" spans="1:37" ht="15.75" customHeight="1" x14ac:dyDescent="0.25">
      <c r="A462" s="69"/>
      <c r="B462" s="63"/>
      <c r="C462" s="50" t="s">
        <v>61</v>
      </c>
      <c r="D462" s="64"/>
      <c r="E462" s="50" t="s">
        <v>61</v>
      </c>
      <c r="F462" s="68"/>
      <c r="G462" s="65"/>
      <c r="H462" s="66"/>
      <c r="I462" s="66"/>
      <c r="J462" s="67"/>
      <c r="K462" s="68"/>
      <c r="L462" s="64"/>
      <c r="M462" s="66"/>
      <c r="N462" s="66"/>
      <c r="O462" s="67"/>
      <c r="P462" s="48" t="str">
        <f t="shared" si="21"/>
        <v/>
      </c>
      <c r="Q462" s="50">
        <f t="shared" si="33"/>
        <v>461</v>
      </c>
      <c r="R462" s="50"/>
      <c r="S462" s="52"/>
      <c r="T462" s="52">
        <f t="shared" si="22"/>
        <v>0</v>
      </c>
      <c r="U462" s="52">
        <f t="shared" si="23"/>
        <v>0</v>
      </c>
      <c r="V462" s="52">
        <f t="shared" si="24"/>
        <v>0</v>
      </c>
      <c r="W462" s="52">
        <f t="shared" si="25"/>
        <v>0</v>
      </c>
      <c r="X462" s="52" t="str">
        <f t="shared" si="34"/>
        <v/>
      </c>
      <c r="Y462" s="53" t="str">
        <f t="shared" si="35"/>
        <v/>
      </c>
      <c r="Z462" s="53" t="str">
        <f t="shared" si="36"/>
        <v/>
      </c>
      <c r="AA462" s="53" t="str">
        <f t="shared" si="26"/>
        <v/>
      </c>
      <c r="AB462" s="54" t="str">
        <f t="shared" si="27"/>
        <v/>
      </c>
      <c r="AC462" s="61"/>
      <c r="AD462" s="52" t="str">
        <f t="shared" si="28"/>
        <v/>
      </c>
      <c r="AE462" s="53" t="str">
        <f t="shared" si="39"/>
        <v/>
      </c>
      <c r="AF462" s="52" t="str">
        <f t="shared" si="29"/>
        <v/>
      </c>
      <c r="AG462" s="52" t="str">
        <f t="shared" si="30"/>
        <v/>
      </c>
      <c r="AH462" s="58">
        <f t="shared" si="31"/>
        <v>0</v>
      </c>
      <c r="AI462" s="58">
        <f t="shared" si="32"/>
        <v>0</v>
      </c>
      <c r="AJ462" s="52" t="str">
        <f t="shared" si="37"/>
        <v/>
      </c>
      <c r="AK462" s="52" t="str">
        <f t="shared" si="38"/>
        <v/>
      </c>
    </row>
    <row r="463" spans="1:37" ht="15.75" customHeight="1" x14ac:dyDescent="0.25">
      <c r="A463" s="69"/>
      <c r="B463" s="63"/>
      <c r="C463" s="50" t="s">
        <v>61</v>
      </c>
      <c r="D463" s="64"/>
      <c r="E463" s="50" t="s">
        <v>61</v>
      </c>
      <c r="F463" s="68"/>
      <c r="G463" s="65"/>
      <c r="H463" s="66"/>
      <c r="I463" s="66"/>
      <c r="J463" s="67"/>
      <c r="K463" s="68"/>
      <c r="L463" s="64"/>
      <c r="M463" s="66"/>
      <c r="N463" s="66"/>
      <c r="O463" s="67"/>
      <c r="P463" s="48" t="str">
        <f t="shared" si="21"/>
        <v/>
      </c>
      <c r="Q463" s="50">
        <f t="shared" si="33"/>
        <v>462</v>
      </c>
      <c r="R463" s="50"/>
      <c r="S463" s="52"/>
      <c r="T463" s="52">
        <f t="shared" si="22"/>
        <v>0</v>
      </c>
      <c r="U463" s="52">
        <f t="shared" si="23"/>
        <v>0</v>
      </c>
      <c r="V463" s="52">
        <f t="shared" si="24"/>
        <v>0</v>
      </c>
      <c r="W463" s="52">
        <f t="shared" si="25"/>
        <v>0</v>
      </c>
      <c r="X463" s="52" t="str">
        <f t="shared" si="34"/>
        <v/>
      </c>
      <c r="Y463" s="53" t="str">
        <f t="shared" si="35"/>
        <v/>
      </c>
      <c r="Z463" s="53" t="str">
        <f t="shared" si="36"/>
        <v/>
      </c>
      <c r="AA463" s="53" t="str">
        <f t="shared" si="26"/>
        <v/>
      </c>
      <c r="AB463" s="54" t="str">
        <f t="shared" si="27"/>
        <v/>
      </c>
      <c r="AC463" s="61"/>
      <c r="AD463" s="52" t="str">
        <f t="shared" si="28"/>
        <v/>
      </c>
      <c r="AE463" s="53" t="str">
        <f t="shared" si="39"/>
        <v/>
      </c>
      <c r="AF463" s="52" t="str">
        <f t="shared" si="29"/>
        <v/>
      </c>
      <c r="AG463" s="52" t="str">
        <f t="shared" si="30"/>
        <v/>
      </c>
      <c r="AH463" s="58">
        <f t="shared" si="31"/>
        <v>0</v>
      </c>
      <c r="AI463" s="58">
        <f t="shared" si="32"/>
        <v>0</v>
      </c>
      <c r="AJ463" s="52" t="str">
        <f t="shared" si="37"/>
        <v/>
      </c>
      <c r="AK463" s="52" t="str">
        <f t="shared" si="38"/>
        <v/>
      </c>
    </row>
    <row r="464" spans="1:37" ht="15.75" customHeight="1" x14ac:dyDescent="0.25">
      <c r="A464" s="69"/>
      <c r="B464" s="63"/>
      <c r="C464" s="50" t="s">
        <v>61</v>
      </c>
      <c r="D464" s="64"/>
      <c r="E464" s="50" t="s">
        <v>61</v>
      </c>
      <c r="F464" s="68"/>
      <c r="G464" s="65"/>
      <c r="H464" s="66"/>
      <c r="I464" s="66"/>
      <c r="J464" s="67"/>
      <c r="K464" s="68"/>
      <c r="L464" s="64"/>
      <c r="M464" s="66"/>
      <c r="N464" s="66"/>
      <c r="O464" s="67"/>
      <c r="P464" s="48" t="str">
        <f t="shared" si="21"/>
        <v/>
      </c>
      <c r="Q464" s="50">
        <f t="shared" si="33"/>
        <v>463</v>
      </c>
      <c r="R464" s="50"/>
      <c r="S464" s="52"/>
      <c r="T464" s="52">
        <f t="shared" si="22"/>
        <v>0</v>
      </c>
      <c r="U464" s="52">
        <f t="shared" si="23"/>
        <v>0</v>
      </c>
      <c r="V464" s="52">
        <f t="shared" si="24"/>
        <v>0</v>
      </c>
      <c r="W464" s="52">
        <f t="shared" si="25"/>
        <v>0</v>
      </c>
      <c r="X464" s="52" t="str">
        <f t="shared" si="34"/>
        <v/>
      </c>
      <c r="Y464" s="53" t="str">
        <f t="shared" si="35"/>
        <v/>
      </c>
      <c r="Z464" s="53" t="str">
        <f t="shared" si="36"/>
        <v/>
      </c>
      <c r="AA464" s="53" t="str">
        <f t="shared" si="26"/>
        <v/>
      </c>
      <c r="AB464" s="54" t="str">
        <f t="shared" si="27"/>
        <v/>
      </c>
      <c r="AC464" s="61"/>
      <c r="AD464" s="52" t="str">
        <f t="shared" si="28"/>
        <v/>
      </c>
      <c r="AE464" s="53" t="str">
        <f t="shared" si="39"/>
        <v/>
      </c>
      <c r="AF464" s="52" t="str">
        <f t="shared" si="29"/>
        <v/>
      </c>
      <c r="AG464" s="52" t="str">
        <f t="shared" si="30"/>
        <v/>
      </c>
      <c r="AH464" s="58">
        <f t="shared" si="31"/>
        <v>0</v>
      </c>
      <c r="AI464" s="58">
        <f t="shared" si="32"/>
        <v>0</v>
      </c>
      <c r="AJ464" s="52" t="str">
        <f t="shared" si="37"/>
        <v/>
      </c>
      <c r="AK464" s="52" t="str">
        <f t="shared" si="38"/>
        <v/>
      </c>
    </row>
    <row r="465" spans="1:37" ht="15.75" customHeight="1" x14ac:dyDescent="0.25">
      <c r="A465" s="69"/>
      <c r="B465" s="63"/>
      <c r="C465" s="50" t="s">
        <v>61</v>
      </c>
      <c r="D465" s="64"/>
      <c r="E465" s="50" t="s">
        <v>61</v>
      </c>
      <c r="F465" s="68"/>
      <c r="G465" s="65"/>
      <c r="H465" s="66"/>
      <c r="I465" s="66"/>
      <c r="J465" s="67"/>
      <c r="K465" s="68"/>
      <c r="L465" s="64"/>
      <c r="M465" s="66"/>
      <c r="N465" s="66"/>
      <c r="O465" s="67"/>
      <c r="P465" s="48" t="str">
        <f t="shared" si="21"/>
        <v/>
      </c>
      <c r="Q465" s="50">
        <f t="shared" si="33"/>
        <v>464</v>
      </c>
      <c r="R465" s="50"/>
      <c r="S465" s="52"/>
      <c r="T465" s="52">
        <f t="shared" si="22"/>
        <v>0</v>
      </c>
      <c r="U465" s="52">
        <f t="shared" si="23"/>
        <v>0</v>
      </c>
      <c r="V465" s="52">
        <f t="shared" si="24"/>
        <v>0</v>
      </c>
      <c r="W465" s="52">
        <f t="shared" si="25"/>
        <v>0</v>
      </c>
      <c r="X465" s="52" t="str">
        <f t="shared" si="34"/>
        <v/>
      </c>
      <c r="Y465" s="53" t="str">
        <f t="shared" si="35"/>
        <v/>
      </c>
      <c r="Z465" s="53" t="str">
        <f t="shared" si="36"/>
        <v/>
      </c>
      <c r="AA465" s="53" t="str">
        <f t="shared" si="26"/>
        <v/>
      </c>
      <c r="AB465" s="54" t="str">
        <f t="shared" si="27"/>
        <v/>
      </c>
      <c r="AC465" s="61"/>
      <c r="AD465" s="52" t="str">
        <f t="shared" si="28"/>
        <v/>
      </c>
      <c r="AE465" s="53" t="str">
        <f t="shared" si="39"/>
        <v/>
      </c>
      <c r="AF465" s="52" t="str">
        <f t="shared" si="29"/>
        <v/>
      </c>
      <c r="AG465" s="52" t="str">
        <f t="shared" si="30"/>
        <v/>
      </c>
      <c r="AH465" s="58">
        <f t="shared" si="31"/>
        <v>0</v>
      </c>
      <c r="AI465" s="58">
        <f t="shared" si="32"/>
        <v>0</v>
      </c>
      <c r="AJ465" s="52" t="str">
        <f t="shared" si="37"/>
        <v/>
      </c>
      <c r="AK465" s="52" t="str">
        <f t="shared" si="38"/>
        <v/>
      </c>
    </row>
    <row r="466" spans="1:37" ht="15.75" customHeight="1" x14ac:dyDescent="0.25">
      <c r="A466" s="69"/>
      <c r="B466" s="63"/>
      <c r="C466" s="50" t="s">
        <v>61</v>
      </c>
      <c r="D466" s="64"/>
      <c r="E466" s="50" t="s">
        <v>61</v>
      </c>
      <c r="F466" s="68"/>
      <c r="G466" s="65"/>
      <c r="H466" s="66"/>
      <c r="I466" s="66"/>
      <c r="J466" s="67"/>
      <c r="K466" s="68"/>
      <c r="L466" s="64"/>
      <c r="M466" s="66"/>
      <c r="N466" s="66"/>
      <c r="O466" s="67"/>
      <c r="P466" s="48" t="str">
        <f t="shared" si="21"/>
        <v/>
      </c>
      <c r="Q466" s="50">
        <f t="shared" si="33"/>
        <v>465</v>
      </c>
      <c r="R466" s="50"/>
      <c r="S466" s="52"/>
      <c r="T466" s="52">
        <f t="shared" si="22"/>
        <v>0</v>
      </c>
      <c r="U466" s="52">
        <f t="shared" si="23"/>
        <v>0</v>
      </c>
      <c r="V466" s="52">
        <f t="shared" si="24"/>
        <v>0</v>
      </c>
      <c r="W466" s="52">
        <f t="shared" si="25"/>
        <v>0</v>
      </c>
      <c r="X466" s="52" t="str">
        <f t="shared" si="34"/>
        <v/>
      </c>
      <c r="Y466" s="53" t="str">
        <f t="shared" si="35"/>
        <v/>
      </c>
      <c r="Z466" s="53" t="str">
        <f t="shared" si="36"/>
        <v/>
      </c>
      <c r="AA466" s="53" t="str">
        <f t="shared" si="26"/>
        <v/>
      </c>
      <c r="AB466" s="54" t="str">
        <f t="shared" si="27"/>
        <v/>
      </c>
      <c r="AC466" s="61"/>
      <c r="AD466" s="52" t="str">
        <f t="shared" si="28"/>
        <v/>
      </c>
      <c r="AE466" s="53" t="str">
        <f t="shared" si="39"/>
        <v/>
      </c>
      <c r="AF466" s="52" t="str">
        <f t="shared" si="29"/>
        <v/>
      </c>
      <c r="AG466" s="52" t="str">
        <f t="shared" si="30"/>
        <v/>
      </c>
      <c r="AH466" s="58">
        <f t="shared" si="31"/>
        <v>0</v>
      </c>
      <c r="AI466" s="58">
        <f t="shared" si="32"/>
        <v>0</v>
      </c>
      <c r="AJ466" s="52" t="str">
        <f t="shared" si="37"/>
        <v/>
      </c>
      <c r="AK466" s="52" t="str">
        <f t="shared" si="38"/>
        <v/>
      </c>
    </row>
    <row r="467" spans="1:37" ht="15.75" customHeight="1" x14ac:dyDescent="0.25">
      <c r="A467" s="69"/>
      <c r="B467" s="63"/>
      <c r="C467" s="50" t="s">
        <v>61</v>
      </c>
      <c r="D467" s="64"/>
      <c r="E467" s="50" t="s">
        <v>61</v>
      </c>
      <c r="F467" s="68"/>
      <c r="G467" s="65"/>
      <c r="H467" s="66"/>
      <c r="I467" s="66"/>
      <c r="J467" s="67"/>
      <c r="K467" s="68"/>
      <c r="L467" s="64"/>
      <c r="M467" s="66"/>
      <c r="N467" s="66"/>
      <c r="O467" s="67"/>
      <c r="P467" s="48" t="str">
        <f t="shared" si="21"/>
        <v/>
      </c>
      <c r="Q467" s="50">
        <f t="shared" si="33"/>
        <v>466</v>
      </c>
      <c r="R467" s="50"/>
      <c r="S467" s="52"/>
      <c r="T467" s="52">
        <f t="shared" si="22"/>
        <v>0</v>
      </c>
      <c r="U467" s="52">
        <f t="shared" si="23"/>
        <v>0</v>
      </c>
      <c r="V467" s="52">
        <f t="shared" si="24"/>
        <v>0</v>
      </c>
      <c r="W467" s="52">
        <f t="shared" si="25"/>
        <v>0</v>
      </c>
      <c r="X467" s="52" t="str">
        <f t="shared" si="34"/>
        <v/>
      </c>
      <c r="Y467" s="53" t="str">
        <f t="shared" si="35"/>
        <v/>
      </c>
      <c r="Z467" s="53" t="str">
        <f t="shared" si="36"/>
        <v/>
      </c>
      <c r="AA467" s="53" t="str">
        <f t="shared" si="26"/>
        <v/>
      </c>
      <c r="AB467" s="54" t="str">
        <f t="shared" si="27"/>
        <v/>
      </c>
      <c r="AC467" s="61"/>
      <c r="AD467" s="52" t="str">
        <f t="shared" si="28"/>
        <v/>
      </c>
      <c r="AE467" s="53" t="str">
        <f t="shared" si="39"/>
        <v/>
      </c>
      <c r="AF467" s="52" t="str">
        <f t="shared" si="29"/>
        <v/>
      </c>
      <c r="AG467" s="52" t="str">
        <f t="shared" si="30"/>
        <v/>
      </c>
      <c r="AH467" s="58">
        <f t="shared" si="31"/>
        <v>0</v>
      </c>
      <c r="AI467" s="58">
        <f t="shared" si="32"/>
        <v>0</v>
      </c>
      <c r="AJ467" s="52" t="str">
        <f t="shared" si="37"/>
        <v/>
      </c>
      <c r="AK467" s="52" t="str">
        <f t="shared" si="38"/>
        <v/>
      </c>
    </row>
    <row r="468" spans="1:37" ht="15.75" customHeight="1" x14ac:dyDescent="0.25">
      <c r="A468" s="69"/>
      <c r="B468" s="63"/>
      <c r="C468" s="50" t="s">
        <v>61</v>
      </c>
      <c r="D468" s="64"/>
      <c r="E468" s="50" t="s">
        <v>61</v>
      </c>
      <c r="F468" s="68"/>
      <c r="G468" s="65"/>
      <c r="H468" s="66"/>
      <c r="I468" s="66"/>
      <c r="J468" s="67"/>
      <c r="K468" s="68"/>
      <c r="L468" s="64"/>
      <c r="M468" s="66"/>
      <c r="N468" s="66"/>
      <c r="O468" s="67"/>
      <c r="P468" s="48" t="str">
        <f t="shared" si="21"/>
        <v/>
      </c>
      <c r="Q468" s="50">
        <f t="shared" si="33"/>
        <v>467</v>
      </c>
      <c r="R468" s="50"/>
      <c r="S468" s="52"/>
      <c r="T468" s="52">
        <f t="shared" si="22"/>
        <v>0</v>
      </c>
      <c r="U468" s="52">
        <f t="shared" si="23"/>
        <v>0</v>
      </c>
      <c r="V468" s="52">
        <f t="shared" si="24"/>
        <v>0</v>
      </c>
      <c r="W468" s="52">
        <f t="shared" si="25"/>
        <v>0</v>
      </c>
      <c r="X468" s="52" t="str">
        <f t="shared" si="34"/>
        <v/>
      </c>
      <c r="Y468" s="53" t="str">
        <f t="shared" si="35"/>
        <v/>
      </c>
      <c r="Z468" s="53" t="str">
        <f t="shared" si="36"/>
        <v/>
      </c>
      <c r="AA468" s="53" t="str">
        <f t="shared" si="26"/>
        <v/>
      </c>
      <c r="AB468" s="54" t="str">
        <f t="shared" si="27"/>
        <v/>
      </c>
      <c r="AC468" s="61"/>
      <c r="AD468" s="52" t="str">
        <f t="shared" si="28"/>
        <v/>
      </c>
      <c r="AE468" s="53" t="str">
        <f t="shared" si="39"/>
        <v/>
      </c>
      <c r="AF468" s="52" t="str">
        <f t="shared" si="29"/>
        <v/>
      </c>
      <c r="AG468" s="52" t="str">
        <f t="shared" si="30"/>
        <v/>
      </c>
      <c r="AH468" s="58">
        <f t="shared" si="31"/>
        <v>0</v>
      </c>
      <c r="AI468" s="58">
        <f t="shared" si="32"/>
        <v>0</v>
      </c>
      <c r="AJ468" s="52" t="str">
        <f t="shared" si="37"/>
        <v/>
      </c>
      <c r="AK468" s="52" t="str">
        <f t="shared" si="38"/>
        <v/>
      </c>
    </row>
    <row r="469" spans="1:37" ht="15.75" customHeight="1" x14ac:dyDescent="0.25">
      <c r="A469" s="69"/>
      <c r="B469" s="63"/>
      <c r="C469" s="50" t="s">
        <v>61</v>
      </c>
      <c r="D469" s="64"/>
      <c r="E469" s="50" t="s">
        <v>61</v>
      </c>
      <c r="F469" s="68"/>
      <c r="G469" s="65"/>
      <c r="H469" s="66"/>
      <c r="I469" s="66"/>
      <c r="J469" s="67"/>
      <c r="K469" s="68"/>
      <c r="L469" s="64"/>
      <c r="M469" s="66"/>
      <c r="N469" s="66"/>
      <c r="O469" s="67"/>
      <c r="P469" s="48" t="str">
        <f t="shared" si="21"/>
        <v/>
      </c>
      <c r="Q469" s="50">
        <f t="shared" si="33"/>
        <v>468</v>
      </c>
      <c r="R469" s="50"/>
      <c r="S469" s="52"/>
      <c r="T469" s="52">
        <f t="shared" si="22"/>
        <v>0</v>
      </c>
      <c r="U469" s="52">
        <f t="shared" si="23"/>
        <v>0</v>
      </c>
      <c r="V469" s="52">
        <f t="shared" si="24"/>
        <v>0</v>
      </c>
      <c r="W469" s="52">
        <f t="shared" si="25"/>
        <v>0</v>
      </c>
      <c r="X469" s="52" t="str">
        <f t="shared" si="34"/>
        <v/>
      </c>
      <c r="Y469" s="53" t="str">
        <f t="shared" si="35"/>
        <v/>
      </c>
      <c r="Z469" s="53" t="str">
        <f t="shared" si="36"/>
        <v/>
      </c>
      <c r="AA469" s="53" t="str">
        <f t="shared" si="26"/>
        <v/>
      </c>
      <c r="AB469" s="54" t="str">
        <f t="shared" si="27"/>
        <v/>
      </c>
      <c r="AC469" s="61"/>
      <c r="AD469" s="52" t="str">
        <f t="shared" si="28"/>
        <v/>
      </c>
      <c r="AE469" s="53" t="str">
        <f t="shared" si="39"/>
        <v/>
      </c>
      <c r="AF469" s="52" t="str">
        <f t="shared" si="29"/>
        <v/>
      </c>
      <c r="AG469" s="52" t="str">
        <f t="shared" si="30"/>
        <v/>
      </c>
      <c r="AH469" s="58">
        <f t="shared" si="31"/>
        <v>0</v>
      </c>
      <c r="AI469" s="58">
        <f t="shared" si="32"/>
        <v>0</v>
      </c>
      <c r="AJ469" s="52" t="str">
        <f t="shared" si="37"/>
        <v/>
      </c>
      <c r="AK469" s="52" t="str">
        <f t="shared" si="38"/>
        <v/>
      </c>
    </row>
    <row r="470" spans="1:37" ht="15.75" customHeight="1" x14ac:dyDescent="0.25">
      <c r="A470" s="69"/>
      <c r="B470" s="63"/>
      <c r="C470" s="50" t="s">
        <v>61</v>
      </c>
      <c r="D470" s="64"/>
      <c r="E470" s="50" t="s">
        <v>61</v>
      </c>
      <c r="F470" s="68"/>
      <c r="G470" s="65"/>
      <c r="H470" s="66"/>
      <c r="I470" s="66"/>
      <c r="J470" s="67"/>
      <c r="K470" s="68"/>
      <c r="L470" s="64"/>
      <c r="M470" s="66"/>
      <c r="N470" s="66"/>
      <c r="O470" s="67"/>
      <c r="P470" s="48" t="str">
        <f t="shared" si="21"/>
        <v/>
      </c>
      <c r="Q470" s="50">
        <f t="shared" si="33"/>
        <v>469</v>
      </c>
      <c r="R470" s="50"/>
      <c r="S470" s="52"/>
      <c r="T470" s="52">
        <f t="shared" si="22"/>
        <v>0</v>
      </c>
      <c r="U470" s="52">
        <f t="shared" si="23"/>
        <v>0</v>
      </c>
      <c r="V470" s="52">
        <f t="shared" si="24"/>
        <v>0</v>
      </c>
      <c r="W470" s="52">
        <f t="shared" si="25"/>
        <v>0</v>
      </c>
      <c r="X470" s="52" t="str">
        <f t="shared" si="34"/>
        <v/>
      </c>
      <c r="Y470" s="53" t="str">
        <f t="shared" si="35"/>
        <v/>
      </c>
      <c r="Z470" s="53" t="str">
        <f t="shared" si="36"/>
        <v/>
      </c>
      <c r="AA470" s="53" t="str">
        <f t="shared" si="26"/>
        <v/>
      </c>
      <c r="AB470" s="54" t="str">
        <f t="shared" si="27"/>
        <v/>
      </c>
      <c r="AC470" s="61"/>
      <c r="AD470" s="52" t="str">
        <f t="shared" si="28"/>
        <v/>
      </c>
      <c r="AE470" s="53" t="str">
        <f t="shared" si="39"/>
        <v/>
      </c>
      <c r="AF470" s="52" t="str">
        <f t="shared" si="29"/>
        <v/>
      </c>
      <c r="AG470" s="52" t="str">
        <f t="shared" si="30"/>
        <v/>
      </c>
      <c r="AH470" s="58">
        <f t="shared" si="31"/>
        <v>0</v>
      </c>
      <c r="AI470" s="58">
        <f t="shared" si="32"/>
        <v>0</v>
      </c>
      <c r="AJ470" s="52" t="str">
        <f t="shared" si="37"/>
        <v/>
      </c>
      <c r="AK470" s="52" t="str">
        <f t="shared" si="38"/>
        <v/>
      </c>
    </row>
    <row r="471" spans="1:37" ht="15.75" customHeight="1" x14ac:dyDescent="0.25">
      <c r="A471" s="69"/>
      <c r="B471" s="63"/>
      <c r="C471" s="50" t="s">
        <v>61</v>
      </c>
      <c r="D471" s="64"/>
      <c r="E471" s="50" t="s">
        <v>61</v>
      </c>
      <c r="F471" s="68"/>
      <c r="G471" s="65"/>
      <c r="H471" s="66"/>
      <c r="I471" s="66"/>
      <c r="J471" s="67"/>
      <c r="K471" s="68"/>
      <c r="L471" s="64"/>
      <c r="M471" s="66"/>
      <c r="N471" s="66"/>
      <c r="O471" s="67"/>
      <c r="P471" s="48" t="str">
        <f t="shared" si="21"/>
        <v/>
      </c>
      <c r="Q471" s="50">
        <f t="shared" si="33"/>
        <v>470</v>
      </c>
      <c r="R471" s="50"/>
      <c r="S471" s="52"/>
      <c r="T471" s="52">
        <f t="shared" si="22"/>
        <v>0</v>
      </c>
      <c r="U471" s="52">
        <f t="shared" si="23"/>
        <v>0</v>
      </c>
      <c r="V471" s="52">
        <f t="shared" si="24"/>
        <v>0</v>
      </c>
      <c r="W471" s="52">
        <f t="shared" si="25"/>
        <v>0</v>
      </c>
      <c r="X471" s="52" t="str">
        <f t="shared" si="34"/>
        <v/>
      </c>
      <c r="Y471" s="53" t="str">
        <f t="shared" si="35"/>
        <v/>
      </c>
      <c r="Z471" s="53" t="str">
        <f t="shared" si="36"/>
        <v/>
      </c>
      <c r="AA471" s="53" t="str">
        <f t="shared" si="26"/>
        <v/>
      </c>
      <c r="AB471" s="54" t="str">
        <f t="shared" si="27"/>
        <v/>
      </c>
      <c r="AC471" s="61"/>
      <c r="AD471" s="52" t="str">
        <f t="shared" si="28"/>
        <v/>
      </c>
      <c r="AE471" s="53" t="str">
        <f t="shared" si="39"/>
        <v/>
      </c>
      <c r="AF471" s="52" t="str">
        <f t="shared" si="29"/>
        <v/>
      </c>
      <c r="AG471" s="52" t="str">
        <f t="shared" si="30"/>
        <v/>
      </c>
      <c r="AH471" s="58">
        <f t="shared" si="31"/>
        <v>0</v>
      </c>
      <c r="AI471" s="58">
        <f t="shared" si="32"/>
        <v>0</v>
      </c>
      <c r="AJ471" s="52" t="str">
        <f t="shared" si="37"/>
        <v/>
      </c>
      <c r="AK471" s="52" t="str">
        <f t="shared" si="38"/>
        <v/>
      </c>
    </row>
    <row r="472" spans="1:37" ht="15.75" customHeight="1" x14ac:dyDescent="0.25">
      <c r="A472" s="69"/>
      <c r="B472" s="63"/>
      <c r="C472" s="50" t="s">
        <v>61</v>
      </c>
      <c r="D472" s="64"/>
      <c r="E472" s="50" t="s">
        <v>61</v>
      </c>
      <c r="F472" s="68"/>
      <c r="G472" s="65"/>
      <c r="H472" s="66"/>
      <c r="I472" s="66"/>
      <c r="J472" s="67"/>
      <c r="K472" s="68"/>
      <c r="L472" s="64"/>
      <c r="M472" s="66"/>
      <c r="N472" s="66"/>
      <c r="O472" s="67"/>
      <c r="P472" s="48" t="str">
        <f t="shared" si="21"/>
        <v/>
      </c>
      <c r="Q472" s="50">
        <f t="shared" si="33"/>
        <v>471</v>
      </c>
      <c r="R472" s="50"/>
      <c r="S472" s="52"/>
      <c r="T472" s="52">
        <f t="shared" si="22"/>
        <v>0</v>
      </c>
      <c r="U472" s="52">
        <f t="shared" si="23"/>
        <v>0</v>
      </c>
      <c r="V472" s="52">
        <f t="shared" si="24"/>
        <v>0</v>
      </c>
      <c r="W472" s="52">
        <f t="shared" si="25"/>
        <v>0</v>
      </c>
      <c r="X472" s="52" t="str">
        <f t="shared" si="34"/>
        <v/>
      </c>
      <c r="Y472" s="53" t="str">
        <f t="shared" si="35"/>
        <v/>
      </c>
      <c r="Z472" s="53" t="str">
        <f t="shared" si="36"/>
        <v/>
      </c>
      <c r="AA472" s="53" t="str">
        <f t="shared" si="26"/>
        <v/>
      </c>
      <c r="AB472" s="54" t="str">
        <f t="shared" si="27"/>
        <v/>
      </c>
      <c r="AC472" s="61"/>
      <c r="AD472" s="52" t="str">
        <f t="shared" si="28"/>
        <v/>
      </c>
      <c r="AE472" s="53" t="str">
        <f t="shared" si="39"/>
        <v/>
      </c>
      <c r="AF472" s="52" t="str">
        <f t="shared" si="29"/>
        <v/>
      </c>
      <c r="AG472" s="52" t="str">
        <f t="shared" si="30"/>
        <v/>
      </c>
      <c r="AH472" s="58">
        <f t="shared" si="31"/>
        <v>0</v>
      </c>
      <c r="AI472" s="58">
        <f t="shared" si="32"/>
        <v>0</v>
      </c>
      <c r="AJ472" s="52" t="str">
        <f t="shared" si="37"/>
        <v/>
      </c>
      <c r="AK472" s="52" t="str">
        <f t="shared" si="38"/>
        <v/>
      </c>
    </row>
    <row r="473" spans="1:37" ht="15.75" customHeight="1" x14ac:dyDescent="0.25">
      <c r="A473" s="69"/>
      <c r="B473" s="63"/>
      <c r="C473" s="50" t="s">
        <v>61</v>
      </c>
      <c r="D473" s="64"/>
      <c r="E473" s="50" t="s">
        <v>61</v>
      </c>
      <c r="F473" s="68"/>
      <c r="G473" s="65"/>
      <c r="H473" s="66"/>
      <c r="I473" s="66"/>
      <c r="J473" s="67"/>
      <c r="K473" s="68"/>
      <c r="L473" s="64"/>
      <c r="M473" s="66"/>
      <c r="N473" s="66"/>
      <c r="O473" s="67"/>
      <c r="P473" s="48" t="str">
        <f t="shared" si="21"/>
        <v/>
      </c>
      <c r="Q473" s="50">
        <f t="shared" si="33"/>
        <v>472</v>
      </c>
      <c r="R473" s="50"/>
      <c r="S473" s="52"/>
      <c r="T473" s="52">
        <f t="shared" si="22"/>
        <v>0</v>
      </c>
      <c r="U473" s="52">
        <f t="shared" si="23"/>
        <v>0</v>
      </c>
      <c r="V473" s="52">
        <f t="shared" si="24"/>
        <v>0</v>
      </c>
      <c r="W473" s="52">
        <f t="shared" si="25"/>
        <v>0</v>
      </c>
      <c r="X473" s="52" t="str">
        <f t="shared" si="34"/>
        <v/>
      </c>
      <c r="Y473" s="53" t="str">
        <f t="shared" si="35"/>
        <v/>
      </c>
      <c r="Z473" s="53" t="str">
        <f t="shared" si="36"/>
        <v/>
      </c>
      <c r="AA473" s="53" t="str">
        <f t="shared" si="26"/>
        <v/>
      </c>
      <c r="AB473" s="54" t="str">
        <f t="shared" si="27"/>
        <v/>
      </c>
      <c r="AC473" s="61"/>
      <c r="AD473" s="52" t="str">
        <f t="shared" si="28"/>
        <v/>
      </c>
      <c r="AE473" s="53" t="str">
        <f t="shared" si="39"/>
        <v/>
      </c>
      <c r="AF473" s="52" t="str">
        <f t="shared" si="29"/>
        <v/>
      </c>
      <c r="AG473" s="52" t="str">
        <f t="shared" si="30"/>
        <v/>
      </c>
      <c r="AH473" s="58">
        <f t="shared" si="31"/>
        <v>0</v>
      </c>
      <c r="AI473" s="58">
        <f t="shared" si="32"/>
        <v>0</v>
      </c>
      <c r="AJ473" s="52" t="str">
        <f t="shared" si="37"/>
        <v/>
      </c>
      <c r="AK473" s="52" t="str">
        <f t="shared" si="38"/>
        <v/>
      </c>
    </row>
    <row r="474" spans="1:37" ht="15.75" customHeight="1" x14ac:dyDescent="0.25">
      <c r="A474" s="69"/>
      <c r="B474" s="63"/>
      <c r="C474" s="50" t="s">
        <v>61</v>
      </c>
      <c r="D474" s="64"/>
      <c r="E474" s="50" t="s">
        <v>61</v>
      </c>
      <c r="F474" s="68"/>
      <c r="G474" s="65"/>
      <c r="H474" s="66"/>
      <c r="I474" s="66"/>
      <c r="J474" s="67"/>
      <c r="K474" s="68"/>
      <c r="L474" s="64"/>
      <c r="M474" s="66"/>
      <c r="N474" s="66"/>
      <c r="O474" s="67"/>
      <c r="P474" s="48" t="str">
        <f t="shared" si="21"/>
        <v/>
      </c>
      <c r="Q474" s="50">
        <f t="shared" si="33"/>
        <v>473</v>
      </c>
      <c r="R474" s="50"/>
      <c r="S474" s="52"/>
      <c r="T474" s="52">
        <f t="shared" si="22"/>
        <v>0</v>
      </c>
      <c r="U474" s="52">
        <f t="shared" si="23"/>
        <v>0</v>
      </c>
      <c r="V474" s="52">
        <f t="shared" si="24"/>
        <v>0</v>
      </c>
      <c r="W474" s="52">
        <f t="shared" si="25"/>
        <v>0</v>
      </c>
      <c r="X474" s="52" t="str">
        <f t="shared" si="34"/>
        <v/>
      </c>
      <c r="Y474" s="53" t="str">
        <f t="shared" si="35"/>
        <v/>
      </c>
      <c r="Z474" s="53" t="str">
        <f t="shared" si="36"/>
        <v/>
      </c>
      <c r="AA474" s="53" t="str">
        <f t="shared" si="26"/>
        <v/>
      </c>
      <c r="AB474" s="54" t="str">
        <f t="shared" si="27"/>
        <v/>
      </c>
      <c r="AC474" s="61"/>
      <c r="AD474" s="52" t="str">
        <f t="shared" si="28"/>
        <v/>
      </c>
      <c r="AE474" s="53" t="str">
        <f t="shared" si="39"/>
        <v/>
      </c>
      <c r="AF474" s="52" t="str">
        <f t="shared" si="29"/>
        <v/>
      </c>
      <c r="AG474" s="52" t="str">
        <f t="shared" si="30"/>
        <v/>
      </c>
      <c r="AH474" s="58">
        <f t="shared" si="31"/>
        <v>0</v>
      </c>
      <c r="AI474" s="58">
        <f t="shared" si="32"/>
        <v>0</v>
      </c>
      <c r="AJ474" s="52" t="str">
        <f t="shared" si="37"/>
        <v/>
      </c>
      <c r="AK474" s="52" t="str">
        <f t="shared" si="38"/>
        <v/>
      </c>
    </row>
    <row r="475" spans="1:37" ht="15.75" customHeight="1" x14ac:dyDescent="0.25">
      <c r="A475" s="69"/>
      <c r="B475" s="63"/>
      <c r="C475" s="50" t="s">
        <v>61</v>
      </c>
      <c r="D475" s="64"/>
      <c r="E475" s="50" t="s">
        <v>61</v>
      </c>
      <c r="F475" s="68"/>
      <c r="G475" s="65"/>
      <c r="H475" s="66"/>
      <c r="I475" s="66"/>
      <c r="J475" s="67"/>
      <c r="K475" s="68"/>
      <c r="L475" s="64"/>
      <c r="M475" s="66"/>
      <c r="N475" s="66"/>
      <c r="O475" s="67"/>
      <c r="P475" s="48" t="str">
        <f t="shared" si="21"/>
        <v/>
      </c>
      <c r="Q475" s="50">
        <f t="shared" si="33"/>
        <v>474</v>
      </c>
      <c r="R475" s="50"/>
      <c r="S475" s="52"/>
      <c r="T475" s="52">
        <f t="shared" si="22"/>
        <v>0</v>
      </c>
      <c r="U475" s="52">
        <f t="shared" si="23"/>
        <v>0</v>
      </c>
      <c r="V475" s="52">
        <f t="shared" si="24"/>
        <v>0</v>
      </c>
      <c r="W475" s="52">
        <f t="shared" si="25"/>
        <v>0</v>
      </c>
      <c r="X475" s="52" t="str">
        <f t="shared" si="34"/>
        <v/>
      </c>
      <c r="Y475" s="53" t="str">
        <f t="shared" si="35"/>
        <v/>
      </c>
      <c r="Z475" s="53" t="str">
        <f t="shared" si="36"/>
        <v/>
      </c>
      <c r="AA475" s="53" t="str">
        <f t="shared" si="26"/>
        <v/>
      </c>
      <c r="AB475" s="54" t="str">
        <f t="shared" si="27"/>
        <v/>
      </c>
      <c r="AC475" s="61"/>
      <c r="AD475" s="52" t="str">
        <f t="shared" si="28"/>
        <v/>
      </c>
      <c r="AE475" s="53" t="str">
        <f t="shared" si="39"/>
        <v/>
      </c>
      <c r="AF475" s="52" t="str">
        <f t="shared" si="29"/>
        <v/>
      </c>
      <c r="AG475" s="52" t="str">
        <f t="shared" si="30"/>
        <v/>
      </c>
      <c r="AH475" s="58">
        <f t="shared" si="31"/>
        <v>0</v>
      </c>
      <c r="AI475" s="58">
        <f t="shared" si="32"/>
        <v>0</v>
      </c>
      <c r="AJ475" s="52" t="str">
        <f t="shared" si="37"/>
        <v/>
      </c>
      <c r="AK475" s="52" t="str">
        <f t="shared" si="38"/>
        <v/>
      </c>
    </row>
    <row r="476" spans="1:37" ht="15.75" customHeight="1" x14ac:dyDescent="0.25">
      <c r="A476" s="69"/>
      <c r="B476" s="63"/>
      <c r="C476" s="50" t="s">
        <v>61</v>
      </c>
      <c r="D476" s="64"/>
      <c r="E476" s="50" t="s">
        <v>61</v>
      </c>
      <c r="F476" s="68"/>
      <c r="G476" s="65"/>
      <c r="H476" s="66"/>
      <c r="I476" s="66"/>
      <c r="J476" s="67"/>
      <c r="K476" s="68"/>
      <c r="L476" s="64"/>
      <c r="M476" s="66"/>
      <c r="N476" s="66"/>
      <c r="O476" s="67"/>
      <c r="P476" s="48" t="str">
        <f t="shared" si="21"/>
        <v/>
      </c>
      <c r="Q476" s="50">
        <f t="shared" si="33"/>
        <v>475</v>
      </c>
      <c r="R476" s="50"/>
      <c r="S476" s="52"/>
      <c r="T476" s="52">
        <f t="shared" si="22"/>
        <v>0</v>
      </c>
      <c r="U476" s="52">
        <f t="shared" si="23"/>
        <v>0</v>
      </c>
      <c r="V476" s="52">
        <f t="shared" si="24"/>
        <v>0</v>
      </c>
      <c r="W476" s="52">
        <f t="shared" si="25"/>
        <v>0</v>
      </c>
      <c r="X476" s="52" t="str">
        <f t="shared" si="34"/>
        <v/>
      </c>
      <c r="Y476" s="53" t="str">
        <f t="shared" si="35"/>
        <v/>
      </c>
      <c r="Z476" s="53" t="str">
        <f t="shared" si="36"/>
        <v/>
      </c>
      <c r="AA476" s="53" t="str">
        <f t="shared" si="26"/>
        <v/>
      </c>
      <c r="AB476" s="54" t="str">
        <f t="shared" si="27"/>
        <v/>
      </c>
      <c r="AC476" s="61"/>
      <c r="AD476" s="52" t="str">
        <f t="shared" si="28"/>
        <v/>
      </c>
      <c r="AE476" s="53" t="str">
        <f t="shared" si="39"/>
        <v/>
      </c>
      <c r="AF476" s="52" t="str">
        <f t="shared" si="29"/>
        <v/>
      </c>
      <c r="AG476" s="52" t="str">
        <f t="shared" si="30"/>
        <v/>
      </c>
      <c r="AH476" s="58">
        <f t="shared" si="31"/>
        <v>0</v>
      </c>
      <c r="AI476" s="58">
        <f t="shared" si="32"/>
        <v>0</v>
      </c>
      <c r="AJ476" s="52" t="str">
        <f t="shared" si="37"/>
        <v/>
      </c>
      <c r="AK476" s="52" t="str">
        <f t="shared" si="38"/>
        <v/>
      </c>
    </row>
    <row r="477" spans="1:37" ht="15.75" customHeight="1" x14ac:dyDescent="0.25">
      <c r="A477" s="69"/>
      <c r="B477" s="63"/>
      <c r="C477" s="50" t="s">
        <v>61</v>
      </c>
      <c r="D477" s="64"/>
      <c r="E477" s="50" t="s">
        <v>61</v>
      </c>
      <c r="F477" s="68"/>
      <c r="G477" s="65"/>
      <c r="H477" s="66"/>
      <c r="I477" s="66"/>
      <c r="J477" s="67"/>
      <c r="K477" s="68"/>
      <c r="L477" s="64"/>
      <c r="M477" s="66"/>
      <c r="N477" s="66"/>
      <c r="O477" s="67"/>
      <c r="P477" s="48" t="str">
        <f t="shared" si="21"/>
        <v/>
      </c>
      <c r="Q477" s="50">
        <f t="shared" si="33"/>
        <v>476</v>
      </c>
      <c r="R477" s="50"/>
      <c r="S477" s="52"/>
      <c r="T477" s="52">
        <f t="shared" si="22"/>
        <v>0</v>
      </c>
      <c r="U477" s="52">
        <f t="shared" si="23"/>
        <v>0</v>
      </c>
      <c r="V477" s="52">
        <f t="shared" si="24"/>
        <v>0</v>
      </c>
      <c r="W477" s="52">
        <f t="shared" si="25"/>
        <v>0</v>
      </c>
      <c r="X477" s="52" t="str">
        <f t="shared" si="34"/>
        <v/>
      </c>
      <c r="Y477" s="53" t="str">
        <f t="shared" si="35"/>
        <v/>
      </c>
      <c r="Z477" s="53" t="str">
        <f t="shared" si="36"/>
        <v/>
      </c>
      <c r="AA477" s="53" t="str">
        <f t="shared" si="26"/>
        <v/>
      </c>
      <c r="AB477" s="54" t="str">
        <f t="shared" si="27"/>
        <v/>
      </c>
      <c r="AC477" s="61"/>
      <c r="AD477" s="52" t="str">
        <f t="shared" si="28"/>
        <v/>
      </c>
      <c r="AE477" s="53" t="str">
        <f t="shared" si="39"/>
        <v/>
      </c>
      <c r="AF477" s="52" t="str">
        <f t="shared" si="29"/>
        <v/>
      </c>
      <c r="AG477" s="52" t="str">
        <f t="shared" si="30"/>
        <v/>
      </c>
      <c r="AH477" s="58">
        <f t="shared" si="31"/>
        <v>0</v>
      </c>
      <c r="AI477" s="58">
        <f t="shared" si="32"/>
        <v>0</v>
      </c>
      <c r="AJ477" s="52" t="str">
        <f t="shared" si="37"/>
        <v/>
      </c>
      <c r="AK477" s="52" t="str">
        <f t="shared" si="38"/>
        <v/>
      </c>
    </row>
    <row r="478" spans="1:37" ht="15.75" customHeight="1" x14ac:dyDescent="0.25">
      <c r="A478" s="69"/>
      <c r="B478" s="63"/>
      <c r="C478" s="50" t="s">
        <v>61</v>
      </c>
      <c r="D478" s="64"/>
      <c r="E478" s="50" t="s">
        <v>61</v>
      </c>
      <c r="F478" s="68"/>
      <c r="G478" s="65"/>
      <c r="H478" s="66"/>
      <c r="I478" s="66"/>
      <c r="J478" s="67"/>
      <c r="K478" s="68"/>
      <c r="L478" s="64"/>
      <c r="M478" s="66"/>
      <c r="N478" s="66"/>
      <c r="O478" s="67"/>
      <c r="P478" s="48" t="str">
        <f t="shared" si="21"/>
        <v/>
      </c>
      <c r="Q478" s="50">
        <f t="shared" si="33"/>
        <v>477</v>
      </c>
      <c r="R478" s="50"/>
      <c r="S478" s="52"/>
      <c r="T478" s="52">
        <f t="shared" si="22"/>
        <v>0</v>
      </c>
      <c r="U478" s="52">
        <f t="shared" si="23"/>
        <v>0</v>
      </c>
      <c r="V478" s="52">
        <f t="shared" si="24"/>
        <v>0</v>
      </c>
      <c r="W478" s="52">
        <f t="shared" si="25"/>
        <v>0</v>
      </c>
      <c r="X478" s="52" t="str">
        <f t="shared" si="34"/>
        <v/>
      </c>
      <c r="Y478" s="53" t="str">
        <f t="shared" si="35"/>
        <v/>
      </c>
      <c r="Z478" s="53" t="str">
        <f t="shared" si="36"/>
        <v/>
      </c>
      <c r="AA478" s="53" t="str">
        <f t="shared" si="26"/>
        <v/>
      </c>
      <c r="AB478" s="54" t="str">
        <f t="shared" si="27"/>
        <v/>
      </c>
      <c r="AC478" s="61"/>
      <c r="AD478" s="52" t="str">
        <f t="shared" si="28"/>
        <v/>
      </c>
      <c r="AE478" s="53" t="str">
        <f t="shared" si="39"/>
        <v/>
      </c>
      <c r="AF478" s="52" t="str">
        <f t="shared" si="29"/>
        <v/>
      </c>
      <c r="AG478" s="52" t="str">
        <f t="shared" si="30"/>
        <v/>
      </c>
      <c r="AH478" s="58">
        <f t="shared" si="31"/>
        <v>0</v>
      </c>
      <c r="AI478" s="58">
        <f t="shared" si="32"/>
        <v>0</v>
      </c>
      <c r="AJ478" s="52" t="str">
        <f t="shared" si="37"/>
        <v/>
      </c>
      <c r="AK478" s="52" t="str">
        <f t="shared" si="38"/>
        <v/>
      </c>
    </row>
    <row r="479" spans="1:37" ht="15.75" customHeight="1" x14ac:dyDescent="0.25">
      <c r="A479" s="69"/>
      <c r="B479" s="63"/>
      <c r="C479" s="50" t="s">
        <v>61</v>
      </c>
      <c r="D479" s="64"/>
      <c r="E479" s="50" t="s">
        <v>61</v>
      </c>
      <c r="F479" s="68"/>
      <c r="G479" s="65"/>
      <c r="H479" s="66"/>
      <c r="I479" s="66"/>
      <c r="J479" s="67"/>
      <c r="K479" s="68"/>
      <c r="L479" s="64"/>
      <c r="M479" s="66"/>
      <c r="N479" s="66"/>
      <c r="O479" s="67"/>
      <c r="P479" s="48" t="str">
        <f t="shared" si="21"/>
        <v/>
      </c>
      <c r="Q479" s="50">
        <f t="shared" si="33"/>
        <v>478</v>
      </c>
      <c r="R479" s="50"/>
      <c r="S479" s="52"/>
      <c r="T479" s="52">
        <f t="shared" si="22"/>
        <v>0</v>
      </c>
      <c r="U479" s="52">
        <f t="shared" si="23"/>
        <v>0</v>
      </c>
      <c r="V479" s="52">
        <f t="shared" si="24"/>
        <v>0</v>
      </c>
      <c r="W479" s="52">
        <f t="shared" si="25"/>
        <v>0</v>
      </c>
      <c r="X479" s="52" t="str">
        <f t="shared" si="34"/>
        <v/>
      </c>
      <c r="Y479" s="53" t="str">
        <f t="shared" si="35"/>
        <v/>
      </c>
      <c r="Z479" s="53" t="str">
        <f t="shared" si="36"/>
        <v/>
      </c>
      <c r="AA479" s="53" t="str">
        <f t="shared" si="26"/>
        <v/>
      </c>
      <c r="AB479" s="54" t="str">
        <f t="shared" si="27"/>
        <v/>
      </c>
      <c r="AC479" s="61"/>
      <c r="AD479" s="52" t="str">
        <f t="shared" si="28"/>
        <v/>
      </c>
      <c r="AE479" s="53" t="str">
        <f t="shared" si="39"/>
        <v/>
      </c>
      <c r="AF479" s="52" t="str">
        <f t="shared" si="29"/>
        <v/>
      </c>
      <c r="AG479" s="52" t="str">
        <f t="shared" si="30"/>
        <v/>
      </c>
      <c r="AH479" s="58">
        <f t="shared" si="31"/>
        <v>0</v>
      </c>
      <c r="AI479" s="58">
        <f t="shared" si="32"/>
        <v>0</v>
      </c>
      <c r="AJ479" s="52" t="str">
        <f t="shared" si="37"/>
        <v/>
      </c>
      <c r="AK479" s="52" t="str">
        <f t="shared" si="38"/>
        <v/>
      </c>
    </row>
    <row r="480" spans="1:37" ht="15.75" customHeight="1" x14ac:dyDescent="0.25">
      <c r="A480" s="69"/>
      <c r="B480" s="63"/>
      <c r="C480" s="50" t="s">
        <v>61</v>
      </c>
      <c r="D480" s="64"/>
      <c r="E480" s="50" t="s">
        <v>61</v>
      </c>
      <c r="F480" s="68"/>
      <c r="G480" s="65"/>
      <c r="H480" s="66"/>
      <c r="I480" s="66"/>
      <c r="J480" s="67"/>
      <c r="K480" s="68"/>
      <c r="L480" s="64"/>
      <c r="M480" s="66"/>
      <c r="N480" s="66"/>
      <c r="O480" s="67"/>
      <c r="P480" s="48" t="str">
        <f t="shared" si="21"/>
        <v/>
      </c>
      <c r="Q480" s="50">
        <f t="shared" si="33"/>
        <v>479</v>
      </c>
      <c r="R480" s="50"/>
      <c r="S480" s="52"/>
      <c r="T480" s="52">
        <f t="shared" si="22"/>
        <v>0</v>
      </c>
      <c r="U480" s="52">
        <f t="shared" si="23"/>
        <v>0</v>
      </c>
      <c r="V480" s="52">
        <f t="shared" si="24"/>
        <v>0</v>
      </c>
      <c r="W480" s="52">
        <f t="shared" si="25"/>
        <v>0</v>
      </c>
      <c r="X480" s="52" t="str">
        <f t="shared" si="34"/>
        <v/>
      </c>
      <c r="Y480" s="53" t="str">
        <f t="shared" si="35"/>
        <v/>
      </c>
      <c r="Z480" s="53" t="str">
        <f t="shared" si="36"/>
        <v/>
      </c>
      <c r="AA480" s="53" t="str">
        <f t="shared" si="26"/>
        <v/>
      </c>
      <c r="AB480" s="54" t="str">
        <f t="shared" si="27"/>
        <v/>
      </c>
      <c r="AC480" s="61"/>
      <c r="AD480" s="52" t="str">
        <f t="shared" si="28"/>
        <v/>
      </c>
      <c r="AE480" s="53" t="str">
        <f t="shared" si="39"/>
        <v/>
      </c>
      <c r="AF480" s="52" t="str">
        <f t="shared" si="29"/>
        <v/>
      </c>
      <c r="AG480" s="52" t="str">
        <f t="shared" si="30"/>
        <v/>
      </c>
      <c r="AH480" s="58">
        <f t="shared" si="31"/>
        <v>0</v>
      </c>
      <c r="AI480" s="58">
        <f t="shared" si="32"/>
        <v>0</v>
      </c>
      <c r="AJ480" s="52" t="str">
        <f t="shared" si="37"/>
        <v/>
      </c>
      <c r="AK480" s="52" t="str">
        <f t="shared" si="38"/>
        <v/>
      </c>
    </row>
    <row r="481" spans="1:37" ht="15.75" customHeight="1" x14ac:dyDescent="0.25">
      <c r="A481" s="69"/>
      <c r="B481" s="63"/>
      <c r="C481" s="50" t="s">
        <v>61</v>
      </c>
      <c r="D481" s="64"/>
      <c r="E481" s="50" t="s">
        <v>61</v>
      </c>
      <c r="F481" s="68"/>
      <c r="G481" s="65"/>
      <c r="H481" s="66"/>
      <c r="I481" s="66"/>
      <c r="J481" s="67"/>
      <c r="K481" s="68"/>
      <c r="L481" s="64"/>
      <c r="M481" s="66"/>
      <c r="N481" s="66"/>
      <c r="O481" s="67"/>
      <c r="P481" s="48" t="str">
        <f t="shared" si="21"/>
        <v/>
      </c>
      <c r="Q481" s="50">
        <f t="shared" si="33"/>
        <v>480</v>
      </c>
      <c r="R481" s="50"/>
      <c r="S481" s="52"/>
      <c r="T481" s="52">
        <f t="shared" si="22"/>
        <v>0</v>
      </c>
      <c r="U481" s="52">
        <f t="shared" si="23"/>
        <v>0</v>
      </c>
      <c r="V481" s="52">
        <f t="shared" si="24"/>
        <v>0</v>
      </c>
      <c r="W481" s="52">
        <f t="shared" si="25"/>
        <v>0</v>
      </c>
      <c r="X481" s="52" t="str">
        <f t="shared" si="34"/>
        <v/>
      </c>
      <c r="Y481" s="53" t="str">
        <f t="shared" si="35"/>
        <v/>
      </c>
      <c r="Z481" s="53" t="str">
        <f t="shared" si="36"/>
        <v/>
      </c>
      <c r="AA481" s="53" t="str">
        <f t="shared" si="26"/>
        <v/>
      </c>
      <c r="AB481" s="54" t="str">
        <f t="shared" si="27"/>
        <v/>
      </c>
      <c r="AC481" s="61"/>
      <c r="AD481" s="52" t="str">
        <f t="shared" si="28"/>
        <v/>
      </c>
      <c r="AE481" s="53" t="str">
        <f t="shared" si="39"/>
        <v/>
      </c>
      <c r="AF481" s="52" t="str">
        <f t="shared" si="29"/>
        <v/>
      </c>
      <c r="AG481" s="52" t="str">
        <f t="shared" si="30"/>
        <v/>
      </c>
      <c r="AH481" s="58">
        <f t="shared" si="31"/>
        <v>0</v>
      </c>
      <c r="AI481" s="58">
        <f t="shared" si="32"/>
        <v>0</v>
      </c>
      <c r="AJ481" s="52" t="str">
        <f t="shared" si="37"/>
        <v/>
      </c>
      <c r="AK481" s="52" t="str">
        <f t="shared" si="38"/>
        <v/>
      </c>
    </row>
    <row r="482" spans="1:37" ht="15.75" customHeight="1" x14ac:dyDescent="0.25">
      <c r="A482" s="69"/>
      <c r="B482" s="63"/>
      <c r="C482" s="50" t="s">
        <v>61</v>
      </c>
      <c r="D482" s="64"/>
      <c r="E482" s="50" t="s">
        <v>61</v>
      </c>
      <c r="F482" s="68"/>
      <c r="G482" s="65"/>
      <c r="H482" s="66"/>
      <c r="I482" s="66"/>
      <c r="J482" s="67"/>
      <c r="K482" s="68"/>
      <c r="L482" s="64"/>
      <c r="M482" s="66"/>
      <c r="N482" s="66"/>
      <c r="O482" s="67"/>
      <c r="P482" s="48" t="str">
        <f t="shared" si="21"/>
        <v/>
      </c>
      <c r="Q482" s="50">
        <f t="shared" si="33"/>
        <v>481</v>
      </c>
      <c r="R482" s="50"/>
      <c r="S482" s="52"/>
      <c r="T482" s="52">
        <f t="shared" si="22"/>
        <v>0</v>
      </c>
      <c r="U482" s="52">
        <f t="shared" si="23"/>
        <v>0</v>
      </c>
      <c r="V482" s="52">
        <f t="shared" si="24"/>
        <v>0</v>
      </c>
      <c r="W482" s="52">
        <f t="shared" si="25"/>
        <v>0</v>
      </c>
      <c r="X482" s="52" t="str">
        <f t="shared" si="34"/>
        <v/>
      </c>
      <c r="Y482" s="53" t="str">
        <f t="shared" si="35"/>
        <v/>
      </c>
      <c r="Z482" s="53" t="str">
        <f t="shared" si="36"/>
        <v/>
      </c>
      <c r="AA482" s="53" t="str">
        <f t="shared" si="26"/>
        <v/>
      </c>
      <c r="AB482" s="54" t="str">
        <f t="shared" si="27"/>
        <v/>
      </c>
      <c r="AC482" s="61"/>
      <c r="AD482" s="52" t="str">
        <f t="shared" si="28"/>
        <v/>
      </c>
      <c r="AE482" s="53" t="str">
        <f t="shared" si="39"/>
        <v/>
      </c>
      <c r="AF482" s="52" t="str">
        <f t="shared" si="29"/>
        <v/>
      </c>
      <c r="AG482" s="52" t="str">
        <f t="shared" si="30"/>
        <v/>
      </c>
      <c r="AH482" s="58">
        <f t="shared" si="31"/>
        <v>0</v>
      </c>
      <c r="AI482" s="58">
        <f t="shared" si="32"/>
        <v>0</v>
      </c>
      <c r="AJ482" s="52" t="str">
        <f t="shared" si="37"/>
        <v/>
      </c>
      <c r="AK482" s="52" t="str">
        <f t="shared" si="38"/>
        <v/>
      </c>
    </row>
    <row r="483" spans="1:37" ht="15.75" customHeight="1" x14ac:dyDescent="0.25">
      <c r="A483" s="69"/>
      <c r="B483" s="63"/>
      <c r="C483" s="50" t="s">
        <v>61</v>
      </c>
      <c r="D483" s="64"/>
      <c r="E483" s="50" t="s">
        <v>61</v>
      </c>
      <c r="F483" s="68"/>
      <c r="G483" s="65"/>
      <c r="H483" s="66"/>
      <c r="I483" s="66"/>
      <c r="J483" s="67"/>
      <c r="K483" s="68"/>
      <c r="L483" s="64"/>
      <c r="M483" s="66"/>
      <c r="N483" s="66"/>
      <c r="O483" s="67"/>
      <c r="P483" s="48" t="str">
        <f t="shared" si="21"/>
        <v/>
      </c>
      <c r="Q483" s="50">
        <f t="shared" si="33"/>
        <v>482</v>
      </c>
      <c r="R483" s="50"/>
      <c r="S483" s="52"/>
      <c r="T483" s="52">
        <f t="shared" si="22"/>
        <v>0</v>
      </c>
      <c r="U483" s="52">
        <f t="shared" si="23"/>
        <v>0</v>
      </c>
      <c r="V483" s="52">
        <f t="shared" si="24"/>
        <v>0</v>
      </c>
      <c r="W483" s="52">
        <f t="shared" si="25"/>
        <v>0</v>
      </c>
      <c r="X483" s="52" t="str">
        <f t="shared" si="34"/>
        <v/>
      </c>
      <c r="Y483" s="53" t="str">
        <f t="shared" si="35"/>
        <v/>
      </c>
      <c r="Z483" s="53" t="str">
        <f t="shared" si="36"/>
        <v/>
      </c>
      <c r="AA483" s="53" t="str">
        <f t="shared" si="26"/>
        <v/>
      </c>
      <c r="AB483" s="54" t="str">
        <f t="shared" si="27"/>
        <v/>
      </c>
      <c r="AC483" s="61"/>
      <c r="AD483" s="52" t="str">
        <f t="shared" si="28"/>
        <v/>
      </c>
      <c r="AE483" s="53" t="str">
        <f t="shared" si="39"/>
        <v/>
      </c>
      <c r="AF483" s="52" t="str">
        <f t="shared" si="29"/>
        <v/>
      </c>
      <c r="AG483" s="52" t="str">
        <f t="shared" si="30"/>
        <v/>
      </c>
      <c r="AH483" s="58">
        <f t="shared" si="31"/>
        <v>0</v>
      </c>
      <c r="AI483" s="58">
        <f t="shared" si="32"/>
        <v>0</v>
      </c>
      <c r="AJ483" s="52" t="str">
        <f t="shared" si="37"/>
        <v/>
      </c>
      <c r="AK483" s="52" t="str">
        <f t="shared" si="38"/>
        <v/>
      </c>
    </row>
    <row r="484" spans="1:37" ht="15.75" customHeight="1" x14ac:dyDescent="0.25">
      <c r="A484" s="69"/>
      <c r="B484" s="63"/>
      <c r="C484" s="50" t="s">
        <v>61</v>
      </c>
      <c r="D484" s="64"/>
      <c r="E484" s="50" t="s">
        <v>61</v>
      </c>
      <c r="F484" s="68"/>
      <c r="G484" s="65"/>
      <c r="H484" s="66"/>
      <c r="I484" s="66"/>
      <c r="J484" s="67"/>
      <c r="K484" s="68"/>
      <c r="L484" s="64"/>
      <c r="M484" s="66"/>
      <c r="N484" s="66"/>
      <c r="O484" s="67"/>
      <c r="P484" s="48" t="str">
        <f t="shared" si="21"/>
        <v/>
      </c>
      <c r="Q484" s="50">
        <f t="shared" si="33"/>
        <v>483</v>
      </c>
      <c r="R484" s="50"/>
      <c r="S484" s="52"/>
      <c r="T484" s="52">
        <f t="shared" si="22"/>
        <v>0</v>
      </c>
      <c r="U484" s="52">
        <f t="shared" si="23"/>
        <v>0</v>
      </c>
      <c r="V484" s="52">
        <f t="shared" si="24"/>
        <v>0</v>
      </c>
      <c r="W484" s="52">
        <f t="shared" si="25"/>
        <v>0</v>
      </c>
      <c r="X484" s="52" t="str">
        <f t="shared" si="34"/>
        <v/>
      </c>
      <c r="Y484" s="53" t="str">
        <f t="shared" si="35"/>
        <v/>
      </c>
      <c r="Z484" s="53" t="str">
        <f t="shared" si="36"/>
        <v/>
      </c>
      <c r="AA484" s="53" t="str">
        <f t="shared" si="26"/>
        <v/>
      </c>
      <c r="AB484" s="54" t="str">
        <f t="shared" si="27"/>
        <v/>
      </c>
      <c r="AC484" s="61"/>
      <c r="AD484" s="52" t="str">
        <f t="shared" si="28"/>
        <v/>
      </c>
      <c r="AE484" s="53" t="str">
        <f t="shared" si="39"/>
        <v/>
      </c>
      <c r="AF484" s="52" t="str">
        <f t="shared" si="29"/>
        <v/>
      </c>
      <c r="AG484" s="52" t="str">
        <f t="shared" si="30"/>
        <v/>
      </c>
      <c r="AH484" s="58">
        <f t="shared" si="31"/>
        <v>0</v>
      </c>
      <c r="AI484" s="58">
        <f t="shared" si="32"/>
        <v>0</v>
      </c>
      <c r="AJ484" s="52" t="str">
        <f t="shared" si="37"/>
        <v/>
      </c>
      <c r="AK484" s="52" t="str">
        <f t="shared" si="38"/>
        <v/>
      </c>
    </row>
    <row r="485" spans="1:37" ht="15.75" customHeight="1" x14ac:dyDescent="0.25">
      <c r="A485" s="69"/>
      <c r="B485" s="63"/>
      <c r="C485" s="50" t="s">
        <v>61</v>
      </c>
      <c r="D485" s="64"/>
      <c r="E485" s="50" t="s">
        <v>61</v>
      </c>
      <c r="F485" s="68"/>
      <c r="G485" s="65"/>
      <c r="H485" s="66"/>
      <c r="I485" s="66"/>
      <c r="J485" s="67"/>
      <c r="K485" s="68"/>
      <c r="L485" s="64"/>
      <c r="M485" s="66"/>
      <c r="N485" s="66"/>
      <c r="O485" s="67"/>
      <c r="P485" s="48" t="str">
        <f t="shared" si="21"/>
        <v/>
      </c>
      <c r="Q485" s="50">
        <f t="shared" si="33"/>
        <v>484</v>
      </c>
      <c r="R485" s="50"/>
      <c r="S485" s="52"/>
      <c r="T485" s="52">
        <f t="shared" si="22"/>
        <v>0</v>
      </c>
      <c r="U485" s="52">
        <f t="shared" si="23"/>
        <v>0</v>
      </c>
      <c r="V485" s="52">
        <f t="shared" si="24"/>
        <v>0</v>
      </c>
      <c r="W485" s="52">
        <f t="shared" si="25"/>
        <v>0</v>
      </c>
      <c r="X485" s="52" t="str">
        <f t="shared" si="34"/>
        <v/>
      </c>
      <c r="Y485" s="53" t="str">
        <f t="shared" si="35"/>
        <v/>
      </c>
      <c r="Z485" s="53" t="str">
        <f t="shared" si="36"/>
        <v/>
      </c>
      <c r="AA485" s="53" t="str">
        <f t="shared" si="26"/>
        <v/>
      </c>
      <c r="AB485" s="54" t="str">
        <f t="shared" si="27"/>
        <v/>
      </c>
      <c r="AC485" s="61"/>
      <c r="AD485" s="52" t="str">
        <f t="shared" si="28"/>
        <v/>
      </c>
      <c r="AE485" s="53" t="str">
        <f t="shared" si="39"/>
        <v/>
      </c>
      <c r="AF485" s="52" t="str">
        <f t="shared" si="29"/>
        <v/>
      </c>
      <c r="AG485" s="52" t="str">
        <f t="shared" si="30"/>
        <v/>
      </c>
      <c r="AH485" s="58">
        <f t="shared" si="31"/>
        <v>0</v>
      </c>
      <c r="AI485" s="58">
        <f t="shared" si="32"/>
        <v>0</v>
      </c>
      <c r="AJ485" s="52" t="str">
        <f t="shared" si="37"/>
        <v/>
      </c>
      <c r="AK485" s="52" t="str">
        <f t="shared" si="38"/>
        <v/>
      </c>
    </row>
    <row r="486" spans="1:37" ht="15.75" customHeight="1" x14ac:dyDescent="0.25">
      <c r="A486" s="69"/>
      <c r="B486" s="63"/>
      <c r="C486" s="50" t="s">
        <v>61</v>
      </c>
      <c r="D486" s="64"/>
      <c r="E486" s="50" t="s">
        <v>61</v>
      </c>
      <c r="F486" s="68"/>
      <c r="G486" s="65"/>
      <c r="H486" s="66"/>
      <c r="I486" s="66"/>
      <c r="J486" s="67"/>
      <c r="K486" s="68"/>
      <c r="L486" s="64"/>
      <c r="M486" s="66"/>
      <c r="N486" s="66"/>
      <c r="O486" s="67"/>
      <c r="P486" s="48" t="str">
        <f t="shared" si="21"/>
        <v/>
      </c>
      <c r="Q486" s="50">
        <f t="shared" si="33"/>
        <v>485</v>
      </c>
      <c r="R486" s="50"/>
      <c r="S486" s="52"/>
      <c r="T486" s="52">
        <f t="shared" si="22"/>
        <v>0</v>
      </c>
      <c r="U486" s="52">
        <f t="shared" si="23"/>
        <v>0</v>
      </c>
      <c r="V486" s="52">
        <f t="shared" si="24"/>
        <v>0</v>
      </c>
      <c r="W486" s="52">
        <f t="shared" si="25"/>
        <v>0</v>
      </c>
      <c r="X486" s="52" t="str">
        <f t="shared" si="34"/>
        <v/>
      </c>
      <c r="Y486" s="53" t="str">
        <f t="shared" si="35"/>
        <v/>
      </c>
      <c r="Z486" s="53" t="str">
        <f t="shared" si="36"/>
        <v/>
      </c>
      <c r="AA486" s="53" t="str">
        <f t="shared" si="26"/>
        <v/>
      </c>
      <c r="AB486" s="54" t="str">
        <f t="shared" si="27"/>
        <v/>
      </c>
      <c r="AC486" s="61"/>
      <c r="AD486" s="52" t="str">
        <f t="shared" si="28"/>
        <v/>
      </c>
      <c r="AE486" s="53" t="str">
        <f t="shared" si="39"/>
        <v/>
      </c>
      <c r="AF486" s="52" t="str">
        <f t="shared" si="29"/>
        <v/>
      </c>
      <c r="AG486" s="52" t="str">
        <f t="shared" si="30"/>
        <v/>
      </c>
      <c r="AH486" s="58">
        <f t="shared" si="31"/>
        <v>0</v>
      </c>
      <c r="AI486" s="58">
        <f t="shared" si="32"/>
        <v>0</v>
      </c>
      <c r="AJ486" s="52" t="str">
        <f t="shared" si="37"/>
        <v/>
      </c>
      <c r="AK486" s="52" t="str">
        <f t="shared" si="38"/>
        <v/>
      </c>
    </row>
    <row r="487" spans="1:37" ht="15.75" customHeight="1" x14ac:dyDescent="0.25">
      <c r="A487" s="69"/>
      <c r="B487" s="63"/>
      <c r="C487" s="50" t="s">
        <v>61</v>
      </c>
      <c r="D487" s="64"/>
      <c r="E487" s="50" t="s">
        <v>61</v>
      </c>
      <c r="F487" s="68"/>
      <c r="G487" s="65"/>
      <c r="H487" s="66"/>
      <c r="I487" s="66"/>
      <c r="J487" s="67"/>
      <c r="K487" s="68"/>
      <c r="L487" s="64"/>
      <c r="M487" s="66"/>
      <c r="N487" s="66"/>
      <c r="O487" s="67"/>
      <c r="P487" s="48" t="str">
        <f t="shared" si="21"/>
        <v/>
      </c>
      <c r="Q487" s="50">
        <f t="shared" si="33"/>
        <v>486</v>
      </c>
      <c r="R487" s="50"/>
      <c r="S487" s="52"/>
      <c r="T487" s="52">
        <f t="shared" si="22"/>
        <v>0</v>
      </c>
      <c r="U487" s="52">
        <f t="shared" si="23"/>
        <v>0</v>
      </c>
      <c r="V487" s="52">
        <f t="shared" si="24"/>
        <v>0</v>
      </c>
      <c r="W487" s="52">
        <f t="shared" si="25"/>
        <v>0</v>
      </c>
      <c r="X487" s="52" t="str">
        <f t="shared" si="34"/>
        <v/>
      </c>
      <c r="Y487" s="53" t="str">
        <f t="shared" si="35"/>
        <v/>
      </c>
      <c r="Z487" s="53" t="str">
        <f t="shared" si="36"/>
        <v/>
      </c>
      <c r="AA487" s="53" t="str">
        <f t="shared" si="26"/>
        <v/>
      </c>
      <c r="AB487" s="54" t="str">
        <f t="shared" si="27"/>
        <v/>
      </c>
      <c r="AC487" s="61"/>
      <c r="AD487" s="52" t="str">
        <f t="shared" si="28"/>
        <v/>
      </c>
      <c r="AE487" s="53" t="str">
        <f t="shared" si="39"/>
        <v/>
      </c>
      <c r="AF487" s="52" t="str">
        <f t="shared" si="29"/>
        <v/>
      </c>
      <c r="AG487" s="52" t="str">
        <f t="shared" si="30"/>
        <v/>
      </c>
      <c r="AH487" s="58">
        <f t="shared" si="31"/>
        <v>0</v>
      </c>
      <c r="AI487" s="58">
        <f t="shared" si="32"/>
        <v>0</v>
      </c>
      <c r="AJ487" s="52" t="str">
        <f t="shared" si="37"/>
        <v/>
      </c>
      <c r="AK487" s="52" t="str">
        <f t="shared" si="38"/>
        <v/>
      </c>
    </row>
    <row r="488" spans="1:37" ht="15.75" customHeight="1" x14ac:dyDescent="0.25">
      <c r="A488" s="69"/>
      <c r="B488" s="63"/>
      <c r="C488" s="50" t="s">
        <v>61</v>
      </c>
      <c r="D488" s="64"/>
      <c r="E488" s="50" t="s">
        <v>61</v>
      </c>
      <c r="F488" s="68"/>
      <c r="G488" s="65"/>
      <c r="H488" s="66"/>
      <c r="I488" s="66"/>
      <c r="J488" s="67"/>
      <c r="K488" s="68"/>
      <c r="L488" s="64"/>
      <c r="M488" s="66"/>
      <c r="N488" s="66"/>
      <c r="O488" s="67"/>
      <c r="P488" s="48" t="str">
        <f t="shared" si="21"/>
        <v/>
      </c>
      <c r="Q488" s="50">
        <f t="shared" si="33"/>
        <v>487</v>
      </c>
      <c r="R488" s="50"/>
      <c r="S488" s="52"/>
      <c r="T488" s="52">
        <f t="shared" si="22"/>
        <v>0</v>
      </c>
      <c r="U488" s="52">
        <f t="shared" si="23"/>
        <v>0</v>
      </c>
      <c r="V488" s="52">
        <f t="shared" si="24"/>
        <v>0</v>
      </c>
      <c r="W488" s="52">
        <f t="shared" si="25"/>
        <v>0</v>
      </c>
      <c r="X488" s="52" t="str">
        <f t="shared" si="34"/>
        <v/>
      </c>
      <c r="Y488" s="53" t="str">
        <f t="shared" si="35"/>
        <v/>
      </c>
      <c r="Z488" s="53" t="str">
        <f t="shared" si="36"/>
        <v/>
      </c>
      <c r="AA488" s="53" t="str">
        <f t="shared" si="26"/>
        <v/>
      </c>
      <c r="AB488" s="54" t="str">
        <f t="shared" si="27"/>
        <v/>
      </c>
      <c r="AC488" s="61"/>
      <c r="AD488" s="52" t="str">
        <f t="shared" si="28"/>
        <v/>
      </c>
      <c r="AE488" s="53" t="str">
        <f t="shared" si="39"/>
        <v/>
      </c>
      <c r="AF488" s="52" t="str">
        <f t="shared" si="29"/>
        <v/>
      </c>
      <c r="AG488" s="52" t="str">
        <f t="shared" si="30"/>
        <v/>
      </c>
      <c r="AH488" s="58">
        <f t="shared" si="31"/>
        <v>0</v>
      </c>
      <c r="AI488" s="58">
        <f t="shared" si="32"/>
        <v>0</v>
      </c>
      <c r="AJ488" s="52" t="str">
        <f t="shared" si="37"/>
        <v/>
      </c>
      <c r="AK488" s="52" t="str">
        <f t="shared" si="38"/>
        <v/>
      </c>
    </row>
    <row r="489" spans="1:37" ht="15.75" customHeight="1" x14ac:dyDescent="0.25">
      <c r="A489" s="69"/>
      <c r="B489" s="63"/>
      <c r="C489" s="50" t="s">
        <v>61</v>
      </c>
      <c r="D489" s="64"/>
      <c r="E489" s="50" t="s">
        <v>61</v>
      </c>
      <c r="F489" s="68"/>
      <c r="G489" s="65"/>
      <c r="H489" s="66"/>
      <c r="I489" s="66"/>
      <c r="J489" s="67"/>
      <c r="K489" s="68"/>
      <c r="L489" s="64"/>
      <c r="M489" s="66"/>
      <c r="N489" s="66"/>
      <c r="O489" s="67"/>
      <c r="P489" s="48" t="str">
        <f t="shared" si="21"/>
        <v/>
      </c>
      <c r="Q489" s="50">
        <f t="shared" si="33"/>
        <v>488</v>
      </c>
      <c r="R489" s="50"/>
      <c r="S489" s="52"/>
      <c r="T489" s="52">
        <f t="shared" si="22"/>
        <v>0</v>
      </c>
      <c r="U489" s="52">
        <f t="shared" si="23"/>
        <v>0</v>
      </c>
      <c r="V489" s="52">
        <f t="shared" si="24"/>
        <v>0</v>
      </c>
      <c r="W489" s="52">
        <f t="shared" si="25"/>
        <v>0</v>
      </c>
      <c r="X489" s="52" t="str">
        <f t="shared" si="34"/>
        <v/>
      </c>
      <c r="Y489" s="53" t="str">
        <f t="shared" si="35"/>
        <v/>
      </c>
      <c r="Z489" s="53" t="str">
        <f t="shared" si="36"/>
        <v/>
      </c>
      <c r="AA489" s="53" t="str">
        <f t="shared" si="26"/>
        <v/>
      </c>
      <c r="AB489" s="54" t="str">
        <f t="shared" si="27"/>
        <v/>
      </c>
      <c r="AC489" s="61"/>
      <c r="AD489" s="52" t="str">
        <f t="shared" si="28"/>
        <v/>
      </c>
      <c r="AE489" s="53" t="str">
        <f t="shared" si="39"/>
        <v/>
      </c>
      <c r="AF489" s="52" t="str">
        <f t="shared" si="29"/>
        <v/>
      </c>
      <c r="AG489" s="52" t="str">
        <f t="shared" si="30"/>
        <v/>
      </c>
      <c r="AH489" s="58">
        <f t="shared" si="31"/>
        <v>0</v>
      </c>
      <c r="AI489" s="58">
        <f t="shared" si="32"/>
        <v>0</v>
      </c>
      <c r="AJ489" s="52" t="str">
        <f t="shared" si="37"/>
        <v/>
      </c>
      <c r="AK489" s="52" t="str">
        <f t="shared" si="38"/>
        <v/>
      </c>
    </row>
    <row r="490" spans="1:37" ht="15.75" customHeight="1" x14ac:dyDescent="0.25">
      <c r="A490" s="69"/>
      <c r="B490" s="63"/>
      <c r="C490" s="50" t="s">
        <v>61</v>
      </c>
      <c r="D490" s="64"/>
      <c r="E490" s="50" t="s">
        <v>61</v>
      </c>
      <c r="F490" s="68"/>
      <c r="G490" s="65"/>
      <c r="H490" s="66"/>
      <c r="I490" s="66"/>
      <c r="J490" s="67"/>
      <c r="K490" s="68"/>
      <c r="L490" s="64"/>
      <c r="M490" s="66"/>
      <c r="N490" s="66"/>
      <c r="O490" s="67"/>
      <c r="P490" s="48" t="str">
        <f t="shared" si="21"/>
        <v/>
      </c>
      <c r="Q490" s="50">
        <f t="shared" si="33"/>
        <v>489</v>
      </c>
      <c r="R490" s="50"/>
      <c r="S490" s="52"/>
      <c r="T490" s="52">
        <f t="shared" si="22"/>
        <v>0</v>
      </c>
      <c r="U490" s="52">
        <f t="shared" si="23"/>
        <v>0</v>
      </c>
      <c r="V490" s="52">
        <f t="shared" si="24"/>
        <v>0</v>
      </c>
      <c r="W490" s="52">
        <f t="shared" si="25"/>
        <v>0</v>
      </c>
      <c r="X490" s="52" t="str">
        <f t="shared" si="34"/>
        <v/>
      </c>
      <c r="Y490" s="53" t="str">
        <f t="shared" si="35"/>
        <v/>
      </c>
      <c r="Z490" s="53" t="str">
        <f t="shared" si="36"/>
        <v/>
      </c>
      <c r="AA490" s="53" t="str">
        <f t="shared" si="26"/>
        <v/>
      </c>
      <c r="AB490" s="54" t="str">
        <f t="shared" si="27"/>
        <v/>
      </c>
      <c r="AC490" s="61"/>
      <c r="AD490" s="52" t="str">
        <f t="shared" si="28"/>
        <v/>
      </c>
      <c r="AE490" s="53" t="str">
        <f t="shared" si="39"/>
        <v/>
      </c>
      <c r="AF490" s="52" t="str">
        <f t="shared" si="29"/>
        <v/>
      </c>
      <c r="AG490" s="52" t="str">
        <f t="shared" si="30"/>
        <v/>
      </c>
      <c r="AH490" s="58">
        <f t="shared" si="31"/>
        <v>0</v>
      </c>
      <c r="AI490" s="58">
        <f t="shared" si="32"/>
        <v>0</v>
      </c>
      <c r="AJ490" s="52" t="str">
        <f t="shared" si="37"/>
        <v/>
      </c>
      <c r="AK490" s="52" t="str">
        <f t="shared" si="38"/>
        <v/>
      </c>
    </row>
    <row r="491" spans="1:37" ht="15.75" customHeight="1" x14ac:dyDescent="0.25">
      <c r="A491" s="69"/>
      <c r="B491" s="63"/>
      <c r="C491" s="50" t="s">
        <v>61</v>
      </c>
      <c r="D491" s="64"/>
      <c r="E491" s="50" t="s">
        <v>61</v>
      </c>
      <c r="F491" s="68"/>
      <c r="G491" s="65"/>
      <c r="H491" s="66"/>
      <c r="I491" s="66"/>
      <c r="J491" s="67"/>
      <c r="K491" s="68"/>
      <c r="L491" s="64"/>
      <c r="M491" s="66"/>
      <c r="N491" s="66"/>
      <c r="O491" s="67"/>
      <c r="P491" s="48" t="str">
        <f t="shared" si="21"/>
        <v/>
      </c>
      <c r="Q491" s="50">
        <f t="shared" si="33"/>
        <v>490</v>
      </c>
      <c r="R491" s="50"/>
      <c r="S491" s="52"/>
      <c r="T491" s="52">
        <f t="shared" si="22"/>
        <v>0</v>
      </c>
      <c r="U491" s="52">
        <f t="shared" si="23"/>
        <v>0</v>
      </c>
      <c r="V491" s="52">
        <f t="shared" si="24"/>
        <v>0</v>
      </c>
      <c r="W491" s="52">
        <f t="shared" si="25"/>
        <v>0</v>
      </c>
      <c r="X491" s="52" t="str">
        <f t="shared" si="34"/>
        <v/>
      </c>
      <c r="Y491" s="53" t="str">
        <f t="shared" si="35"/>
        <v/>
      </c>
      <c r="Z491" s="53" t="str">
        <f t="shared" si="36"/>
        <v/>
      </c>
      <c r="AA491" s="53" t="str">
        <f t="shared" si="26"/>
        <v/>
      </c>
      <c r="AB491" s="54" t="str">
        <f t="shared" si="27"/>
        <v/>
      </c>
      <c r="AC491" s="61"/>
      <c r="AD491" s="52" t="str">
        <f t="shared" si="28"/>
        <v/>
      </c>
      <c r="AE491" s="53" t="str">
        <f t="shared" si="39"/>
        <v/>
      </c>
      <c r="AF491" s="52" t="str">
        <f t="shared" si="29"/>
        <v/>
      </c>
      <c r="AG491" s="52" t="str">
        <f t="shared" si="30"/>
        <v/>
      </c>
      <c r="AH491" s="58">
        <f t="shared" si="31"/>
        <v>0</v>
      </c>
      <c r="AI491" s="58">
        <f t="shared" si="32"/>
        <v>0</v>
      </c>
      <c r="AJ491" s="52" t="str">
        <f t="shared" si="37"/>
        <v/>
      </c>
      <c r="AK491" s="52" t="str">
        <f t="shared" si="38"/>
        <v/>
      </c>
    </row>
    <row r="492" spans="1:37" ht="15.75" customHeight="1" x14ac:dyDescent="0.25">
      <c r="A492" s="69"/>
      <c r="B492" s="63"/>
      <c r="C492" s="50" t="s">
        <v>61</v>
      </c>
      <c r="D492" s="64"/>
      <c r="E492" s="50" t="s">
        <v>61</v>
      </c>
      <c r="F492" s="68"/>
      <c r="G492" s="65"/>
      <c r="H492" s="66"/>
      <c r="I492" s="66"/>
      <c r="J492" s="67"/>
      <c r="K492" s="68"/>
      <c r="L492" s="64"/>
      <c r="M492" s="66"/>
      <c r="N492" s="66"/>
      <c r="O492" s="67"/>
      <c r="P492" s="48" t="str">
        <f t="shared" si="21"/>
        <v/>
      </c>
      <c r="Q492" s="50">
        <f t="shared" si="33"/>
        <v>491</v>
      </c>
      <c r="R492" s="50"/>
      <c r="S492" s="52"/>
      <c r="T492" s="52">
        <f t="shared" si="22"/>
        <v>0</v>
      </c>
      <c r="U492" s="52">
        <f t="shared" si="23"/>
        <v>0</v>
      </c>
      <c r="V492" s="52">
        <f t="shared" si="24"/>
        <v>0</v>
      </c>
      <c r="W492" s="52">
        <f t="shared" si="25"/>
        <v>0</v>
      </c>
      <c r="X492" s="52" t="str">
        <f t="shared" si="34"/>
        <v/>
      </c>
      <c r="Y492" s="53" t="str">
        <f t="shared" si="35"/>
        <v/>
      </c>
      <c r="Z492" s="53" t="str">
        <f t="shared" si="36"/>
        <v/>
      </c>
      <c r="AA492" s="53" t="str">
        <f t="shared" si="26"/>
        <v/>
      </c>
      <c r="AB492" s="54" t="str">
        <f t="shared" si="27"/>
        <v/>
      </c>
      <c r="AC492" s="61"/>
      <c r="AD492" s="52" t="str">
        <f t="shared" si="28"/>
        <v/>
      </c>
      <c r="AE492" s="53" t="str">
        <f t="shared" si="39"/>
        <v/>
      </c>
      <c r="AF492" s="52" t="str">
        <f t="shared" si="29"/>
        <v/>
      </c>
      <c r="AG492" s="52" t="str">
        <f t="shared" si="30"/>
        <v/>
      </c>
      <c r="AH492" s="58">
        <f t="shared" si="31"/>
        <v>0</v>
      </c>
      <c r="AI492" s="58">
        <f t="shared" si="32"/>
        <v>0</v>
      </c>
      <c r="AJ492" s="52" t="str">
        <f t="shared" si="37"/>
        <v/>
      </c>
      <c r="AK492" s="52" t="str">
        <f t="shared" si="38"/>
        <v/>
      </c>
    </row>
    <row r="493" spans="1:37" ht="15.75" customHeight="1" x14ac:dyDescent="0.25">
      <c r="A493" s="69"/>
      <c r="B493" s="63"/>
      <c r="C493" s="50" t="s">
        <v>61</v>
      </c>
      <c r="D493" s="64"/>
      <c r="E493" s="50" t="s">
        <v>61</v>
      </c>
      <c r="F493" s="68"/>
      <c r="G493" s="65"/>
      <c r="H493" s="66"/>
      <c r="I493" s="66"/>
      <c r="J493" s="67"/>
      <c r="K493" s="68"/>
      <c r="L493" s="64"/>
      <c r="M493" s="66"/>
      <c r="N493" s="66"/>
      <c r="O493" s="67"/>
      <c r="P493" s="48" t="str">
        <f t="shared" si="21"/>
        <v/>
      </c>
      <c r="Q493" s="50">
        <f t="shared" si="33"/>
        <v>492</v>
      </c>
      <c r="R493" s="50"/>
      <c r="S493" s="52"/>
      <c r="T493" s="52">
        <f t="shared" si="22"/>
        <v>0</v>
      </c>
      <c r="U493" s="52">
        <f t="shared" si="23"/>
        <v>0</v>
      </c>
      <c r="V493" s="52">
        <f t="shared" si="24"/>
        <v>0</v>
      </c>
      <c r="W493" s="52">
        <f t="shared" si="25"/>
        <v>0</v>
      </c>
      <c r="X493" s="52" t="str">
        <f t="shared" si="34"/>
        <v/>
      </c>
      <c r="Y493" s="53" t="str">
        <f t="shared" si="35"/>
        <v/>
      </c>
      <c r="Z493" s="53" t="str">
        <f t="shared" si="36"/>
        <v/>
      </c>
      <c r="AA493" s="53" t="str">
        <f t="shared" si="26"/>
        <v/>
      </c>
      <c r="AB493" s="54" t="str">
        <f t="shared" si="27"/>
        <v/>
      </c>
      <c r="AC493" s="61"/>
      <c r="AD493" s="52" t="str">
        <f t="shared" si="28"/>
        <v/>
      </c>
      <c r="AE493" s="53" t="str">
        <f t="shared" si="39"/>
        <v/>
      </c>
      <c r="AF493" s="52" t="str">
        <f t="shared" si="29"/>
        <v/>
      </c>
      <c r="AG493" s="52" t="str">
        <f t="shared" si="30"/>
        <v/>
      </c>
      <c r="AH493" s="58">
        <f t="shared" si="31"/>
        <v>0</v>
      </c>
      <c r="AI493" s="58">
        <f t="shared" si="32"/>
        <v>0</v>
      </c>
      <c r="AJ493" s="52" t="str">
        <f t="shared" si="37"/>
        <v/>
      </c>
      <c r="AK493" s="52" t="str">
        <f t="shared" si="38"/>
        <v/>
      </c>
    </row>
    <row r="494" spans="1:37" ht="15.75" customHeight="1" x14ac:dyDescent="0.25">
      <c r="A494" s="69"/>
      <c r="B494" s="63"/>
      <c r="C494" s="50" t="s">
        <v>61</v>
      </c>
      <c r="D494" s="64"/>
      <c r="E494" s="50" t="s">
        <v>61</v>
      </c>
      <c r="F494" s="68"/>
      <c r="G494" s="65"/>
      <c r="H494" s="66"/>
      <c r="I494" s="66"/>
      <c r="J494" s="67"/>
      <c r="K494" s="68"/>
      <c r="L494" s="64"/>
      <c r="M494" s="66"/>
      <c r="N494" s="66"/>
      <c r="O494" s="67"/>
      <c r="P494" s="48" t="str">
        <f t="shared" si="21"/>
        <v/>
      </c>
      <c r="Q494" s="50">
        <f t="shared" si="33"/>
        <v>493</v>
      </c>
      <c r="R494" s="50"/>
      <c r="S494" s="52"/>
      <c r="T494" s="52">
        <f t="shared" si="22"/>
        <v>0</v>
      </c>
      <c r="U494" s="52">
        <f t="shared" si="23"/>
        <v>0</v>
      </c>
      <c r="V494" s="52">
        <f t="shared" si="24"/>
        <v>0</v>
      </c>
      <c r="W494" s="52">
        <f t="shared" si="25"/>
        <v>0</v>
      </c>
      <c r="X494" s="52" t="str">
        <f t="shared" si="34"/>
        <v/>
      </c>
      <c r="Y494" s="53" t="str">
        <f t="shared" si="35"/>
        <v/>
      </c>
      <c r="Z494" s="53" t="str">
        <f t="shared" si="36"/>
        <v/>
      </c>
      <c r="AA494" s="53" t="str">
        <f t="shared" si="26"/>
        <v/>
      </c>
      <c r="AB494" s="54" t="str">
        <f t="shared" si="27"/>
        <v/>
      </c>
      <c r="AC494" s="61"/>
      <c r="AD494" s="52" t="str">
        <f t="shared" si="28"/>
        <v/>
      </c>
      <c r="AE494" s="53" t="str">
        <f t="shared" si="39"/>
        <v/>
      </c>
      <c r="AF494" s="52" t="str">
        <f t="shared" si="29"/>
        <v/>
      </c>
      <c r="AG494" s="52" t="str">
        <f t="shared" si="30"/>
        <v/>
      </c>
      <c r="AH494" s="58">
        <f t="shared" si="31"/>
        <v>0</v>
      </c>
      <c r="AI494" s="58">
        <f t="shared" si="32"/>
        <v>0</v>
      </c>
      <c r="AJ494" s="52" t="str">
        <f t="shared" si="37"/>
        <v/>
      </c>
      <c r="AK494" s="52" t="str">
        <f t="shared" si="38"/>
        <v/>
      </c>
    </row>
    <row r="495" spans="1:37" ht="15.75" customHeight="1" x14ac:dyDescent="0.25">
      <c r="A495" s="69"/>
      <c r="B495" s="63"/>
      <c r="C495" s="50" t="s">
        <v>61</v>
      </c>
      <c r="D495" s="64"/>
      <c r="E495" s="50" t="s">
        <v>61</v>
      </c>
      <c r="F495" s="68"/>
      <c r="G495" s="65"/>
      <c r="H495" s="66"/>
      <c r="I495" s="66"/>
      <c r="J495" s="67"/>
      <c r="K495" s="68"/>
      <c r="L495" s="64"/>
      <c r="M495" s="66"/>
      <c r="N495" s="66"/>
      <c r="O495" s="67"/>
      <c r="P495" s="48" t="str">
        <f t="shared" si="21"/>
        <v/>
      </c>
      <c r="Q495" s="50">
        <f t="shared" si="33"/>
        <v>494</v>
      </c>
      <c r="R495" s="50"/>
      <c r="S495" s="52"/>
      <c r="T495" s="52">
        <f t="shared" si="22"/>
        <v>0</v>
      </c>
      <c r="U495" s="52">
        <f t="shared" si="23"/>
        <v>0</v>
      </c>
      <c r="V495" s="52">
        <f t="shared" si="24"/>
        <v>0</v>
      </c>
      <c r="W495" s="52">
        <f t="shared" si="25"/>
        <v>0</v>
      </c>
      <c r="X495" s="52" t="str">
        <f t="shared" si="34"/>
        <v/>
      </c>
      <c r="Y495" s="53" t="str">
        <f t="shared" si="35"/>
        <v/>
      </c>
      <c r="Z495" s="53" t="str">
        <f t="shared" si="36"/>
        <v/>
      </c>
      <c r="AA495" s="53" t="str">
        <f t="shared" si="26"/>
        <v/>
      </c>
      <c r="AB495" s="54" t="str">
        <f t="shared" si="27"/>
        <v/>
      </c>
      <c r="AC495" s="61"/>
      <c r="AD495" s="52" t="str">
        <f t="shared" si="28"/>
        <v/>
      </c>
      <c r="AE495" s="53" t="str">
        <f t="shared" si="39"/>
        <v/>
      </c>
      <c r="AF495" s="52" t="str">
        <f t="shared" si="29"/>
        <v/>
      </c>
      <c r="AG495" s="52" t="str">
        <f t="shared" si="30"/>
        <v/>
      </c>
      <c r="AH495" s="58">
        <f t="shared" si="31"/>
        <v>0</v>
      </c>
      <c r="AI495" s="58">
        <f t="shared" si="32"/>
        <v>0</v>
      </c>
      <c r="AJ495" s="52" t="str">
        <f t="shared" si="37"/>
        <v/>
      </c>
      <c r="AK495" s="52" t="str">
        <f t="shared" si="38"/>
        <v/>
      </c>
    </row>
    <row r="496" spans="1:37" ht="15.75" customHeight="1" x14ac:dyDescent="0.25">
      <c r="A496" s="69"/>
      <c r="B496" s="63"/>
      <c r="C496" s="50" t="s">
        <v>61</v>
      </c>
      <c r="D496" s="64"/>
      <c r="E496" s="50" t="s">
        <v>61</v>
      </c>
      <c r="F496" s="68"/>
      <c r="G496" s="65"/>
      <c r="H496" s="66"/>
      <c r="I496" s="66"/>
      <c r="J496" s="67"/>
      <c r="K496" s="68"/>
      <c r="L496" s="64"/>
      <c r="M496" s="66"/>
      <c r="N496" s="66"/>
      <c r="O496" s="67"/>
      <c r="P496" s="48" t="str">
        <f t="shared" si="21"/>
        <v/>
      </c>
      <c r="Q496" s="50">
        <f t="shared" si="33"/>
        <v>495</v>
      </c>
      <c r="R496" s="50"/>
      <c r="S496" s="52"/>
      <c r="T496" s="52">
        <f t="shared" si="22"/>
        <v>0</v>
      </c>
      <c r="U496" s="52">
        <f t="shared" si="23"/>
        <v>0</v>
      </c>
      <c r="V496" s="52">
        <f t="shared" si="24"/>
        <v>0</v>
      </c>
      <c r="W496" s="52">
        <f t="shared" si="25"/>
        <v>0</v>
      </c>
      <c r="X496" s="52" t="str">
        <f t="shared" si="34"/>
        <v/>
      </c>
      <c r="Y496" s="53" t="str">
        <f t="shared" si="35"/>
        <v/>
      </c>
      <c r="Z496" s="53" t="str">
        <f t="shared" si="36"/>
        <v/>
      </c>
      <c r="AA496" s="53" t="str">
        <f t="shared" si="26"/>
        <v/>
      </c>
      <c r="AB496" s="54" t="str">
        <f t="shared" si="27"/>
        <v/>
      </c>
      <c r="AC496" s="61"/>
      <c r="AD496" s="52" t="str">
        <f t="shared" si="28"/>
        <v/>
      </c>
      <c r="AE496" s="53" t="str">
        <f t="shared" si="39"/>
        <v/>
      </c>
      <c r="AF496" s="52" t="str">
        <f t="shared" si="29"/>
        <v/>
      </c>
      <c r="AG496" s="52" t="str">
        <f t="shared" si="30"/>
        <v/>
      </c>
      <c r="AH496" s="58">
        <f t="shared" si="31"/>
        <v>0</v>
      </c>
      <c r="AI496" s="58">
        <f t="shared" si="32"/>
        <v>0</v>
      </c>
      <c r="AJ496" s="52" t="str">
        <f t="shared" si="37"/>
        <v/>
      </c>
      <c r="AK496" s="52" t="str">
        <f t="shared" si="38"/>
        <v/>
      </c>
    </row>
    <row r="497" spans="1:37" ht="15.75" customHeight="1" x14ac:dyDescent="0.25">
      <c r="A497" s="69"/>
      <c r="B497" s="63"/>
      <c r="C497" s="50" t="s">
        <v>61</v>
      </c>
      <c r="D497" s="64"/>
      <c r="E497" s="50" t="s">
        <v>61</v>
      </c>
      <c r="F497" s="68"/>
      <c r="G497" s="65"/>
      <c r="H497" s="66"/>
      <c r="I497" s="66"/>
      <c r="J497" s="67"/>
      <c r="K497" s="68"/>
      <c r="L497" s="64"/>
      <c r="M497" s="66"/>
      <c r="N497" s="66"/>
      <c r="O497" s="67"/>
      <c r="P497" s="48" t="str">
        <f t="shared" si="21"/>
        <v/>
      </c>
      <c r="Q497" s="50">
        <f t="shared" si="33"/>
        <v>496</v>
      </c>
      <c r="R497" s="50"/>
      <c r="S497" s="52"/>
      <c r="T497" s="52">
        <f t="shared" si="22"/>
        <v>0</v>
      </c>
      <c r="U497" s="52">
        <f t="shared" si="23"/>
        <v>0</v>
      </c>
      <c r="V497" s="52">
        <f t="shared" si="24"/>
        <v>0</v>
      </c>
      <c r="W497" s="52">
        <f t="shared" si="25"/>
        <v>0</v>
      </c>
      <c r="X497" s="52" t="str">
        <f t="shared" si="34"/>
        <v/>
      </c>
      <c r="Y497" s="53" t="str">
        <f t="shared" si="35"/>
        <v/>
      </c>
      <c r="Z497" s="53" t="str">
        <f t="shared" si="36"/>
        <v/>
      </c>
      <c r="AA497" s="53" t="str">
        <f t="shared" si="26"/>
        <v/>
      </c>
      <c r="AB497" s="54" t="str">
        <f t="shared" si="27"/>
        <v/>
      </c>
      <c r="AC497" s="61"/>
      <c r="AD497" s="52" t="str">
        <f t="shared" si="28"/>
        <v/>
      </c>
      <c r="AE497" s="53" t="str">
        <f t="shared" si="39"/>
        <v/>
      </c>
      <c r="AF497" s="52" t="str">
        <f t="shared" si="29"/>
        <v/>
      </c>
      <c r="AG497" s="52" t="str">
        <f t="shared" si="30"/>
        <v/>
      </c>
      <c r="AH497" s="58">
        <f t="shared" si="31"/>
        <v>0</v>
      </c>
      <c r="AI497" s="58">
        <f t="shared" si="32"/>
        <v>0</v>
      </c>
      <c r="AJ497" s="52" t="str">
        <f t="shared" si="37"/>
        <v/>
      </c>
      <c r="AK497" s="52" t="str">
        <f t="shared" si="38"/>
        <v/>
      </c>
    </row>
    <row r="498" spans="1:37" ht="15.75" customHeight="1" x14ac:dyDescent="0.25">
      <c r="A498" s="69"/>
      <c r="B498" s="63"/>
      <c r="C498" s="50" t="s">
        <v>61</v>
      </c>
      <c r="D498" s="64"/>
      <c r="E498" s="50" t="s">
        <v>61</v>
      </c>
      <c r="F498" s="68"/>
      <c r="G498" s="65"/>
      <c r="H498" s="66"/>
      <c r="I498" s="66"/>
      <c r="J498" s="67"/>
      <c r="K498" s="68"/>
      <c r="L498" s="64"/>
      <c r="M498" s="66"/>
      <c r="N498" s="66"/>
      <c r="O498" s="67"/>
      <c r="P498" s="48" t="str">
        <f t="shared" si="21"/>
        <v/>
      </c>
      <c r="Q498" s="50">
        <f t="shared" si="33"/>
        <v>497</v>
      </c>
      <c r="R498" s="50"/>
      <c r="S498" s="52"/>
      <c r="T498" s="52">
        <f t="shared" si="22"/>
        <v>0</v>
      </c>
      <c r="U498" s="52">
        <f t="shared" si="23"/>
        <v>0</v>
      </c>
      <c r="V498" s="52">
        <f t="shared" si="24"/>
        <v>0</v>
      </c>
      <c r="W498" s="52">
        <f t="shared" si="25"/>
        <v>0</v>
      </c>
      <c r="X498" s="52" t="str">
        <f t="shared" si="34"/>
        <v/>
      </c>
      <c r="Y498" s="53" t="str">
        <f t="shared" si="35"/>
        <v/>
      </c>
      <c r="Z498" s="53" t="str">
        <f t="shared" si="36"/>
        <v/>
      </c>
      <c r="AA498" s="53" t="str">
        <f t="shared" si="26"/>
        <v/>
      </c>
      <c r="AB498" s="54" t="str">
        <f t="shared" si="27"/>
        <v/>
      </c>
      <c r="AC498" s="61"/>
      <c r="AD498" s="52" t="str">
        <f t="shared" si="28"/>
        <v/>
      </c>
      <c r="AE498" s="53" t="str">
        <f t="shared" si="39"/>
        <v/>
      </c>
      <c r="AF498" s="52" t="str">
        <f t="shared" si="29"/>
        <v/>
      </c>
      <c r="AG498" s="52" t="str">
        <f t="shared" si="30"/>
        <v/>
      </c>
      <c r="AH498" s="58">
        <f t="shared" si="31"/>
        <v>0</v>
      </c>
      <c r="AI498" s="58">
        <f t="shared" si="32"/>
        <v>0</v>
      </c>
      <c r="AJ498" s="52" t="str">
        <f t="shared" si="37"/>
        <v/>
      </c>
      <c r="AK498" s="52" t="str">
        <f t="shared" si="38"/>
        <v/>
      </c>
    </row>
    <row r="499" spans="1:37" ht="15.75" customHeight="1" x14ac:dyDescent="0.25">
      <c r="A499" s="69"/>
      <c r="B499" s="63"/>
      <c r="C499" s="50" t="s">
        <v>61</v>
      </c>
      <c r="D499" s="64"/>
      <c r="E499" s="50" t="s">
        <v>61</v>
      </c>
      <c r="F499" s="68"/>
      <c r="G499" s="65"/>
      <c r="H499" s="66"/>
      <c r="I499" s="66"/>
      <c r="J499" s="67"/>
      <c r="K499" s="68"/>
      <c r="L499" s="64"/>
      <c r="M499" s="66"/>
      <c r="N499" s="66"/>
      <c r="O499" s="67"/>
      <c r="P499" s="48" t="str">
        <f t="shared" si="21"/>
        <v/>
      </c>
      <c r="Q499" s="50">
        <f t="shared" si="33"/>
        <v>498</v>
      </c>
      <c r="R499" s="50"/>
      <c r="S499" s="52"/>
      <c r="T499" s="52">
        <f t="shared" si="22"/>
        <v>0</v>
      </c>
      <c r="U499" s="52">
        <f t="shared" si="23"/>
        <v>0</v>
      </c>
      <c r="V499" s="52">
        <f t="shared" si="24"/>
        <v>0</v>
      </c>
      <c r="W499" s="52">
        <f t="shared" si="25"/>
        <v>0</v>
      </c>
      <c r="X499" s="52" t="str">
        <f t="shared" si="34"/>
        <v/>
      </c>
      <c r="Y499" s="53" t="str">
        <f t="shared" si="35"/>
        <v/>
      </c>
      <c r="Z499" s="53" t="str">
        <f t="shared" si="36"/>
        <v/>
      </c>
      <c r="AA499" s="53" t="str">
        <f t="shared" si="26"/>
        <v/>
      </c>
      <c r="AB499" s="54" t="str">
        <f t="shared" si="27"/>
        <v/>
      </c>
      <c r="AC499" s="61"/>
      <c r="AD499" s="52" t="str">
        <f t="shared" si="28"/>
        <v/>
      </c>
      <c r="AE499" s="53" t="str">
        <f t="shared" si="39"/>
        <v/>
      </c>
      <c r="AF499" s="52" t="str">
        <f t="shared" si="29"/>
        <v/>
      </c>
      <c r="AG499" s="52" t="str">
        <f t="shared" si="30"/>
        <v/>
      </c>
      <c r="AH499" s="58">
        <f t="shared" si="31"/>
        <v>0</v>
      </c>
      <c r="AI499" s="58">
        <f t="shared" si="32"/>
        <v>0</v>
      </c>
      <c r="AJ499" s="52" t="str">
        <f t="shared" si="37"/>
        <v/>
      </c>
      <c r="AK499" s="52" t="str">
        <f t="shared" si="38"/>
        <v/>
      </c>
    </row>
    <row r="500" spans="1:37" ht="15.75" customHeight="1" x14ac:dyDescent="0.25">
      <c r="A500" s="69"/>
      <c r="B500" s="63"/>
      <c r="C500" s="50" t="s">
        <v>61</v>
      </c>
      <c r="D500" s="64"/>
      <c r="E500" s="50" t="s">
        <v>61</v>
      </c>
      <c r="F500" s="68"/>
      <c r="G500" s="65"/>
      <c r="H500" s="66"/>
      <c r="I500" s="66"/>
      <c r="J500" s="67"/>
      <c r="K500" s="68"/>
      <c r="L500" s="64"/>
      <c r="M500" s="66"/>
      <c r="N500" s="66"/>
      <c r="O500" s="67"/>
      <c r="P500" s="48" t="str">
        <f t="shared" si="21"/>
        <v/>
      </c>
      <c r="Q500" s="50">
        <f t="shared" si="33"/>
        <v>499</v>
      </c>
      <c r="R500" s="50"/>
      <c r="S500" s="52"/>
      <c r="T500" s="52">
        <f t="shared" si="22"/>
        <v>0</v>
      </c>
      <c r="U500" s="52">
        <f t="shared" si="23"/>
        <v>0</v>
      </c>
      <c r="V500" s="52">
        <f t="shared" si="24"/>
        <v>0</v>
      </c>
      <c r="W500" s="52">
        <f t="shared" si="25"/>
        <v>0</v>
      </c>
      <c r="X500" s="52" t="str">
        <f t="shared" si="34"/>
        <v/>
      </c>
      <c r="Y500" s="53" t="str">
        <f t="shared" si="35"/>
        <v/>
      </c>
      <c r="Z500" s="53" t="str">
        <f t="shared" si="36"/>
        <v/>
      </c>
      <c r="AA500" s="53" t="str">
        <f t="shared" si="26"/>
        <v/>
      </c>
      <c r="AB500" s="54" t="str">
        <f t="shared" si="27"/>
        <v/>
      </c>
      <c r="AC500" s="61"/>
      <c r="AD500" s="52" t="str">
        <f t="shared" si="28"/>
        <v/>
      </c>
      <c r="AE500" s="53" t="str">
        <f t="shared" si="39"/>
        <v/>
      </c>
      <c r="AF500" s="52" t="str">
        <f t="shared" si="29"/>
        <v/>
      </c>
      <c r="AG500" s="52" t="str">
        <f t="shared" si="30"/>
        <v/>
      </c>
      <c r="AH500" s="58">
        <f t="shared" si="31"/>
        <v>0</v>
      </c>
      <c r="AI500" s="58">
        <f t="shared" si="32"/>
        <v>0</v>
      </c>
      <c r="AJ500" s="52" t="str">
        <f t="shared" si="37"/>
        <v/>
      </c>
      <c r="AK500" s="52" t="str">
        <f t="shared" si="38"/>
        <v/>
      </c>
    </row>
    <row r="501" spans="1:37" ht="15.75" customHeight="1" x14ac:dyDescent="0.25">
      <c r="A501" s="69"/>
      <c r="B501" s="63"/>
      <c r="C501" s="50" t="s">
        <v>61</v>
      </c>
      <c r="D501" s="64"/>
      <c r="E501" s="50" t="s">
        <v>61</v>
      </c>
      <c r="F501" s="68"/>
      <c r="G501" s="65"/>
      <c r="H501" s="66"/>
      <c r="I501" s="66"/>
      <c r="J501" s="67"/>
      <c r="K501" s="68"/>
      <c r="L501" s="64"/>
      <c r="M501" s="66"/>
      <c r="N501" s="66"/>
      <c r="O501" s="67"/>
      <c r="P501" s="48" t="str">
        <f t="shared" si="21"/>
        <v/>
      </c>
      <c r="Q501" s="50">
        <f t="shared" si="33"/>
        <v>500</v>
      </c>
      <c r="R501" s="50"/>
      <c r="S501" s="52"/>
      <c r="T501" s="52">
        <f t="shared" si="22"/>
        <v>0</v>
      </c>
      <c r="U501" s="52">
        <f t="shared" si="23"/>
        <v>0</v>
      </c>
      <c r="V501" s="52">
        <f t="shared" si="24"/>
        <v>0</v>
      </c>
      <c r="W501" s="52">
        <f t="shared" si="25"/>
        <v>0</v>
      </c>
      <c r="X501" s="52" t="str">
        <f t="shared" si="34"/>
        <v/>
      </c>
      <c r="Y501" s="53" t="str">
        <f t="shared" si="35"/>
        <v/>
      </c>
      <c r="Z501" s="53" t="str">
        <f t="shared" si="36"/>
        <v/>
      </c>
      <c r="AA501" s="53" t="str">
        <f t="shared" si="26"/>
        <v/>
      </c>
      <c r="AB501" s="54" t="str">
        <f t="shared" si="27"/>
        <v/>
      </c>
      <c r="AC501" s="61"/>
      <c r="AD501" s="52" t="str">
        <f t="shared" si="28"/>
        <v/>
      </c>
      <c r="AE501" s="53" t="str">
        <f t="shared" si="39"/>
        <v/>
      </c>
      <c r="AF501" s="52" t="str">
        <f t="shared" si="29"/>
        <v/>
      </c>
      <c r="AG501" s="52" t="str">
        <f t="shared" si="30"/>
        <v/>
      </c>
      <c r="AH501" s="58">
        <f t="shared" si="31"/>
        <v>0</v>
      </c>
      <c r="AI501" s="58">
        <f t="shared" si="32"/>
        <v>0</v>
      </c>
      <c r="AJ501" s="52" t="str">
        <f t="shared" si="37"/>
        <v/>
      </c>
      <c r="AK501" s="52" t="str">
        <f t="shared" si="38"/>
        <v/>
      </c>
    </row>
    <row r="502" spans="1:37" ht="15.75" customHeight="1" x14ac:dyDescent="0.25">
      <c r="A502" s="69"/>
      <c r="B502" s="63"/>
      <c r="C502" s="50" t="s">
        <v>61</v>
      </c>
      <c r="D502" s="64"/>
      <c r="E502" s="50" t="s">
        <v>61</v>
      </c>
      <c r="F502" s="68"/>
      <c r="G502" s="65"/>
      <c r="H502" s="66"/>
      <c r="I502" s="66"/>
      <c r="J502" s="67"/>
      <c r="K502" s="68"/>
      <c r="L502" s="64"/>
      <c r="M502" s="66"/>
      <c r="N502" s="66"/>
      <c r="O502" s="67"/>
      <c r="P502" s="48" t="str">
        <f t="shared" si="21"/>
        <v/>
      </c>
      <c r="Q502" s="50">
        <f t="shared" si="33"/>
        <v>501</v>
      </c>
      <c r="R502" s="50"/>
      <c r="S502" s="52"/>
      <c r="T502" s="52">
        <f t="shared" si="22"/>
        <v>0</v>
      </c>
      <c r="U502" s="52">
        <f t="shared" si="23"/>
        <v>0</v>
      </c>
      <c r="V502" s="52">
        <f t="shared" si="24"/>
        <v>0</v>
      </c>
      <c r="W502" s="52">
        <f t="shared" si="25"/>
        <v>0</v>
      </c>
      <c r="X502" s="52" t="str">
        <f t="shared" si="34"/>
        <v/>
      </c>
      <c r="Y502" s="53" t="str">
        <f t="shared" si="35"/>
        <v/>
      </c>
      <c r="Z502" s="53" t="str">
        <f t="shared" si="36"/>
        <v/>
      </c>
      <c r="AA502" s="53" t="str">
        <f t="shared" si="26"/>
        <v/>
      </c>
      <c r="AB502" s="54" t="str">
        <f t="shared" si="27"/>
        <v/>
      </c>
      <c r="AC502" s="61"/>
      <c r="AD502" s="52" t="str">
        <f t="shared" si="28"/>
        <v/>
      </c>
      <c r="AE502" s="53" t="str">
        <f t="shared" si="39"/>
        <v/>
      </c>
      <c r="AF502" s="52" t="str">
        <f t="shared" si="29"/>
        <v/>
      </c>
      <c r="AG502" s="52" t="str">
        <f t="shared" si="30"/>
        <v/>
      </c>
      <c r="AH502" s="58">
        <f t="shared" si="31"/>
        <v>0</v>
      </c>
      <c r="AI502" s="58">
        <f t="shared" si="32"/>
        <v>0</v>
      </c>
      <c r="AJ502" s="52" t="str">
        <f t="shared" si="37"/>
        <v/>
      </c>
      <c r="AK502" s="52" t="str">
        <f t="shared" si="38"/>
        <v/>
      </c>
    </row>
    <row r="503" spans="1:37" ht="15.75" customHeight="1" x14ac:dyDescent="0.25">
      <c r="A503" s="69"/>
      <c r="B503" s="63"/>
      <c r="C503" s="50" t="s">
        <v>61</v>
      </c>
      <c r="D503" s="64"/>
      <c r="E503" s="50" t="s">
        <v>61</v>
      </c>
      <c r="F503" s="68"/>
      <c r="G503" s="65"/>
      <c r="H503" s="66"/>
      <c r="I503" s="66"/>
      <c r="J503" s="67"/>
      <c r="K503" s="68"/>
      <c r="L503" s="64"/>
      <c r="M503" s="66"/>
      <c r="N503" s="66"/>
      <c r="O503" s="67"/>
      <c r="P503" s="48" t="str">
        <f t="shared" si="21"/>
        <v/>
      </c>
      <c r="Q503" s="50">
        <f t="shared" si="33"/>
        <v>502</v>
      </c>
      <c r="R503" s="50"/>
      <c r="S503" s="52"/>
      <c r="T503" s="52">
        <f t="shared" si="22"/>
        <v>0</v>
      </c>
      <c r="U503" s="52">
        <f t="shared" si="23"/>
        <v>0</v>
      </c>
      <c r="V503" s="52">
        <f t="shared" si="24"/>
        <v>0</v>
      </c>
      <c r="W503" s="52">
        <f t="shared" si="25"/>
        <v>0</v>
      </c>
      <c r="X503" s="52" t="str">
        <f t="shared" si="34"/>
        <v/>
      </c>
      <c r="Y503" s="53" t="str">
        <f t="shared" si="35"/>
        <v/>
      </c>
      <c r="Z503" s="53" t="str">
        <f t="shared" si="36"/>
        <v/>
      </c>
      <c r="AA503" s="53" t="str">
        <f t="shared" si="26"/>
        <v/>
      </c>
      <c r="AB503" s="54" t="str">
        <f t="shared" si="27"/>
        <v/>
      </c>
      <c r="AC503" s="61"/>
      <c r="AD503" s="52" t="str">
        <f t="shared" si="28"/>
        <v/>
      </c>
      <c r="AE503" s="53" t="str">
        <f t="shared" si="39"/>
        <v/>
      </c>
      <c r="AF503" s="52" t="str">
        <f t="shared" si="29"/>
        <v/>
      </c>
      <c r="AG503" s="52" t="str">
        <f t="shared" si="30"/>
        <v/>
      </c>
      <c r="AH503" s="58">
        <f t="shared" si="31"/>
        <v>0</v>
      </c>
      <c r="AI503" s="58">
        <f t="shared" si="32"/>
        <v>0</v>
      </c>
      <c r="AJ503" s="52" t="str">
        <f t="shared" si="37"/>
        <v/>
      </c>
      <c r="AK503" s="52" t="str">
        <f t="shared" si="38"/>
        <v/>
      </c>
    </row>
    <row r="504" spans="1:37" ht="15.75" customHeight="1" x14ac:dyDescent="0.25">
      <c r="A504" s="69"/>
      <c r="B504" s="63"/>
      <c r="C504" s="50" t="s">
        <v>61</v>
      </c>
      <c r="D504" s="64"/>
      <c r="E504" s="50" t="s">
        <v>61</v>
      </c>
      <c r="F504" s="68"/>
      <c r="G504" s="65"/>
      <c r="H504" s="66"/>
      <c r="I504" s="66"/>
      <c r="J504" s="67"/>
      <c r="K504" s="68"/>
      <c r="L504" s="64"/>
      <c r="M504" s="66"/>
      <c r="N504" s="66"/>
      <c r="O504" s="67"/>
      <c r="P504" s="48" t="str">
        <f t="shared" si="21"/>
        <v/>
      </c>
      <c r="Q504" s="50">
        <f t="shared" si="33"/>
        <v>503</v>
      </c>
      <c r="R504" s="50"/>
      <c r="S504" s="52"/>
      <c r="T504" s="52">
        <f t="shared" si="22"/>
        <v>0</v>
      </c>
      <c r="U504" s="52">
        <f t="shared" si="23"/>
        <v>0</v>
      </c>
      <c r="V504" s="52">
        <f t="shared" si="24"/>
        <v>0</v>
      </c>
      <c r="W504" s="52">
        <f t="shared" si="25"/>
        <v>0</v>
      </c>
      <c r="X504" s="52" t="str">
        <f t="shared" si="34"/>
        <v/>
      </c>
      <c r="Y504" s="53" t="str">
        <f t="shared" si="35"/>
        <v/>
      </c>
      <c r="Z504" s="53" t="str">
        <f t="shared" si="36"/>
        <v/>
      </c>
      <c r="AA504" s="53" t="str">
        <f t="shared" si="26"/>
        <v/>
      </c>
      <c r="AB504" s="54" t="str">
        <f t="shared" si="27"/>
        <v/>
      </c>
      <c r="AC504" s="61"/>
      <c r="AD504" s="52" t="str">
        <f t="shared" si="28"/>
        <v/>
      </c>
      <c r="AE504" s="53" t="str">
        <f t="shared" si="39"/>
        <v/>
      </c>
      <c r="AF504" s="52" t="str">
        <f t="shared" si="29"/>
        <v/>
      </c>
      <c r="AG504" s="52" t="str">
        <f t="shared" si="30"/>
        <v/>
      </c>
      <c r="AH504" s="58">
        <f t="shared" si="31"/>
        <v>0</v>
      </c>
      <c r="AI504" s="58">
        <f t="shared" si="32"/>
        <v>0</v>
      </c>
      <c r="AJ504" s="52" t="str">
        <f t="shared" si="37"/>
        <v/>
      </c>
      <c r="AK504" s="52" t="str">
        <f t="shared" si="38"/>
        <v/>
      </c>
    </row>
    <row r="505" spans="1:37" ht="15.75" customHeight="1" x14ac:dyDescent="0.25">
      <c r="A505" s="69"/>
      <c r="B505" s="63"/>
      <c r="C505" s="50" t="s">
        <v>61</v>
      </c>
      <c r="D505" s="64"/>
      <c r="E505" s="50" t="s">
        <v>61</v>
      </c>
      <c r="F505" s="68"/>
      <c r="G505" s="65"/>
      <c r="H505" s="66"/>
      <c r="I505" s="66"/>
      <c r="J505" s="67"/>
      <c r="K505" s="68"/>
      <c r="L505" s="64"/>
      <c r="M505" s="66"/>
      <c r="N505" s="66"/>
      <c r="O505" s="67"/>
      <c r="P505" s="48" t="str">
        <f t="shared" si="21"/>
        <v/>
      </c>
      <c r="Q505" s="50">
        <f t="shared" si="33"/>
        <v>504</v>
      </c>
      <c r="R505" s="50"/>
      <c r="S505" s="52"/>
      <c r="T505" s="52">
        <f t="shared" si="22"/>
        <v>0</v>
      </c>
      <c r="U505" s="52">
        <f t="shared" si="23"/>
        <v>0</v>
      </c>
      <c r="V505" s="52">
        <f t="shared" si="24"/>
        <v>0</v>
      </c>
      <c r="W505" s="52">
        <f t="shared" si="25"/>
        <v>0</v>
      </c>
      <c r="X505" s="52" t="str">
        <f t="shared" si="34"/>
        <v/>
      </c>
      <c r="Y505" s="53" t="str">
        <f t="shared" si="35"/>
        <v/>
      </c>
      <c r="Z505" s="53" t="str">
        <f t="shared" si="36"/>
        <v/>
      </c>
      <c r="AA505" s="53" t="str">
        <f t="shared" si="26"/>
        <v/>
      </c>
      <c r="AB505" s="54" t="str">
        <f t="shared" si="27"/>
        <v/>
      </c>
      <c r="AC505" s="61"/>
      <c r="AD505" s="52" t="str">
        <f t="shared" si="28"/>
        <v/>
      </c>
      <c r="AE505" s="53" t="str">
        <f t="shared" si="39"/>
        <v/>
      </c>
      <c r="AF505" s="52" t="str">
        <f t="shared" si="29"/>
        <v/>
      </c>
      <c r="AG505" s="52" t="str">
        <f t="shared" si="30"/>
        <v/>
      </c>
      <c r="AH505" s="58">
        <f t="shared" si="31"/>
        <v>0</v>
      </c>
      <c r="AI505" s="58">
        <f t="shared" si="32"/>
        <v>0</v>
      </c>
      <c r="AJ505" s="52" t="str">
        <f t="shared" si="37"/>
        <v/>
      </c>
      <c r="AK505" s="52" t="str">
        <f t="shared" si="38"/>
        <v/>
      </c>
    </row>
    <row r="506" spans="1:37" ht="15.75" customHeight="1" x14ac:dyDescent="0.25">
      <c r="A506" s="69"/>
      <c r="B506" s="63"/>
      <c r="C506" s="50" t="s">
        <v>61</v>
      </c>
      <c r="D506" s="64"/>
      <c r="E506" s="50" t="s">
        <v>61</v>
      </c>
      <c r="F506" s="68"/>
      <c r="G506" s="65"/>
      <c r="H506" s="66"/>
      <c r="I506" s="66"/>
      <c r="J506" s="67"/>
      <c r="K506" s="68"/>
      <c r="L506" s="64"/>
      <c r="M506" s="66"/>
      <c r="N506" s="66"/>
      <c r="O506" s="67"/>
      <c r="P506" s="48" t="str">
        <f t="shared" si="21"/>
        <v/>
      </c>
      <c r="Q506" s="50">
        <f t="shared" si="33"/>
        <v>505</v>
      </c>
      <c r="R506" s="50"/>
      <c r="S506" s="52"/>
      <c r="T506" s="52">
        <f t="shared" si="22"/>
        <v>0</v>
      </c>
      <c r="U506" s="52">
        <f t="shared" si="23"/>
        <v>0</v>
      </c>
      <c r="V506" s="52">
        <f t="shared" si="24"/>
        <v>0</v>
      </c>
      <c r="W506" s="52">
        <f t="shared" si="25"/>
        <v>0</v>
      </c>
      <c r="X506" s="52" t="str">
        <f t="shared" si="34"/>
        <v/>
      </c>
      <c r="Y506" s="53" t="str">
        <f t="shared" si="35"/>
        <v/>
      </c>
      <c r="Z506" s="53" t="str">
        <f t="shared" si="36"/>
        <v/>
      </c>
      <c r="AA506" s="53" t="str">
        <f t="shared" si="26"/>
        <v/>
      </c>
      <c r="AB506" s="54" t="str">
        <f t="shared" si="27"/>
        <v/>
      </c>
      <c r="AC506" s="61"/>
      <c r="AD506" s="52" t="str">
        <f t="shared" si="28"/>
        <v/>
      </c>
      <c r="AE506" s="53" t="str">
        <f t="shared" si="39"/>
        <v/>
      </c>
      <c r="AF506" s="52" t="str">
        <f t="shared" si="29"/>
        <v/>
      </c>
      <c r="AG506" s="52" t="str">
        <f t="shared" si="30"/>
        <v/>
      </c>
      <c r="AH506" s="58">
        <f t="shared" si="31"/>
        <v>0</v>
      </c>
      <c r="AI506" s="58">
        <f t="shared" si="32"/>
        <v>0</v>
      </c>
      <c r="AJ506" s="52" t="str">
        <f t="shared" si="37"/>
        <v/>
      </c>
      <c r="AK506" s="52" t="str">
        <f t="shared" si="38"/>
        <v/>
      </c>
    </row>
    <row r="507" spans="1:37" ht="15.75" customHeight="1" x14ac:dyDescent="0.25">
      <c r="A507" s="69"/>
      <c r="B507" s="63"/>
      <c r="C507" s="50" t="s">
        <v>61</v>
      </c>
      <c r="D507" s="64"/>
      <c r="E507" s="50" t="s">
        <v>61</v>
      </c>
      <c r="F507" s="68"/>
      <c r="G507" s="65"/>
      <c r="H507" s="66"/>
      <c r="I507" s="66"/>
      <c r="J507" s="67"/>
      <c r="K507" s="68"/>
      <c r="L507" s="64"/>
      <c r="M507" s="66"/>
      <c r="N507" s="66"/>
      <c r="O507" s="67"/>
      <c r="P507" s="48" t="str">
        <f t="shared" si="21"/>
        <v/>
      </c>
      <c r="Q507" s="50">
        <f t="shared" si="33"/>
        <v>506</v>
      </c>
      <c r="R507" s="50"/>
      <c r="S507" s="52"/>
      <c r="T507" s="52">
        <f t="shared" si="22"/>
        <v>0</v>
      </c>
      <c r="U507" s="52">
        <f t="shared" si="23"/>
        <v>0</v>
      </c>
      <c r="V507" s="52">
        <f t="shared" si="24"/>
        <v>0</v>
      </c>
      <c r="W507" s="52">
        <f t="shared" si="25"/>
        <v>0</v>
      </c>
      <c r="X507" s="52" t="str">
        <f t="shared" si="34"/>
        <v/>
      </c>
      <c r="Y507" s="53" t="str">
        <f t="shared" si="35"/>
        <v/>
      </c>
      <c r="Z507" s="53" t="str">
        <f t="shared" si="36"/>
        <v/>
      </c>
      <c r="AA507" s="53" t="str">
        <f t="shared" si="26"/>
        <v/>
      </c>
      <c r="AB507" s="54" t="str">
        <f t="shared" si="27"/>
        <v/>
      </c>
      <c r="AC507" s="61"/>
      <c r="AD507" s="52" t="str">
        <f t="shared" si="28"/>
        <v/>
      </c>
      <c r="AE507" s="53" t="str">
        <f t="shared" si="39"/>
        <v/>
      </c>
      <c r="AF507" s="52" t="str">
        <f t="shared" si="29"/>
        <v/>
      </c>
      <c r="AG507" s="52" t="str">
        <f t="shared" si="30"/>
        <v/>
      </c>
      <c r="AH507" s="58">
        <f t="shared" si="31"/>
        <v>0</v>
      </c>
      <c r="AI507" s="58">
        <f t="shared" si="32"/>
        <v>0</v>
      </c>
      <c r="AJ507" s="52" t="str">
        <f t="shared" si="37"/>
        <v/>
      </c>
      <c r="AK507" s="52" t="str">
        <f t="shared" si="38"/>
        <v/>
      </c>
    </row>
    <row r="508" spans="1:37" ht="15.75" customHeight="1" x14ac:dyDescent="0.25">
      <c r="A508" s="69"/>
      <c r="B508" s="63"/>
      <c r="C508" s="50" t="s">
        <v>61</v>
      </c>
      <c r="D508" s="64"/>
      <c r="E508" s="50" t="s">
        <v>61</v>
      </c>
      <c r="F508" s="68"/>
      <c r="G508" s="65"/>
      <c r="H508" s="66"/>
      <c r="I508" s="66"/>
      <c r="J508" s="67"/>
      <c r="K508" s="68"/>
      <c r="L508" s="64"/>
      <c r="M508" s="66"/>
      <c r="N508" s="66"/>
      <c r="O508" s="67"/>
      <c r="P508" s="48" t="str">
        <f t="shared" si="21"/>
        <v/>
      </c>
      <c r="Q508" s="50">
        <f t="shared" si="33"/>
        <v>507</v>
      </c>
      <c r="R508" s="50"/>
      <c r="S508" s="52"/>
      <c r="T508" s="52">
        <f t="shared" si="22"/>
        <v>0</v>
      </c>
      <c r="U508" s="52">
        <f t="shared" si="23"/>
        <v>0</v>
      </c>
      <c r="V508" s="52">
        <f t="shared" si="24"/>
        <v>0</v>
      </c>
      <c r="W508" s="52">
        <f t="shared" si="25"/>
        <v>0</v>
      </c>
      <c r="X508" s="52" t="str">
        <f t="shared" si="34"/>
        <v/>
      </c>
      <c r="Y508" s="53" t="str">
        <f t="shared" si="35"/>
        <v/>
      </c>
      <c r="Z508" s="53" t="str">
        <f t="shared" si="36"/>
        <v/>
      </c>
      <c r="AA508" s="53" t="str">
        <f t="shared" si="26"/>
        <v/>
      </c>
      <c r="AB508" s="54" t="str">
        <f t="shared" si="27"/>
        <v/>
      </c>
      <c r="AC508" s="61"/>
      <c r="AD508" s="52" t="str">
        <f t="shared" si="28"/>
        <v/>
      </c>
      <c r="AE508" s="53" t="str">
        <f t="shared" si="39"/>
        <v/>
      </c>
      <c r="AF508" s="52" t="str">
        <f t="shared" si="29"/>
        <v/>
      </c>
      <c r="AG508" s="52" t="str">
        <f t="shared" si="30"/>
        <v/>
      </c>
      <c r="AH508" s="58">
        <f t="shared" si="31"/>
        <v>0</v>
      </c>
      <c r="AI508" s="58">
        <f t="shared" si="32"/>
        <v>0</v>
      </c>
      <c r="AJ508" s="52" t="str">
        <f t="shared" si="37"/>
        <v/>
      </c>
      <c r="AK508" s="52" t="str">
        <f t="shared" si="38"/>
        <v/>
      </c>
    </row>
    <row r="509" spans="1:37" ht="15.75" customHeight="1" x14ac:dyDescent="0.25">
      <c r="A509" s="69"/>
      <c r="B509" s="63"/>
      <c r="C509" s="50" t="s">
        <v>61</v>
      </c>
      <c r="D509" s="64"/>
      <c r="E509" s="50" t="s">
        <v>61</v>
      </c>
      <c r="F509" s="68"/>
      <c r="G509" s="65"/>
      <c r="H509" s="66"/>
      <c r="I509" s="66"/>
      <c r="J509" s="67"/>
      <c r="K509" s="68"/>
      <c r="L509" s="64"/>
      <c r="M509" s="66"/>
      <c r="N509" s="66"/>
      <c r="O509" s="67"/>
      <c r="P509" s="48" t="str">
        <f t="shared" si="21"/>
        <v/>
      </c>
      <c r="Q509" s="50">
        <f t="shared" si="33"/>
        <v>508</v>
      </c>
      <c r="R509" s="50"/>
      <c r="S509" s="52"/>
      <c r="T509" s="52">
        <f t="shared" si="22"/>
        <v>0</v>
      </c>
      <c r="U509" s="52">
        <f t="shared" si="23"/>
        <v>0</v>
      </c>
      <c r="V509" s="52">
        <f t="shared" si="24"/>
        <v>0</v>
      </c>
      <c r="W509" s="52">
        <f t="shared" si="25"/>
        <v>0</v>
      </c>
      <c r="X509" s="52" t="str">
        <f t="shared" si="34"/>
        <v/>
      </c>
      <c r="Y509" s="53" t="str">
        <f t="shared" si="35"/>
        <v/>
      </c>
      <c r="Z509" s="53" t="str">
        <f t="shared" si="36"/>
        <v/>
      </c>
      <c r="AA509" s="53" t="str">
        <f t="shared" si="26"/>
        <v/>
      </c>
      <c r="AB509" s="54" t="str">
        <f t="shared" si="27"/>
        <v/>
      </c>
      <c r="AC509" s="61"/>
      <c r="AD509" s="52" t="str">
        <f t="shared" si="28"/>
        <v/>
      </c>
      <c r="AE509" s="53" t="str">
        <f t="shared" si="39"/>
        <v/>
      </c>
      <c r="AF509" s="52" t="str">
        <f t="shared" si="29"/>
        <v/>
      </c>
      <c r="AG509" s="52" t="str">
        <f t="shared" si="30"/>
        <v/>
      </c>
      <c r="AH509" s="58">
        <f t="shared" si="31"/>
        <v>0</v>
      </c>
      <c r="AI509" s="58">
        <f t="shared" si="32"/>
        <v>0</v>
      </c>
      <c r="AJ509" s="52" t="str">
        <f t="shared" si="37"/>
        <v/>
      </c>
      <c r="AK509" s="52" t="str">
        <f t="shared" si="38"/>
        <v/>
      </c>
    </row>
    <row r="510" spans="1:37" ht="15.75" customHeight="1" x14ac:dyDescent="0.25">
      <c r="A510" s="69"/>
      <c r="B510" s="63"/>
      <c r="C510" s="50" t="s">
        <v>61</v>
      </c>
      <c r="D510" s="64"/>
      <c r="E510" s="50" t="s">
        <v>61</v>
      </c>
      <c r="F510" s="68"/>
      <c r="G510" s="65"/>
      <c r="H510" s="66"/>
      <c r="I510" s="66"/>
      <c r="J510" s="67"/>
      <c r="K510" s="68"/>
      <c r="L510" s="64"/>
      <c r="M510" s="66"/>
      <c r="N510" s="66"/>
      <c r="O510" s="67"/>
      <c r="P510" s="48" t="str">
        <f t="shared" si="21"/>
        <v/>
      </c>
      <c r="Q510" s="50">
        <f t="shared" si="33"/>
        <v>509</v>
      </c>
      <c r="R510" s="50"/>
      <c r="S510" s="52"/>
      <c r="T510" s="52">
        <f t="shared" si="22"/>
        <v>0</v>
      </c>
      <c r="U510" s="52">
        <f t="shared" si="23"/>
        <v>0</v>
      </c>
      <c r="V510" s="52">
        <f t="shared" si="24"/>
        <v>0</v>
      </c>
      <c r="W510" s="52">
        <f t="shared" si="25"/>
        <v>0</v>
      </c>
      <c r="X510" s="52" t="str">
        <f t="shared" si="34"/>
        <v/>
      </c>
      <c r="Y510" s="53" t="str">
        <f t="shared" si="35"/>
        <v/>
      </c>
      <c r="Z510" s="53" t="str">
        <f t="shared" si="36"/>
        <v/>
      </c>
      <c r="AA510" s="53" t="str">
        <f t="shared" si="26"/>
        <v/>
      </c>
      <c r="AB510" s="54" t="str">
        <f t="shared" si="27"/>
        <v/>
      </c>
      <c r="AC510" s="61"/>
      <c r="AD510" s="52" t="str">
        <f t="shared" si="28"/>
        <v/>
      </c>
      <c r="AE510" s="53" t="str">
        <f t="shared" si="39"/>
        <v/>
      </c>
      <c r="AF510" s="52" t="str">
        <f t="shared" si="29"/>
        <v/>
      </c>
      <c r="AG510" s="52" t="str">
        <f t="shared" si="30"/>
        <v/>
      </c>
      <c r="AH510" s="58">
        <f t="shared" si="31"/>
        <v>0</v>
      </c>
      <c r="AI510" s="58">
        <f t="shared" si="32"/>
        <v>0</v>
      </c>
      <c r="AJ510" s="52" t="str">
        <f t="shared" si="37"/>
        <v/>
      </c>
      <c r="AK510" s="52" t="str">
        <f t="shared" si="38"/>
        <v/>
      </c>
    </row>
    <row r="511" spans="1:37" ht="15.75" customHeight="1" x14ac:dyDescent="0.25">
      <c r="A511" s="69"/>
      <c r="B511" s="63"/>
      <c r="C511" s="50" t="s">
        <v>61</v>
      </c>
      <c r="D511" s="64"/>
      <c r="E511" s="50" t="s">
        <v>61</v>
      </c>
      <c r="F511" s="68"/>
      <c r="G511" s="65"/>
      <c r="H511" s="66"/>
      <c r="I511" s="66"/>
      <c r="J511" s="67"/>
      <c r="K511" s="68"/>
      <c r="L511" s="64"/>
      <c r="M511" s="66"/>
      <c r="N511" s="66"/>
      <c r="O511" s="67"/>
      <c r="P511" s="48" t="str">
        <f t="shared" si="21"/>
        <v/>
      </c>
      <c r="Q511" s="50">
        <f t="shared" si="33"/>
        <v>510</v>
      </c>
      <c r="R511" s="50"/>
      <c r="S511" s="52"/>
      <c r="T511" s="52">
        <f t="shared" si="22"/>
        <v>0</v>
      </c>
      <c r="U511" s="52">
        <f t="shared" si="23"/>
        <v>0</v>
      </c>
      <c r="V511" s="52">
        <f t="shared" si="24"/>
        <v>0</v>
      </c>
      <c r="W511" s="52">
        <f t="shared" si="25"/>
        <v>0</v>
      </c>
      <c r="X511" s="52" t="str">
        <f t="shared" si="34"/>
        <v/>
      </c>
      <c r="Y511" s="53" t="str">
        <f t="shared" si="35"/>
        <v/>
      </c>
      <c r="Z511" s="53" t="str">
        <f t="shared" si="36"/>
        <v/>
      </c>
      <c r="AA511" s="53" t="str">
        <f t="shared" si="26"/>
        <v/>
      </c>
      <c r="AB511" s="54" t="str">
        <f t="shared" si="27"/>
        <v/>
      </c>
      <c r="AC511" s="61"/>
      <c r="AD511" s="52" t="str">
        <f t="shared" si="28"/>
        <v/>
      </c>
      <c r="AE511" s="53" t="str">
        <f t="shared" si="39"/>
        <v/>
      </c>
      <c r="AF511" s="52" t="str">
        <f t="shared" si="29"/>
        <v/>
      </c>
      <c r="AG511" s="52" t="str">
        <f t="shared" si="30"/>
        <v/>
      </c>
      <c r="AH511" s="58">
        <f t="shared" si="31"/>
        <v>0</v>
      </c>
      <c r="AI511" s="58">
        <f t="shared" si="32"/>
        <v>0</v>
      </c>
      <c r="AJ511" s="52" t="str">
        <f t="shared" si="37"/>
        <v/>
      </c>
      <c r="AK511" s="52" t="str">
        <f t="shared" si="38"/>
        <v/>
      </c>
    </row>
    <row r="512" spans="1:37" ht="15.75" customHeight="1" x14ac:dyDescent="0.25">
      <c r="A512" s="69"/>
      <c r="B512" s="63"/>
      <c r="C512" s="50" t="s">
        <v>61</v>
      </c>
      <c r="D512" s="64"/>
      <c r="E512" s="50" t="s">
        <v>61</v>
      </c>
      <c r="F512" s="68"/>
      <c r="G512" s="65"/>
      <c r="H512" s="66"/>
      <c r="I512" s="66"/>
      <c r="J512" s="67"/>
      <c r="K512" s="68"/>
      <c r="L512" s="64"/>
      <c r="M512" s="66"/>
      <c r="N512" s="66"/>
      <c r="O512" s="67"/>
      <c r="P512" s="48" t="str">
        <f t="shared" ref="P512:P766" si="40">IFERROR(IF(C512="Long",((J512-H512)*B512*G512)-O512,IF(C512="Short",((H512-J512)*B512*G512)-O512,"")),"Symbol not found")</f>
        <v/>
      </c>
      <c r="Q512" s="50">
        <f t="shared" si="33"/>
        <v>511</v>
      </c>
      <c r="R512" s="50"/>
      <c r="S512" s="52"/>
      <c r="T512" s="52">
        <f t="shared" ref="T512:T766" si="41">IF(J512&gt;0,1,0)</f>
        <v>0</v>
      </c>
      <c r="U512" s="52">
        <f t="shared" ref="U512:U766" si="42">IF(T512=0,0,_xludf.IFS(AE512="","",AE512=0,"BE",AE512&gt;0,1,AE512&lt;0,0))</f>
        <v>0</v>
      </c>
      <c r="V512" s="52">
        <f t="shared" ref="V512:V766" si="43">IF(T512=0,0,_xludf.IFS(AE512="","",AE512=0,"BE",AE512&lt;0,1,AE512&gt;0,0))</f>
        <v>0</v>
      </c>
      <c r="W512" s="52">
        <f t="shared" ref="W512:W766" si="44">IF(U512="BE",IF(V512="BE",1,0),0)</f>
        <v>0</v>
      </c>
      <c r="X512" s="52" t="str">
        <f t="shared" si="34"/>
        <v/>
      </c>
      <c r="Y512" s="53" t="str">
        <f t="shared" si="35"/>
        <v/>
      </c>
      <c r="Z512" s="53" t="str">
        <f t="shared" si="36"/>
        <v/>
      </c>
      <c r="AA512" s="53" t="str">
        <f t="shared" ref="AA512:AA766" si="45">IF(P512&lt;N(Z512),Y512-Z511,"")</f>
        <v/>
      </c>
      <c r="AB512" s="54" t="str">
        <f t="shared" ref="AB512:AB766" si="46">IF(T512&gt;0,IF(L512-D512=0,K512-F512,(L512-D512)+(K512-F512)),"")</f>
        <v/>
      </c>
      <c r="AC512" s="61"/>
      <c r="AD512" s="52" t="str">
        <f t="shared" ref="AD512:AD766" si="47">IF(D512&gt;0,TEXT(D512,"ddd"),"")</f>
        <v/>
      </c>
      <c r="AE512" s="53" t="str">
        <f t="shared" si="39"/>
        <v/>
      </c>
      <c r="AF512" s="52" t="str">
        <f t="shared" ref="AF512:AF766" si="48">IF(T512&gt;0,P512,"")</f>
        <v/>
      </c>
      <c r="AG512" s="52" t="str">
        <f t="shared" ref="AG512:AG766" si="49">IF(L512="","",L512)</f>
        <v/>
      </c>
      <c r="AH512" s="58">
        <f t="shared" ref="AH512:AH766" si="50">IF(C512="Long",(N512-H512)*(B512*G512),(H512-M512)*(B512*G512))</f>
        <v>0</v>
      </c>
      <c r="AI512" s="58">
        <f t="shared" ref="AI512:AI766" si="51">IF(C512="Long",(M512-H512)*(B512*G512),(H512-N512)*(B512*G512))</f>
        <v>0</v>
      </c>
      <c r="AJ512" s="52" t="str">
        <f t="shared" si="37"/>
        <v/>
      </c>
      <c r="AK512" s="52" t="str">
        <f t="shared" si="38"/>
        <v/>
      </c>
    </row>
    <row r="513" spans="1:37" ht="15.75" customHeight="1" x14ac:dyDescent="0.25">
      <c r="A513" s="69"/>
      <c r="B513" s="63"/>
      <c r="C513" s="50" t="s">
        <v>61</v>
      </c>
      <c r="D513" s="64"/>
      <c r="E513" s="50" t="s">
        <v>61</v>
      </c>
      <c r="F513" s="68"/>
      <c r="G513" s="65"/>
      <c r="H513" s="66"/>
      <c r="I513" s="66"/>
      <c r="J513" s="67"/>
      <c r="K513" s="68"/>
      <c r="L513" s="64"/>
      <c r="M513" s="66"/>
      <c r="N513" s="66"/>
      <c r="O513" s="67"/>
      <c r="P513" s="48" t="str">
        <f t="shared" si="40"/>
        <v/>
      </c>
      <c r="Q513" s="50">
        <f t="shared" ref="Q513:Q767" si="52">Q512+1</f>
        <v>512</v>
      </c>
      <c r="R513" s="50"/>
      <c r="S513" s="52"/>
      <c r="T513" s="52">
        <f t="shared" si="41"/>
        <v>0</v>
      </c>
      <c r="U513" s="52">
        <f t="shared" si="42"/>
        <v>0</v>
      </c>
      <c r="V513" s="52">
        <f t="shared" si="43"/>
        <v>0</v>
      </c>
      <c r="W513" s="52">
        <f t="shared" si="44"/>
        <v>0</v>
      </c>
      <c r="X513" s="52" t="str">
        <f t="shared" ref="X513:X767" si="53">IF(T513&gt;0,X512+1,"")</f>
        <v/>
      </c>
      <c r="Y513" s="53" t="str">
        <f t="shared" ref="Y513:Y736" si="54">IF(T513&gt;0,Y512+P513,"")</f>
        <v/>
      </c>
      <c r="Z513" s="53" t="str">
        <f t="shared" ref="Z513:Z767" si="55">IF(T513&gt;0,MAX(Y513,Z512),"")</f>
        <v/>
      </c>
      <c r="AA513" s="53" t="str">
        <f t="shared" si="45"/>
        <v/>
      </c>
      <c r="AB513" s="54" t="str">
        <f t="shared" si="46"/>
        <v/>
      </c>
      <c r="AC513" s="61"/>
      <c r="AD513" s="52" t="str">
        <f t="shared" si="47"/>
        <v/>
      </c>
      <c r="AE513" s="53" t="str">
        <f t="shared" si="39"/>
        <v/>
      </c>
      <c r="AF513" s="52" t="str">
        <f t="shared" si="48"/>
        <v/>
      </c>
      <c r="AG513" s="52" t="str">
        <f t="shared" si="49"/>
        <v/>
      </c>
      <c r="AH513" s="58">
        <f t="shared" si="50"/>
        <v>0</v>
      </c>
      <c r="AI513" s="58">
        <f t="shared" si="51"/>
        <v>0</v>
      </c>
      <c r="AJ513" s="52" t="str">
        <f t="shared" ref="AJ513:AJ767" si="56">IF(T513&gt;0,AVERAGE($AH$2:$AH513),"")</f>
        <v/>
      </c>
      <c r="AK513" s="52" t="str">
        <f t="shared" ref="AK513:AK767" si="57">IF(T513&gt;0,AVERAGE($AI$2:$AI513),"")</f>
        <v/>
      </c>
    </row>
    <row r="514" spans="1:37" ht="15.75" customHeight="1" x14ac:dyDescent="0.25">
      <c r="A514" s="69"/>
      <c r="B514" s="63"/>
      <c r="C514" s="50" t="s">
        <v>61</v>
      </c>
      <c r="D514" s="64"/>
      <c r="E514" s="50" t="s">
        <v>61</v>
      </c>
      <c r="F514" s="68"/>
      <c r="G514" s="65"/>
      <c r="H514" s="66"/>
      <c r="I514" s="66"/>
      <c r="J514" s="67"/>
      <c r="K514" s="68"/>
      <c r="L514" s="64"/>
      <c r="M514" s="66"/>
      <c r="N514" s="66"/>
      <c r="O514" s="67"/>
      <c r="P514" s="48" t="str">
        <f t="shared" si="40"/>
        <v/>
      </c>
      <c r="Q514" s="50">
        <f t="shared" si="52"/>
        <v>513</v>
      </c>
      <c r="R514" s="50"/>
      <c r="S514" s="52"/>
      <c r="T514" s="52">
        <f t="shared" si="41"/>
        <v>0</v>
      </c>
      <c r="U514" s="52">
        <f t="shared" si="42"/>
        <v>0</v>
      </c>
      <c r="V514" s="52">
        <f t="shared" si="43"/>
        <v>0</v>
      </c>
      <c r="W514" s="52">
        <f t="shared" si="44"/>
        <v>0</v>
      </c>
      <c r="X514" s="52" t="str">
        <f t="shared" si="53"/>
        <v/>
      </c>
      <c r="Y514" s="53" t="str">
        <f t="shared" si="54"/>
        <v/>
      </c>
      <c r="Z514" s="53" t="str">
        <f t="shared" si="55"/>
        <v/>
      </c>
      <c r="AA514" s="53" t="str">
        <f t="shared" si="45"/>
        <v/>
      </c>
      <c r="AB514" s="54" t="str">
        <f t="shared" si="46"/>
        <v/>
      </c>
      <c r="AC514" s="61"/>
      <c r="AD514" s="52" t="str">
        <f t="shared" si="47"/>
        <v/>
      </c>
      <c r="AE514" s="53" t="str">
        <f t="shared" si="39"/>
        <v/>
      </c>
      <c r="AF514" s="52" t="str">
        <f t="shared" si="48"/>
        <v/>
      </c>
      <c r="AG514" s="52" t="str">
        <f t="shared" si="49"/>
        <v/>
      </c>
      <c r="AH514" s="58">
        <f t="shared" si="50"/>
        <v>0</v>
      </c>
      <c r="AI514" s="58">
        <f t="shared" si="51"/>
        <v>0</v>
      </c>
      <c r="AJ514" s="52" t="str">
        <f t="shared" si="56"/>
        <v/>
      </c>
      <c r="AK514" s="52" t="str">
        <f t="shared" si="57"/>
        <v/>
      </c>
    </row>
    <row r="515" spans="1:37" ht="15.75" customHeight="1" x14ac:dyDescent="0.25">
      <c r="A515" s="69"/>
      <c r="B515" s="63"/>
      <c r="C515" s="50" t="s">
        <v>61</v>
      </c>
      <c r="D515" s="64"/>
      <c r="E515" s="50" t="s">
        <v>61</v>
      </c>
      <c r="F515" s="68"/>
      <c r="G515" s="65"/>
      <c r="H515" s="66"/>
      <c r="I515" s="66"/>
      <c r="J515" s="67"/>
      <c r="K515" s="68"/>
      <c r="L515" s="64"/>
      <c r="M515" s="66"/>
      <c r="N515" s="66"/>
      <c r="O515" s="67"/>
      <c r="P515" s="48" t="str">
        <f t="shared" si="40"/>
        <v/>
      </c>
      <c r="Q515" s="50">
        <f t="shared" si="52"/>
        <v>514</v>
      </c>
      <c r="R515" s="50"/>
      <c r="S515" s="52"/>
      <c r="T515" s="52">
        <f t="shared" si="41"/>
        <v>0</v>
      </c>
      <c r="U515" s="52">
        <f t="shared" si="42"/>
        <v>0</v>
      </c>
      <c r="V515" s="52">
        <f t="shared" si="43"/>
        <v>0</v>
      </c>
      <c r="W515" s="52">
        <f t="shared" si="44"/>
        <v>0</v>
      </c>
      <c r="X515" s="52" t="str">
        <f t="shared" si="53"/>
        <v/>
      </c>
      <c r="Y515" s="53" t="str">
        <f t="shared" si="54"/>
        <v/>
      </c>
      <c r="Z515" s="53" t="str">
        <f t="shared" si="55"/>
        <v/>
      </c>
      <c r="AA515" s="53" t="str">
        <f t="shared" si="45"/>
        <v/>
      </c>
      <c r="AB515" s="54" t="str">
        <f t="shared" si="46"/>
        <v/>
      </c>
      <c r="AC515" s="61"/>
      <c r="AD515" s="52" t="str">
        <f t="shared" si="47"/>
        <v/>
      </c>
      <c r="AE515" s="53" t="str">
        <f t="shared" si="39"/>
        <v/>
      </c>
      <c r="AF515" s="52" t="str">
        <f t="shared" si="48"/>
        <v/>
      </c>
      <c r="AG515" s="52" t="str">
        <f t="shared" si="49"/>
        <v/>
      </c>
      <c r="AH515" s="58">
        <f t="shared" si="50"/>
        <v>0</v>
      </c>
      <c r="AI515" s="58">
        <f t="shared" si="51"/>
        <v>0</v>
      </c>
      <c r="AJ515" s="52" t="str">
        <f t="shared" si="56"/>
        <v/>
      </c>
      <c r="AK515" s="52" t="str">
        <f t="shared" si="57"/>
        <v/>
      </c>
    </row>
    <row r="516" spans="1:37" ht="15.75" customHeight="1" x14ac:dyDescent="0.25">
      <c r="A516" s="69"/>
      <c r="B516" s="63"/>
      <c r="C516" s="50" t="s">
        <v>61</v>
      </c>
      <c r="D516" s="64"/>
      <c r="E516" s="50" t="s">
        <v>61</v>
      </c>
      <c r="F516" s="68"/>
      <c r="G516" s="65"/>
      <c r="H516" s="66"/>
      <c r="I516" s="66"/>
      <c r="J516" s="67"/>
      <c r="K516" s="68"/>
      <c r="L516" s="64"/>
      <c r="M516" s="66"/>
      <c r="N516" s="66"/>
      <c r="O516" s="67"/>
      <c r="P516" s="48" t="str">
        <f t="shared" si="40"/>
        <v/>
      </c>
      <c r="Q516" s="50">
        <f t="shared" si="52"/>
        <v>515</v>
      </c>
      <c r="R516" s="50"/>
      <c r="S516" s="52"/>
      <c r="T516" s="52">
        <f t="shared" si="41"/>
        <v>0</v>
      </c>
      <c r="U516" s="52">
        <f t="shared" si="42"/>
        <v>0</v>
      </c>
      <c r="V516" s="52">
        <f t="shared" si="43"/>
        <v>0</v>
      </c>
      <c r="W516" s="52">
        <f t="shared" si="44"/>
        <v>0</v>
      </c>
      <c r="X516" s="52" t="str">
        <f t="shared" si="53"/>
        <v/>
      </c>
      <c r="Y516" s="53" t="str">
        <f t="shared" si="54"/>
        <v/>
      </c>
      <c r="Z516" s="53" t="str">
        <f t="shared" si="55"/>
        <v/>
      </c>
      <c r="AA516" s="53" t="str">
        <f t="shared" si="45"/>
        <v/>
      </c>
      <c r="AB516" s="54" t="str">
        <f t="shared" si="46"/>
        <v/>
      </c>
      <c r="AC516" s="61"/>
      <c r="AD516" s="52" t="str">
        <f t="shared" si="47"/>
        <v/>
      </c>
      <c r="AE516" s="53" t="str">
        <f t="shared" si="39"/>
        <v/>
      </c>
      <c r="AF516" s="52" t="str">
        <f t="shared" si="48"/>
        <v/>
      </c>
      <c r="AG516" s="52" t="str">
        <f t="shared" si="49"/>
        <v/>
      </c>
      <c r="AH516" s="58">
        <f t="shared" si="50"/>
        <v>0</v>
      </c>
      <c r="AI516" s="58">
        <f t="shared" si="51"/>
        <v>0</v>
      </c>
      <c r="AJ516" s="52" t="str">
        <f t="shared" si="56"/>
        <v/>
      </c>
      <c r="AK516" s="52" t="str">
        <f t="shared" si="57"/>
        <v/>
      </c>
    </row>
    <row r="517" spans="1:37" ht="15.75" customHeight="1" x14ac:dyDescent="0.25">
      <c r="A517" s="69"/>
      <c r="B517" s="63"/>
      <c r="C517" s="50" t="s">
        <v>61</v>
      </c>
      <c r="D517" s="64"/>
      <c r="E517" s="50" t="s">
        <v>61</v>
      </c>
      <c r="F517" s="68"/>
      <c r="G517" s="65"/>
      <c r="H517" s="66"/>
      <c r="I517" s="66"/>
      <c r="J517" s="67"/>
      <c r="K517" s="68"/>
      <c r="L517" s="64"/>
      <c r="M517" s="66"/>
      <c r="N517" s="66"/>
      <c r="O517" s="67"/>
      <c r="P517" s="48" t="str">
        <f t="shared" si="40"/>
        <v/>
      </c>
      <c r="Q517" s="50">
        <f t="shared" si="52"/>
        <v>516</v>
      </c>
      <c r="R517" s="50"/>
      <c r="S517" s="52"/>
      <c r="T517" s="52">
        <f t="shared" si="41"/>
        <v>0</v>
      </c>
      <c r="U517" s="52">
        <f t="shared" si="42"/>
        <v>0</v>
      </c>
      <c r="V517" s="52">
        <f t="shared" si="43"/>
        <v>0</v>
      </c>
      <c r="W517" s="52">
        <f t="shared" si="44"/>
        <v>0</v>
      </c>
      <c r="X517" s="52" t="str">
        <f t="shared" si="53"/>
        <v/>
      </c>
      <c r="Y517" s="53" t="str">
        <f t="shared" si="54"/>
        <v/>
      </c>
      <c r="Z517" s="53" t="str">
        <f t="shared" si="55"/>
        <v/>
      </c>
      <c r="AA517" s="53" t="str">
        <f t="shared" si="45"/>
        <v/>
      </c>
      <c r="AB517" s="54" t="str">
        <f t="shared" si="46"/>
        <v/>
      </c>
      <c r="AC517" s="61"/>
      <c r="AD517" s="52" t="str">
        <f t="shared" si="47"/>
        <v/>
      </c>
      <c r="AE517" s="53" t="str">
        <f t="shared" si="39"/>
        <v/>
      </c>
      <c r="AF517" s="52" t="str">
        <f t="shared" si="48"/>
        <v/>
      </c>
      <c r="AG517" s="52" t="str">
        <f t="shared" si="49"/>
        <v/>
      </c>
      <c r="AH517" s="58">
        <f t="shared" si="50"/>
        <v>0</v>
      </c>
      <c r="AI517" s="58">
        <f t="shared" si="51"/>
        <v>0</v>
      </c>
      <c r="AJ517" s="52" t="str">
        <f t="shared" si="56"/>
        <v/>
      </c>
      <c r="AK517" s="52" t="str">
        <f t="shared" si="57"/>
        <v/>
      </c>
    </row>
    <row r="518" spans="1:37" ht="15.75" customHeight="1" x14ac:dyDescent="0.25">
      <c r="A518" s="69"/>
      <c r="B518" s="63"/>
      <c r="C518" s="50" t="s">
        <v>61</v>
      </c>
      <c r="D518" s="64"/>
      <c r="E518" s="50" t="s">
        <v>61</v>
      </c>
      <c r="F518" s="68"/>
      <c r="G518" s="65"/>
      <c r="H518" s="66"/>
      <c r="I518" s="66"/>
      <c r="J518" s="67"/>
      <c r="K518" s="68"/>
      <c r="L518" s="64"/>
      <c r="M518" s="66"/>
      <c r="N518" s="66"/>
      <c r="O518" s="67"/>
      <c r="P518" s="48" t="str">
        <f t="shared" si="40"/>
        <v/>
      </c>
      <c r="Q518" s="50">
        <f t="shared" si="52"/>
        <v>517</v>
      </c>
      <c r="R518" s="50"/>
      <c r="S518" s="52"/>
      <c r="T518" s="52">
        <f t="shared" si="41"/>
        <v>0</v>
      </c>
      <c r="U518" s="52">
        <f t="shared" si="42"/>
        <v>0</v>
      </c>
      <c r="V518" s="52">
        <f t="shared" si="43"/>
        <v>0</v>
      </c>
      <c r="W518" s="52">
        <f t="shared" si="44"/>
        <v>0</v>
      </c>
      <c r="X518" s="52" t="str">
        <f t="shared" si="53"/>
        <v/>
      </c>
      <c r="Y518" s="53" t="str">
        <f t="shared" si="54"/>
        <v/>
      </c>
      <c r="Z518" s="53" t="str">
        <f t="shared" si="55"/>
        <v/>
      </c>
      <c r="AA518" s="53" t="str">
        <f t="shared" si="45"/>
        <v/>
      </c>
      <c r="AB518" s="54" t="str">
        <f t="shared" si="46"/>
        <v/>
      </c>
      <c r="AC518" s="61"/>
      <c r="AD518" s="52" t="str">
        <f t="shared" si="47"/>
        <v/>
      </c>
      <c r="AE518" s="53" t="str">
        <f t="shared" si="39"/>
        <v/>
      </c>
      <c r="AF518" s="52" t="str">
        <f t="shared" si="48"/>
        <v/>
      </c>
      <c r="AG518" s="52" t="str">
        <f t="shared" si="49"/>
        <v/>
      </c>
      <c r="AH518" s="58">
        <f t="shared" si="50"/>
        <v>0</v>
      </c>
      <c r="AI518" s="58">
        <f t="shared" si="51"/>
        <v>0</v>
      </c>
      <c r="AJ518" s="52" t="str">
        <f t="shared" si="56"/>
        <v/>
      </c>
      <c r="AK518" s="52" t="str">
        <f t="shared" si="57"/>
        <v/>
      </c>
    </row>
    <row r="519" spans="1:37" ht="15.75" customHeight="1" x14ac:dyDescent="0.25">
      <c r="A519" s="69"/>
      <c r="B519" s="63"/>
      <c r="C519" s="50" t="s">
        <v>61</v>
      </c>
      <c r="D519" s="64"/>
      <c r="E519" s="50" t="s">
        <v>61</v>
      </c>
      <c r="F519" s="68"/>
      <c r="G519" s="65"/>
      <c r="H519" s="66"/>
      <c r="I519" s="66"/>
      <c r="J519" s="67"/>
      <c r="K519" s="68"/>
      <c r="L519" s="64"/>
      <c r="M519" s="66"/>
      <c r="N519" s="66"/>
      <c r="O519" s="67"/>
      <c r="P519" s="48" t="str">
        <f t="shared" si="40"/>
        <v/>
      </c>
      <c r="Q519" s="50">
        <f t="shared" si="52"/>
        <v>518</v>
      </c>
      <c r="R519" s="50"/>
      <c r="S519" s="52"/>
      <c r="T519" s="52">
        <f t="shared" si="41"/>
        <v>0</v>
      </c>
      <c r="U519" s="52">
        <f t="shared" si="42"/>
        <v>0</v>
      </c>
      <c r="V519" s="52">
        <f t="shared" si="43"/>
        <v>0</v>
      </c>
      <c r="W519" s="52">
        <f t="shared" si="44"/>
        <v>0</v>
      </c>
      <c r="X519" s="52" t="str">
        <f t="shared" si="53"/>
        <v/>
      </c>
      <c r="Y519" s="53" t="str">
        <f t="shared" si="54"/>
        <v/>
      </c>
      <c r="Z519" s="53" t="str">
        <f t="shared" si="55"/>
        <v/>
      </c>
      <c r="AA519" s="53" t="str">
        <f t="shared" si="45"/>
        <v/>
      </c>
      <c r="AB519" s="54" t="str">
        <f t="shared" si="46"/>
        <v/>
      </c>
      <c r="AC519" s="61"/>
      <c r="AD519" s="52" t="str">
        <f t="shared" si="47"/>
        <v/>
      </c>
      <c r="AE519" s="53" t="str">
        <f t="shared" si="39"/>
        <v/>
      </c>
      <c r="AF519" s="52" t="str">
        <f t="shared" si="48"/>
        <v/>
      </c>
      <c r="AG519" s="52" t="str">
        <f t="shared" si="49"/>
        <v/>
      </c>
      <c r="AH519" s="58">
        <f t="shared" si="50"/>
        <v>0</v>
      </c>
      <c r="AI519" s="58">
        <f t="shared" si="51"/>
        <v>0</v>
      </c>
      <c r="AJ519" s="52" t="str">
        <f t="shared" si="56"/>
        <v/>
      </c>
      <c r="AK519" s="52" t="str">
        <f t="shared" si="57"/>
        <v/>
      </c>
    </row>
    <row r="520" spans="1:37" ht="15.75" customHeight="1" x14ac:dyDescent="0.25">
      <c r="A520" s="69"/>
      <c r="B520" s="63"/>
      <c r="C520" s="50" t="s">
        <v>61</v>
      </c>
      <c r="D520" s="64"/>
      <c r="E520" s="50" t="s">
        <v>61</v>
      </c>
      <c r="F520" s="68"/>
      <c r="G520" s="65"/>
      <c r="H520" s="66"/>
      <c r="I520" s="66"/>
      <c r="J520" s="67"/>
      <c r="K520" s="68"/>
      <c r="L520" s="64"/>
      <c r="M520" s="66"/>
      <c r="N520" s="66"/>
      <c r="O520" s="67"/>
      <c r="P520" s="48" t="str">
        <f t="shared" si="40"/>
        <v/>
      </c>
      <c r="Q520" s="50">
        <f t="shared" si="52"/>
        <v>519</v>
      </c>
      <c r="R520" s="50"/>
      <c r="S520" s="52"/>
      <c r="T520" s="52">
        <f t="shared" si="41"/>
        <v>0</v>
      </c>
      <c r="U520" s="52">
        <f t="shared" si="42"/>
        <v>0</v>
      </c>
      <c r="V520" s="52">
        <f t="shared" si="43"/>
        <v>0</v>
      </c>
      <c r="W520" s="52">
        <f t="shared" si="44"/>
        <v>0</v>
      </c>
      <c r="X520" s="52" t="str">
        <f t="shared" si="53"/>
        <v/>
      </c>
      <c r="Y520" s="53" t="str">
        <f t="shared" si="54"/>
        <v/>
      </c>
      <c r="Z520" s="53" t="str">
        <f t="shared" si="55"/>
        <v/>
      </c>
      <c r="AA520" s="53" t="str">
        <f t="shared" si="45"/>
        <v/>
      </c>
      <c r="AB520" s="54" t="str">
        <f t="shared" si="46"/>
        <v/>
      </c>
      <c r="AC520" s="61"/>
      <c r="AD520" s="52" t="str">
        <f t="shared" si="47"/>
        <v/>
      </c>
      <c r="AE520" s="53" t="str">
        <f t="shared" si="39"/>
        <v/>
      </c>
      <c r="AF520" s="52" t="str">
        <f t="shared" si="48"/>
        <v/>
      </c>
      <c r="AG520" s="52" t="str">
        <f t="shared" si="49"/>
        <v/>
      </c>
      <c r="AH520" s="58">
        <f t="shared" si="50"/>
        <v>0</v>
      </c>
      <c r="AI520" s="58">
        <f t="shared" si="51"/>
        <v>0</v>
      </c>
      <c r="AJ520" s="52" t="str">
        <f t="shared" si="56"/>
        <v/>
      </c>
      <c r="AK520" s="52" t="str">
        <f t="shared" si="57"/>
        <v/>
      </c>
    </row>
    <row r="521" spans="1:37" ht="15.75" customHeight="1" x14ac:dyDescent="0.25">
      <c r="A521" s="69"/>
      <c r="B521" s="63"/>
      <c r="C521" s="50" t="s">
        <v>61</v>
      </c>
      <c r="D521" s="64"/>
      <c r="E521" s="50" t="s">
        <v>61</v>
      </c>
      <c r="F521" s="68"/>
      <c r="G521" s="65"/>
      <c r="H521" s="66"/>
      <c r="I521" s="66"/>
      <c r="J521" s="67"/>
      <c r="K521" s="68"/>
      <c r="L521" s="64"/>
      <c r="M521" s="66"/>
      <c r="N521" s="66"/>
      <c r="O521" s="67"/>
      <c r="P521" s="48" t="str">
        <f t="shared" si="40"/>
        <v/>
      </c>
      <c r="Q521" s="50">
        <f t="shared" si="52"/>
        <v>520</v>
      </c>
      <c r="R521" s="50"/>
      <c r="S521" s="52"/>
      <c r="T521" s="52">
        <f t="shared" si="41"/>
        <v>0</v>
      </c>
      <c r="U521" s="52">
        <f t="shared" si="42"/>
        <v>0</v>
      </c>
      <c r="V521" s="52">
        <f t="shared" si="43"/>
        <v>0</v>
      </c>
      <c r="W521" s="52">
        <f t="shared" si="44"/>
        <v>0</v>
      </c>
      <c r="X521" s="52" t="str">
        <f t="shared" si="53"/>
        <v/>
      </c>
      <c r="Y521" s="53" t="str">
        <f t="shared" si="54"/>
        <v/>
      </c>
      <c r="Z521" s="53" t="str">
        <f t="shared" si="55"/>
        <v/>
      </c>
      <c r="AA521" s="53" t="str">
        <f t="shared" si="45"/>
        <v/>
      </c>
      <c r="AB521" s="54" t="str">
        <f t="shared" si="46"/>
        <v/>
      </c>
      <c r="AC521" s="61"/>
      <c r="AD521" s="52" t="str">
        <f t="shared" si="47"/>
        <v/>
      </c>
      <c r="AE521" s="53" t="str">
        <f t="shared" si="39"/>
        <v/>
      </c>
      <c r="AF521" s="52" t="str">
        <f t="shared" si="48"/>
        <v/>
      </c>
      <c r="AG521" s="52" t="str">
        <f t="shared" si="49"/>
        <v/>
      </c>
      <c r="AH521" s="58">
        <f t="shared" si="50"/>
        <v>0</v>
      </c>
      <c r="AI521" s="58">
        <f t="shared" si="51"/>
        <v>0</v>
      </c>
      <c r="AJ521" s="52" t="str">
        <f t="shared" si="56"/>
        <v/>
      </c>
      <c r="AK521" s="52" t="str">
        <f t="shared" si="57"/>
        <v/>
      </c>
    </row>
    <row r="522" spans="1:37" ht="15.75" customHeight="1" x14ac:dyDescent="0.25">
      <c r="A522" s="69"/>
      <c r="B522" s="63"/>
      <c r="C522" s="50" t="s">
        <v>61</v>
      </c>
      <c r="D522" s="64"/>
      <c r="E522" s="50" t="s">
        <v>61</v>
      </c>
      <c r="F522" s="68"/>
      <c r="G522" s="65"/>
      <c r="H522" s="66"/>
      <c r="I522" s="66"/>
      <c r="J522" s="67"/>
      <c r="K522" s="68"/>
      <c r="L522" s="64"/>
      <c r="M522" s="66"/>
      <c r="N522" s="66"/>
      <c r="O522" s="67"/>
      <c r="P522" s="48" t="str">
        <f t="shared" si="40"/>
        <v/>
      </c>
      <c r="Q522" s="50">
        <f t="shared" si="52"/>
        <v>521</v>
      </c>
      <c r="R522" s="50"/>
      <c r="S522" s="52"/>
      <c r="T522" s="52">
        <f t="shared" si="41"/>
        <v>0</v>
      </c>
      <c r="U522" s="52">
        <f t="shared" si="42"/>
        <v>0</v>
      </c>
      <c r="V522" s="52">
        <f t="shared" si="43"/>
        <v>0</v>
      </c>
      <c r="W522" s="52">
        <f t="shared" si="44"/>
        <v>0</v>
      </c>
      <c r="X522" s="52" t="str">
        <f t="shared" si="53"/>
        <v/>
      </c>
      <c r="Y522" s="53" t="str">
        <f t="shared" si="54"/>
        <v/>
      </c>
      <c r="Z522" s="53" t="str">
        <f t="shared" si="55"/>
        <v/>
      </c>
      <c r="AA522" s="53" t="str">
        <f t="shared" si="45"/>
        <v/>
      </c>
      <c r="AB522" s="54" t="str">
        <f t="shared" si="46"/>
        <v/>
      </c>
      <c r="AC522" s="61"/>
      <c r="AD522" s="52" t="str">
        <f t="shared" si="47"/>
        <v/>
      </c>
      <c r="AE522" s="53" t="str">
        <f t="shared" si="39"/>
        <v/>
      </c>
      <c r="AF522" s="52" t="str">
        <f t="shared" si="48"/>
        <v/>
      </c>
      <c r="AG522" s="52" t="str">
        <f t="shared" si="49"/>
        <v/>
      </c>
      <c r="AH522" s="58">
        <f t="shared" si="50"/>
        <v>0</v>
      </c>
      <c r="AI522" s="58">
        <f t="shared" si="51"/>
        <v>0</v>
      </c>
      <c r="AJ522" s="52" t="str">
        <f t="shared" si="56"/>
        <v/>
      </c>
      <c r="AK522" s="52" t="str">
        <f t="shared" si="57"/>
        <v/>
      </c>
    </row>
    <row r="523" spans="1:37" ht="15.75" customHeight="1" x14ac:dyDescent="0.25">
      <c r="A523" s="69"/>
      <c r="B523" s="63"/>
      <c r="C523" s="50" t="s">
        <v>61</v>
      </c>
      <c r="D523" s="64"/>
      <c r="E523" s="50" t="s">
        <v>61</v>
      </c>
      <c r="F523" s="68"/>
      <c r="G523" s="65"/>
      <c r="H523" s="66"/>
      <c r="I523" s="66"/>
      <c r="J523" s="67"/>
      <c r="K523" s="68"/>
      <c r="L523" s="64"/>
      <c r="M523" s="66"/>
      <c r="N523" s="66"/>
      <c r="O523" s="67"/>
      <c r="P523" s="48" t="str">
        <f t="shared" si="40"/>
        <v/>
      </c>
      <c r="Q523" s="50">
        <f t="shared" si="52"/>
        <v>522</v>
      </c>
      <c r="R523" s="50"/>
      <c r="S523" s="52"/>
      <c r="T523" s="52">
        <f t="shared" si="41"/>
        <v>0</v>
      </c>
      <c r="U523" s="52">
        <f t="shared" si="42"/>
        <v>0</v>
      </c>
      <c r="V523" s="52">
        <f t="shared" si="43"/>
        <v>0</v>
      </c>
      <c r="W523" s="52">
        <f t="shared" si="44"/>
        <v>0</v>
      </c>
      <c r="X523" s="52" t="str">
        <f t="shared" si="53"/>
        <v/>
      </c>
      <c r="Y523" s="53" t="str">
        <f t="shared" si="54"/>
        <v/>
      </c>
      <c r="Z523" s="53" t="str">
        <f t="shared" si="55"/>
        <v/>
      </c>
      <c r="AA523" s="53" t="str">
        <f t="shared" si="45"/>
        <v/>
      </c>
      <c r="AB523" s="54" t="str">
        <f t="shared" si="46"/>
        <v/>
      </c>
      <c r="AC523" s="61"/>
      <c r="AD523" s="52" t="str">
        <f t="shared" si="47"/>
        <v/>
      </c>
      <c r="AE523" s="53" t="str">
        <f t="shared" ref="AE523:AE777" si="58">IFERROR(IF(C523="Long",((J523-H523)*B523*G523),IF(C523="Short",((H523-J523)*B523*G523),"")),"Symbol not found")</f>
        <v/>
      </c>
      <c r="AF523" s="52" t="str">
        <f t="shared" si="48"/>
        <v/>
      </c>
      <c r="AG523" s="52" t="str">
        <f t="shared" si="49"/>
        <v/>
      </c>
      <c r="AH523" s="58">
        <f t="shared" si="50"/>
        <v>0</v>
      </c>
      <c r="AI523" s="58">
        <f t="shared" si="51"/>
        <v>0</v>
      </c>
      <c r="AJ523" s="52" t="str">
        <f t="shared" si="56"/>
        <v/>
      </c>
      <c r="AK523" s="52" t="str">
        <f t="shared" si="57"/>
        <v/>
      </c>
    </row>
    <row r="524" spans="1:37" ht="15.75" customHeight="1" x14ac:dyDescent="0.25">
      <c r="A524" s="69"/>
      <c r="B524" s="63"/>
      <c r="C524" s="50" t="s">
        <v>61</v>
      </c>
      <c r="D524" s="64"/>
      <c r="E524" s="50" t="s">
        <v>61</v>
      </c>
      <c r="F524" s="68"/>
      <c r="G524" s="65"/>
      <c r="H524" s="66"/>
      <c r="I524" s="66"/>
      <c r="J524" s="67"/>
      <c r="K524" s="68"/>
      <c r="L524" s="64"/>
      <c r="M524" s="66"/>
      <c r="N524" s="66"/>
      <c r="O524" s="67"/>
      <c r="P524" s="48" t="str">
        <f t="shared" si="40"/>
        <v/>
      </c>
      <c r="Q524" s="50">
        <f t="shared" si="52"/>
        <v>523</v>
      </c>
      <c r="R524" s="50"/>
      <c r="S524" s="52"/>
      <c r="T524" s="52">
        <f t="shared" si="41"/>
        <v>0</v>
      </c>
      <c r="U524" s="52">
        <f t="shared" si="42"/>
        <v>0</v>
      </c>
      <c r="V524" s="52">
        <f t="shared" si="43"/>
        <v>0</v>
      </c>
      <c r="W524" s="52">
        <f t="shared" si="44"/>
        <v>0</v>
      </c>
      <c r="X524" s="52" t="str">
        <f t="shared" si="53"/>
        <v/>
      </c>
      <c r="Y524" s="53" t="str">
        <f t="shared" si="54"/>
        <v/>
      </c>
      <c r="Z524" s="53" t="str">
        <f t="shared" si="55"/>
        <v/>
      </c>
      <c r="AA524" s="53" t="str">
        <f t="shared" si="45"/>
        <v/>
      </c>
      <c r="AB524" s="54" t="str">
        <f t="shared" si="46"/>
        <v/>
      </c>
      <c r="AC524" s="61"/>
      <c r="AD524" s="52" t="str">
        <f t="shared" si="47"/>
        <v/>
      </c>
      <c r="AE524" s="53" t="str">
        <f t="shared" si="58"/>
        <v/>
      </c>
      <c r="AF524" s="52" t="str">
        <f t="shared" si="48"/>
        <v/>
      </c>
      <c r="AG524" s="52" t="str">
        <f t="shared" si="49"/>
        <v/>
      </c>
      <c r="AH524" s="58">
        <f t="shared" si="50"/>
        <v>0</v>
      </c>
      <c r="AI524" s="58">
        <f t="shared" si="51"/>
        <v>0</v>
      </c>
      <c r="AJ524" s="52" t="str">
        <f t="shared" si="56"/>
        <v/>
      </c>
      <c r="AK524" s="52" t="str">
        <f t="shared" si="57"/>
        <v/>
      </c>
    </row>
    <row r="525" spans="1:37" ht="15.75" customHeight="1" x14ac:dyDescent="0.25">
      <c r="A525" s="69"/>
      <c r="B525" s="63"/>
      <c r="C525" s="50" t="s">
        <v>61</v>
      </c>
      <c r="D525" s="64"/>
      <c r="E525" s="50" t="s">
        <v>61</v>
      </c>
      <c r="F525" s="68"/>
      <c r="G525" s="65"/>
      <c r="H525" s="66"/>
      <c r="I525" s="66"/>
      <c r="J525" s="67"/>
      <c r="K525" s="68"/>
      <c r="L525" s="64"/>
      <c r="M525" s="66"/>
      <c r="N525" s="66"/>
      <c r="O525" s="67"/>
      <c r="P525" s="48" t="str">
        <f t="shared" si="40"/>
        <v/>
      </c>
      <c r="Q525" s="50">
        <f t="shared" si="52"/>
        <v>524</v>
      </c>
      <c r="R525" s="50"/>
      <c r="S525" s="52"/>
      <c r="T525" s="52">
        <f t="shared" si="41"/>
        <v>0</v>
      </c>
      <c r="U525" s="52">
        <f t="shared" si="42"/>
        <v>0</v>
      </c>
      <c r="V525" s="52">
        <f t="shared" si="43"/>
        <v>0</v>
      </c>
      <c r="W525" s="52">
        <f t="shared" si="44"/>
        <v>0</v>
      </c>
      <c r="X525" s="52" t="str">
        <f t="shared" si="53"/>
        <v/>
      </c>
      <c r="Y525" s="53" t="str">
        <f t="shared" si="54"/>
        <v/>
      </c>
      <c r="Z525" s="53" t="str">
        <f t="shared" si="55"/>
        <v/>
      </c>
      <c r="AA525" s="53" t="str">
        <f t="shared" si="45"/>
        <v/>
      </c>
      <c r="AB525" s="54" t="str">
        <f t="shared" si="46"/>
        <v/>
      </c>
      <c r="AC525" s="61"/>
      <c r="AD525" s="52" t="str">
        <f t="shared" si="47"/>
        <v/>
      </c>
      <c r="AE525" s="53" t="str">
        <f t="shared" si="58"/>
        <v/>
      </c>
      <c r="AF525" s="52" t="str">
        <f t="shared" si="48"/>
        <v/>
      </c>
      <c r="AG525" s="52" t="str">
        <f t="shared" si="49"/>
        <v/>
      </c>
      <c r="AH525" s="58">
        <f t="shared" si="50"/>
        <v>0</v>
      </c>
      <c r="AI525" s="58">
        <f t="shared" si="51"/>
        <v>0</v>
      </c>
      <c r="AJ525" s="52" t="str">
        <f t="shared" si="56"/>
        <v/>
      </c>
      <c r="AK525" s="52" t="str">
        <f t="shared" si="57"/>
        <v/>
      </c>
    </row>
    <row r="526" spans="1:37" ht="15.75" customHeight="1" x14ac:dyDescent="0.25">
      <c r="A526" s="69"/>
      <c r="B526" s="63"/>
      <c r="C526" s="50" t="s">
        <v>61</v>
      </c>
      <c r="D526" s="64"/>
      <c r="E526" s="50" t="s">
        <v>61</v>
      </c>
      <c r="F526" s="68"/>
      <c r="G526" s="65"/>
      <c r="H526" s="66"/>
      <c r="I526" s="66"/>
      <c r="J526" s="67"/>
      <c r="K526" s="68"/>
      <c r="L526" s="64"/>
      <c r="M526" s="66"/>
      <c r="N526" s="66"/>
      <c r="O526" s="67"/>
      <c r="P526" s="48" t="str">
        <f t="shared" si="40"/>
        <v/>
      </c>
      <c r="Q526" s="50">
        <f t="shared" si="52"/>
        <v>525</v>
      </c>
      <c r="R526" s="50"/>
      <c r="S526" s="52"/>
      <c r="T526" s="52">
        <f t="shared" si="41"/>
        <v>0</v>
      </c>
      <c r="U526" s="52">
        <f t="shared" si="42"/>
        <v>0</v>
      </c>
      <c r="V526" s="52">
        <f t="shared" si="43"/>
        <v>0</v>
      </c>
      <c r="W526" s="52">
        <f t="shared" si="44"/>
        <v>0</v>
      </c>
      <c r="X526" s="52" t="str">
        <f t="shared" si="53"/>
        <v/>
      </c>
      <c r="Y526" s="53" t="str">
        <f t="shared" si="54"/>
        <v/>
      </c>
      <c r="Z526" s="53" t="str">
        <f t="shared" si="55"/>
        <v/>
      </c>
      <c r="AA526" s="53" t="str">
        <f t="shared" si="45"/>
        <v/>
      </c>
      <c r="AB526" s="54" t="str">
        <f t="shared" si="46"/>
        <v/>
      </c>
      <c r="AC526" s="61"/>
      <c r="AD526" s="52" t="str">
        <f t="shared" si="47"/>
        <v/>
      </c>
      <c r="AE526" s="53" t="str">
        <f t="shared" si="58"/>
        <v/>
      </c>
      <c r="AF526" s="52" t="str">
        <f t="shared" si="48"/>
        <v/>
      </c>
      <c r="AG526" s="52" t="str">
        <f t="shared" si="49"/>
        <v/>
      </c>
      <c r="AH526" s="58">
        <f t="shared" si="50"/>
        <v>0</v>
      </c>
      <c r="AI526" s="58">
        <f t="shared" si="51"/>
        <v>0</v>
      </c>
      <c r="AJ526" s="52" t="str">
        <f t="shared" si="56"/>
        <v/>
      </c>
      <c r="AK526" s="52" t="str">
        <f t="shared" si="57"/>
        <v/>
      </c>
    </row>
    <row r="527" spans="1:37" ht="15.75" customHeight="1" x14ac:dyDescent="0.25">
      <c r="A527" s="69"/>
      <c r="B527" s="63"/>
      <c r="C527" s="50" t="s">
        <v>61</v>
      </c>
      <c r="D527" s="64"/>
      <c r="E527" s="50" t="s">
        <v>61</v>
      </c>
      <c r="F527" s="68"/>
      <c r="G527" s="65"/>
      <c r="H527" s="66"/>
      <c r="I527" s="66"/>
      <c r="J527" s="67"/>
      <c r="K527" s="68"/>
      <c r="L527" s="64"/>
      <c r="M527" s="66"/>
      <c r="N527" s="66"/>
      <c r="O527" s="67"/>
      <c r="P527" s="48" t="str">
        <f t="shared" si="40"/>
        <v/>
      </c>
      <c r="Q527" s="50">
        <f t="shared" si="52"/>
        <v>526</v>
      </c>
      <c r="R527" s="50"/>
      <c r="S527" s="52"/>
      <c r="T527" s="52">
        <f t="shared" si="41"/>
        <v>0</v>
      </c>
      <c r="U527" s="52">
        <f t="shared" si="42"/>
        <v>0</v>
      </c>
      <c r="V527" s="52">
        <f t="shared" si="43"/>
        <v>0</v>
      </c>
      <c r="W527" s="52">
        <f t="shared" si="44"/>
        <v>0</v>
      </c>
      <c r="X527" s="52" t="str">
        <f t="shared" si="53"/>
        <v/>
      </c>
      <c r="Y527" s="53" t="str">
        <f t="shared" si="54"/>
        <v/>
      </c>
      <c r="Z527" s="53" t="str">
        <f t="shared" si="55"/>
        <v/>
      </c>
      <c r="AA527" s="53" t="str">
        <f t="shared" si="45"/>
        <v/>
      </c>
      <c r="AB527" s="54" t="str">
        <f t="shared" si="46"/>
        <v/>
      </c>
      <c r="AC527" s="61"/>
      <c r="AD527" s="52" t="str">
        <f t="shared" si="47"/>
        <v/>
      </c>
      <c r="AE527" s="53" t="str">
        <f t="shared" si="58"/>
        <v/>
      </c>
      <c r="AF527" s="52" t="str">
        <f t="shared" si="48"/>
        <v/>
      </c>
      <c r="AG527" s="52" t="str">
        <f t="shared" si="49"/>
        <v/>
      </c>
      <c r="AH527" s="58">
        <f t="shared" si="50"/>
        <v>0</v>
      </c>
      <c r="AI527" s="58">
        <f t="shared" si="51"/>
        <v>0</v>
      </c>
      <c r="AJ527" s="52" t="str">
        <f t="shared" si="56"/>
        <v/>
      </c>
      <c r="AK527" s="52" t="str">
        <f t="shared" si="57"/>
        <v/>
      </c>
    </row>
    <row r="528" spans="1:37" ht="15.75" customHeight="1" x14ac:dyDescent="0.25">
      <c r="A528" s="69"/>
      <c r="B528" s="63"/>
      <c r="C528" s="50" t="s">
        <v>61</v>
      </c>
      <c r="D528" s="64"/>
      <c r="E528" s="50" t="s">
        <v>61</v>
      </c>
      <c r="F528" s="68"/>
      <c r="G528" s="65"/>
      <c r="H528" s="66"/>
      <c r="I528" s="66"/>
      <c r="J528" s="67"/>
      <c r="K528" s="68"/>
      <c r="L528" s="64"/>
      <c r="M528" s="66"/>
      <c r="N528" s="66"/>
      <c r="O528" s="67"/>
      <c r="P528" s="48" t="str">
        <f t="shared" si="40"/>
        <v/>
      </c>
      <c r="Q528" s="50">
        <f t="shared" si="52"/>
        <v>527</v>
      </c>
      <c r="R528" s="50"/>
      <c r="S528" s="52"/>
      <c r="T528" s="52">
        <f t="shared" si="41"/>
        <v>0</v>
      </c>
      <c r="U528" s="52">
        <f t="shared" si="42"/>
        <v>0</v>
      </c>
      <c r="V528" s="52">
        <f t="shared" si="43"/>
        <v>0</v>
      </c>
      <c r="W528" s="52">
        <f t="shared" si="44"/>
        <v>0</v>
      </c>
      <c r="X528" s="52" t="str">
        <f t="shared" si="53"/>
        <v/>
      </c>
      <c r="Y528" s="53" t="str">
        <f t="shared" si="54"/>
        <v/>
      </c>
      <c r="Z528" s="53" t="str">
        <f t="shared" si="55"/>
        <v/>
      </c>
      <c r="AA528" s="53" t="str">
        <f t="shared" si="45"/>
        <v/>
      </c>
      <c r="AB528" s="54" t="str">
        <f t="shared" si="46"/>
        <v/>
      </c>
      <c r="AC528" s="61"/>
      <c r="AD528" s="52" t="str">
        <f t="shared" si="47"/>
        <v/>
      </c>
      <c r="AE528" s="53" t="str">
        <f t="shared" si="58"/>
        <v/>
      </c>
      <c r="AF528" s="52" t="str">
        <f t="shared" si="48"/>
        <v/>
      </c>
      <c r="AG528" s="52" t="str">
        <f t="shared" si="49"/>
        <v/>
      </c>
      <c r="AH528" s="58">
        <f t="shared" si="50"/>
        <v>0</v>
      </c>
      <c r="AI528" s="58">
        <f t="shared" si="51"/>
        <v>0</v>
      </c>
      <c r="AJ528" s="52" t="str">
        <f t="shared" si="56"/>
        <v/>
      </c>
      <c r="AK528" s="52" t="str">
        <f t="shared" si="57"/>
        <v/>
      </c>
    </row>
    <row r="529" spans="1:37" ht="15.75" customHeight="1" x14ac:dyDescent="0.25">
      <c r="A529" s="69"/>
      <c r="B529" s="63"/>
      <c r="C529" s="50" t="s">
        <v>61</v>
      </c>
      <c r="D529" s="64"/>
      <c r="E529" s="50" t="s">
        <v>61</v>
      </c>
      <c r="F529" s="68"/>
      <c r="G529" s="65"/>
      <c r="H529" s="66"/>
      <c r="I529" s="66"/>
      <c r="J529" s="67"/>
      <c r="K529" s="68"/>
      <c r="L529" s="64"/>
      <c r="M529" s="66"/>
      <c r="N529" s="66"/>
      <c r="O529" s="67"/>
      <c r="P529" s="48" t="str">
        <f t="shared" si="40"/>
        <v/>
      </c>
      <c r="Q529" s="50">
        <f t="shared" si="52"/>
        <v>528</v>
      </c>
      <c r="R529" s="50"/>
      <c r="S529" s="52"/>
      <c r="T529" s="52">
        <f t="shared" si="41"/>
        <v>0</v>
      </c>
      <c r="U529" s="52">
        <f t="shared" si="42"/>
        <v>0</v>
      </c>
      <c r="V529" s="52">
        <f t="shared" si="43"/>
        <v>0</v>
      </c>
      <c r="W529" s="52">
        <f t="shared" si="44"/>
        <v>0</v>
      </c>
      <c r="X529" s="52" t="str">
        <f t="shared" si="53"/>
        <v/>
      </c>
      <c r="Y529" s="53" t="str">
        <f t="shared" si="54"/>
        <v/>
      </c>
      <c r="Z529" s="53" t="str">
        <f t="shared" si="55"/>
        <v/>
      </c>
      <c r="AA529" s="53" t="str">
        <f t="shared" si="45"/>
        <v/>
      </c>
      <c r="AB529" s="54" t="str">
        <f t="shared" si="46"/>
        <v/>
      </c>
      <c r="AC529" s="61"/>
      <c r="AD529" s="52" t="str">
        <f t="shared" si="47"/>
        <v/>
      </c>
      <c r="AE529" s="53" t="str">
        <f t="shared" si="58"/>
        <v/>
      </c>
      <c r="AF529" s="52" t="str">
        <f t="shared" si="48"/>
        <v/>
      </c>
      <c r="AG529" s="52" t="str">
        <f t="shared" si="49"/>
        <v/>
      </c>
      <c r="AH529" s="58">
        <f t="shared" si="50"/>
        <v>0</v>
      </c>
      <c r="AI529" s="58">
        <f t="shared" si="51"/>
        <v>0</v>
      </c>
      <c r="AJ529" s="52" t="str">
        <f t="shared" si="56"/>
        <v/>
      </c>
      <c r="AK529" s="52" t="str">
        <f t="shared" si="57"/>
        <v/>
      </c>
    </row>
    <row r="530" spans="1:37" ht="15.75" customHeight="1" x14ac:dyDescent="0.25">
      <c r="A530" s="69"/>
      <c r="B530" s="63"/>
      <c r="C530" s="50" t="s">
        <v>61</v>
      </c>
      <c r="D530" s="64"/>
      <c r="E530" s="50" t="s">
        <v>61</v>
      </c>
      <c r="F530" s="68"/>
      <c r="G530" s="65"/>
      <c r="H530" s="66"/>
      <c r="I530" s="66"/>
      <c r="J530" s="67"/>
      <c r="K530" s="68"/>
      <c r="L530" s="64"/>
      <c r="M530" s="66"/>
      <c r="N530" s="66"/>
      <c r="O530" s="67"/>
      <c r="P530" s="48" t="str">
        <f t="shared" si="40"/>
        <v/>
      </c>
      <c r="Q530" s="50">
        <f t="shared" si="52"/>
        <v>529</v>
      </c>
      <c r="R530" s="50"/>
      <c r="S530" s="52"/>
      <c r="T530" s="52">
        <f t="shared" si="41"/>
        <v>0</v>
      </c>
      <c r="U530" s="52">
        <f t="shared" si="42"/>
        <v>0</v>
      </c>
      <c r="V530" s="52">
        <f t="shared" si="43"/>
        <v>0</v>
      </c>
      <c r="W530" s="52">
        <f t="shared" si="44"/>
        <v>0</v>
      </c>
      <c r="X530" s="52" t="str">
        <f t="shared" si="53"/>
        <v/>
      </c>
      <c r="Y530" s="53" t="str">
        <f t="shared" si="54"/>
        <v/>
      </c>
      <c r="Z530" s="53" t="str">
        <f t="shared" si="55"/>
        <v/>
      </c>
      <c r="AA530" s="53" t="str">
        <f t="shared" si="45"/>
        <v/>
      </c>
      <c r="AB530" s="54" t="str">
        <f t="shared" si="46"/>
        <v/>
      </c>
      <c r="AC530" s="61"/>
      <c r="AD530" s="52" t="str">
        <f t="shared" si="47"/>
        <v/>
      </c>
      <c r="AE530" s="53" t="str">
        <f t="shared" si="58"/>
        <v/>
      </c>
      <c r="AF530" s="52" t="str">
        <f t="shared" si="48"/>
        <v/>
      </c>
      <c r="AG530" s="52" t="str">
        <f t="shared" si="49"/>
        <v/>
      </c>
      <c r="AH530" s="58">
        <f t="shared" si="50"/>
        <v>0</v>
      </c>
      <c r="AI530" s="58">
        <f t="shared" si="51"/>
        <v>0</v>
      </c>
      <c r="AJ530" s="52" t="str">
        <f t="shared" si="56"/>
        <v/>
      </c>
      <c r="AK530" s="52" t="str">
        <f t="shared" si="57"/>
        <v/>
      </c>
    </row>
    <row r="531" spans="1:37" ht="15.75" customHeight="1" x14ac:dyDescent="0.25">
      <c r="A531" s="69"/>
      <c r="B531" s="63"/>
      <c r="C531" s="50" t="s">
        <v>61</v>
      </c>
      <c r="D531" s="64"/>
      <c r="E531" s="50" t="s">
        <v>61</v>
      </c>
      <c r="F531" s="68"/>
      <c r="G531" s="65"/>
      <c r="H531" s="66"/>
      <c r="I531" s="66"/>
      <c r="J531" s="67"/>
      <c r="K531" s="68"/>
      <c r="L531" s="64"/>
      <c r="M531" s="66"/>
      <c r="N531" s="66"/>
      <c r="O531" s="67"/>
      <c r="P531" s="48" t="str">
        <f t="shared" si="40"/>
        <v/>
      </c>
      <c r="Q531" s="50">
        <f t="shared" si="52"/>
        <v>530</v>
      </c>
      <c r="R531" s="50"/>
      <c r="S531" s="52"/>
      <c r="T531" s="52">
        <f t="shared" si="41"/>
        <v>0</v>
      </c>
      <c r="U531" s="52">
        <f t="shared" si="42"/>
        <v>0</v>
      </c>
      <c r="V531" s="52">
        <f t="shared" si="43"/>
        <v>0</v>
      </c>
      <c r="W531" s="52">
        <f t="shared" si="44"/>
        <v>0</v>
      </c>
      <c r="X531" s="52" t="str">
        <f t="shared" si="53"/>
        <v/>
      </c>
      <c r="Y531" s="53" t="str">
        <f t="shared" si="54"/>
        <v/>
      </c>
      <c r="Z531" s="53" t="str">
        <f t="shared" si="55"/>
        <v/>
      </c>
      <c r="AA531" s="53" t="str">
        <f t="shared" si="45"/>
        <v/>
      </c>
      <c r="AB531" s="54" t="str">
        <f t="shared" si="46"/>
        <v/>
      </c>
      <c r="AC531" s="61"/>
      <c r="AD531" s="52" t="str">
        <f t="shared" si="47"/>
        <v/>
      </c>
      <c r="AE531" s="53" t="str">
        <f t="shared" si="58"/>
        <v/>
      </c>
      <c r="AF531" s="52" t="str">
        <f t="shared" si="48"/>
        <v/>
      </c>
      <c r="AG531" s="52" t="str">
        <f t="shared" si="49"/>
        <v/>
      </c>
      <c r="AH531" s="58">
        <f t="shared" si="50"/>
        <v>0</v>
      </c>
      <c r="AI531" s="58">
        <f t="shared" si="51"/>
        <v>0</v>
      </c>
      <c r="AJ531" s="52" t="str">
        <f t="shared" si="56"/>
        <v/>
      </c>
      <c r="AK531" s="52" t="str">
        <f t="shared" si="57"/>
        <v/>
      </c>
    </row>
    <row r="532" spans="1:37" ht="15.75" customHeight="1" x14ac:dyDescent="0.25">
      <c r="A532" s="69"/>
      <c r="B532" s="63"/>
      <c r="C532" s="50" t="s">
        <v>61</v>
      </c>
      <c r="D532" s="64"/>
      <c r="E532" s="50" t="s">
        <v>61</v>
      </c>
      <c r="F532" s="68"/>
      <c r="G532" s="65"/>
      <c r="H532" s="66"/>
      <c r="I532" s="66"/>
      <c r="J532" s="67"/>
      <c r="K532" s="68"/>
      <c r="L532" s="64"/>
      <c r="M532" s="66"/>
      <c r="N532" s="66"/>
      <c r="O532" s="67"/>
      <c r="P532" s="48" t="str">
        <f t="shared" si="40"/>
        <v/>
      </c>
      <c r="Q532" s="50">
        <f t="shared" si="52"/>
        <v>531</v>
      </c>
      <c r="R532" s="50"/>
      <c r="S532" s="52"/>
      <c r="T532" s="52">
        <f t="shared" si="41"/>
        <v>0</v>
      </c>
      <c r="U532" s="52">
        <f t="shared" si="42"/>
        <v>0</v>
      </c>
      <c r="V532" s="52">
        <f t="shared" si="43"/>
        <v>0</v>
      </c>
      <c r="W532" s="52">
        <f t="shared" si="44"/>
        <v>0</v>
      </c>
      <c r="X532" s="52" t="str">
        <f t="shared" si="53"/>
        <v/>
      </c>
      <c r="Y532" s="53" t="str">
        <f t="shared" si="54"/>
        <v/>
      </c>
      <c r="Z532" s="53" t="str">
        <f t="shared" si="55"/>
        <v/>
      </c>
      <c r="AA532" s="53" t="str">
        <f t="shared" si="45"/>
        <v/>
      </c>
      <c r="AB532" s="54" t="str">
        <f t="shared" si="46"/>
        <v/>
      </c>
      <c r="AC532" s="61"/>
      <c r="AD532" s="52" t="str">
        <f t="shared" si="47"/>
        <v/>
      </c>
      <c r="AE532" s="53" t="str">
        <f t="shared" si="58"/>
        <v/>
      </c>
      <c r="AF532" s="52" t="str">
        <f t="shared" si="48"/>
        <v/>
      </c>
      <c r="AG532" s="52" t="str">
        <f t="shared" si="49"/>
        <v/>
      </c>
      <c r="AH532" s="58">
        <f t="shared" si="50"/>
        <v>0</v>
      </c>
      <c r="AI532" s="58">
        <f t="shared" si="51"/>
        <v>0</v>
      </c>
      <c r="AJ532" s="52" t="str">
        <f t="shared" si="56"/>
        <v/>
      </c>
      <c r="AK532" s="52" t="str">
        <f t="shared" si="57"/>
        <v/>
      </c>
    </row>
    <row r="533" spans="1:37" ht="15.75" customHeight="1" x14ac:dyDescent="0.25">
      <c r="A533" s="69"/>
      <c r="B533" s="63"/>
      <c r="C533" s="50" t="s">
        <v>61</v>
      </c>
      <c r="D533" s="64"/>
      <c r="E533" s="50" t="s">
        <v>61</v>
      </c>
      <c r="F533" s="68"/>
      <c r="G533" s="65"/>
      <c r="H533" s="66"/>
      <c r="I533" s="66"/>
      <c r="J533" s="67"/>
      <c r="K533" s="68"/>
      <c r="L533" s="64"/>
      <c r="M533" s="66"/>
      <c r="N533" s="66"/>
      <c r="O533" s="67"/>
      <c r="P533" s="48" t="str">
        <f t="shared" si="40"/>
        <v/>
      </c>
      <c r="Q533" s="50">
        <f t="shared" si="52"/>
        <v>532</v>
      </c>
      <c r="R533" s="50"/>
      <c r="S533" s="52"/>
      <c r="T533" s="52">
        <f t="shared" si="41"/>
        <v>0</v>
      </c>
      <c r="U533" s="52">
        <f t="shared" si="42"/>
        <v>0</v>
      </c>
      <c r="V533" s="52">
        <f t="shared" si="43"/>
        <v>0</v>
      </c>
      <c r="W533" s="52">
        <f t="shared" si="44"/>
        <v>0</v>
      </c>
      <c r="X533" s="52" t="str">
        <f t="shared" si="53"/>
        <v/>
      </c>
      <c r="Y533" s="53" t="str">
        <f t="shared" si="54"/>
        <v/>
      </c>
      <c r="Z533" s="53" t="str">
        <f t="shared" si="55"/>
        <v/>
      </c>
      <c r="AA533" s="53" t="str">
        <f t="shared" si="45"/>
        <v/>
      </c>
      <c r="AB533" s="54" t="str">
        <f t="shared" si="46"/>
        <v/>
      </c>
      <c r="AC533" s="61"/>
      <c r="AD533" s="52" t="str">
        <f t="shared" si="47"/>
        <v/>
      </c>
      <c r="AE533" s="53" t="str">
        <f t="shared" si="58"/>
        <v/>
      </c>
      <c r="AF533" s="52" t="str">
        <f t="shared" si="48"/>
        <v/>
      </c>
      <c r="AG533" s="52" t="str">
        <f t="shared" si="49"/>
        <v/>
      </c>
      <c r="AH533" s="58">
        <f t="shared" si="50"/>
        <v>0</v>
      </c>
      <c r="AI533" s="58">
        <f t="shared" si="51"/>
        <v>0</v>
      </c>
      <c r="AJ533" s="52" t="str">
        <f t="shared" si="56"/>
        <v/>
      </c>
      <c r="AK533" s="52" t="str">
        <f t="shared" si="57"/>
        <v/>
      </c>
    </row>
    <row r="534" spans="1:37" ht="15.75" customHeight="1" x14ac:dyDescent="0.25">
      <c r="A534" s="69"/>
      <c r="B534" s="63"/>
      <c r="C534" s="50" t="s">
        <v>61</v>
      </c>
      <c r="D534" s="64"/>
      <c r="E534" s="50" t="s">
        <v>61</v>
      </c>
      <c r="F534" s="68"/>
      <c r="G534" s="65"/>
      <c r="H534" s="66"/>
      <c r="I534" s="66"/>
      <c r="J534" s="67"/>
      <c r="K534" s="68"/>
      <c r="L534" s="64"/>
      <c r="M534" s="66"/>
      <c r="N534" s="66"/>
      <c r="O534" s="67"/>
      <c r="P534" s="48" t="str">
        <f t="shared" si="40"/>
        <v/>
      </c>
      <c r="Q534" s="50">
        <f t="shared" si="52"/>
        <v>533</v>
      </c>
      <c r="R534" s="50"/>
      <c r="S534" s="52"/>
      <c r="T534" s="52">
        <f t="shared" si="41"/>
        <v>0</v>
      </c>
      <c r="U534" s="52">
        <f t="shared" si="42"/>
        <v>0</v>
      </c>
      <c r="V534" s="52">
        <f t="shared" si="43"/>
        <v>0</v>
      </c>
      <c r="W534" s="52">
        <f t="shared" si="44"/>
        <v>0</v>
      </c>
      <c r="X534" s="52" t="str">
        <f t="shared" si="53"/>
        <v/>
      </c>
      <c r="Y534" s="53" t="str">
        <f t="shared" si="54"/>
        <v/>
      </c>
      <c r="Z534" s="53" t="str">
        <f t="shared" si="55"/>
        <v/>
      </c>
      <c r="AA534" s="53" t="str">
        <f t="shared" si="45"/>
        <v/>
      </c>
      <c r="AB534" s="54" t="str">
        <f t="shared" si="46"/>
        <v/>
      </c>
      <c r="AC534" s="61"/>
      <c r="AD534" s="52" t="str">
        <f t="shared" si="47"/>
        <v/>
      </c>
      <c r="AE534" s="53" t="str">
        <f t="shared" si="58"/>
        <v/>
      </c>
      <c r="AF534" s="52" t="str">
        <f t="shared" si="48"/>
        <v/>
      </c>
      <c r="AG534" s="52" t="str">
        <f t="shared" si="49"/>
        <v/>
      </c>
      <c r="AH534" s="58">
        <f t="shared" si="50"/>
        <v>0</v>
      </c>
      <c r="AI534" s="58">
        <f t="shared" si="51"/>
        <v>0</v>
      </c>
      <c r="AJ534" s="52" t="str">
        <f t="shared" si="56"/>
        <v/>
      </c>
      <c r="AK534" s="52" t="str">
        <f t="shared" si="57"/>
        <v/>
      </c>
    </row>
    <row r="535" spans="1:37" ht="15.75" customHeight="1" x14ac:dyDescent="0.25">
      <c r="A535" s="69"/>
      <c r="B535" s="63"/>
      <c r="C535" s="50" t="s">
        <v>61</v>
      </c>
      <c r="D535" s="64"/>
      <c r="E535" s="50" t="s">
        <v>61</v>
      </c>
      <c r="F535" s="68"/>
      <c r="G535" s="65"/>
      <c r="H535" s="66"/>
      <c r="I535" s="66"/>
      <c r="J535" s="67"/>
      <c r="K535" s="68"/>
      <c r="L535" s="64"/>
      <c r="M535" s="66"/>
      <c r="N535" s="66"/>
      <c r="O535" s="67"/>
      <c r="P535" s="48" t="str">
        <f t="shared" si="40"/>
        <v/>
      </c>
      <c r="Q535" s="50">
        <f t="shared" si="52"/>
        <v>534</v>
      </c>
      <c r="R535" s="50"/>
      <c r="S535" s="52"/>
      <c r="T535" s="52">
        <f t="shared" si="41"/>
        <v>0</v>
      </c>
      <c r="U535" s="52">
        <f t="shared" si="42"/>
        <v>0</v>
      </c>
      <c r="V535" s="52">
        <f t="shared" si="43"/>
        <v>0</v>
      </c>
      <c r="W535" s="52">
        <f t="shared" si="44"/>
        <v>0</v>
      </c>
      <c r="X535" s="52" t="str">
        <f t="shared" si="53"/>
        <v/>
      </c>
      <c r="Y535" s="53" t="str">
        <f t="shared" si="54"/>
        <v/>
      </c>
      <c r="Z535" s="53" t="str">
        <f t="shared" si="55"/>
        <v/>
      </c>
      <c r="AA535" s="53" t="str">
        <f t="shared" si="45"/>
        <v/>
      </c>
      <c r="AB535" s="54" t="str">
        <f t="shared" si="46"/>
        <v/>
      </c>
      <c r="AC535" s="61"/>
      <c r="AD535" s="52" t="str">
        <f t="shared" si="47"/>
        <v/>
      </c>
      <c r="AE535" s="53" t="str">
        <f t="shared" si="58"/>
        <v/>
      </c>
      <c r="AF535" s="52" t="str">
        <f t="shared" si="48"/>
        <v/>
      </c>
      <c r="AG535" s="52" t="str">
        <f t="shared" si="49"/>
        <v/>
      </c>
      <c r="AH535" s="58">
        <f t="shared" si="50"/>
        <v>0</v>
      </c>
      <c r="AI535" s="58">
        <f t="shared" si="51"/>
        <v>0</v>
      </c>
      <c r="AJ535" s="52" t="str">
        <f t="shared" si="56"/>
        <v/>
      </c>
      <c r="AK535" s="52" t="str">
        <f t="shared" si="57"/>
        <v/>
      </c>
    </row>
    <row r="536" spans="1:37" ht="15.75" customHeight="1" x14ac:dyDescent="0.25">
      <c r="A536" s="69"/>
      <c r="B536" s="63"/>
      <c r="C536" s="50" t="s">
        <v>61</v>
      </c>
      <c r="D536" s="64"/>
      <c r="E536" s="50" t="s">
        <v>61</v>
      </c>
      <c r="F536" s="68"/>
      <c r="G536" s="65"/>
      <c r="H536" s="66"/>
      <c r="I536" s="66"/>
      <c r="J536" s="67"/>
      <c r="K536" s="68"/>
      <c r="L536" s="64"/>
      <c r="M536" s="66"/>
      <c r="N536" s="66"/>
      <c r="O536" s="67"/>
      <c r="P536" s="48" t="str">
        <f t="shared" si="40"/>
        <v/>
      </c>
      <c r="Q536" s="50">
        <f t="shared" si="52"/>
        <v>535</v>
      </c>
      <c r="R536" s="50"/>
      <c r="S536" s="52"/>
      <c r="T536" s="52">
        <f t="shared" si="41"/>
        <v>0</v>
      </c>
      <c r="U536" s="52">
        <f t="shared" si="42"/>
        <v>0</v>
      </c>
      <c r="V536" s="52">
        <f t="shared" si="43"/>
        <v>0</v>
      </c>
      <c r="W536" s="52">
        <f t="shared" si="44"/>
        <v>0</v>
      </c>
      <c r="X536" s="52" t="str">
        <f t="shared" si="53"/>
        <v/>
      </c>
      <c r="Y536" s="53" t="str">
        <f t="shared" si="54"/>
        <v/>
      </c>
      <c r="Z536" s="53" t="str">
        <f t="shared" si="55"/>
        <v/>
      </c>
      <c r="AA536" s="53" t="str">
        <f t="shared" si="45"/>
        <v/>
      </c>
      <c r="AB536" s="54" t="str">
        <f t="shared" si="46"/>
        <v/>
      </c>
      <c r="AC536" s="61"/>
      <c r="AD536" s="52" t="str">
        <f t="shared" si="47"/>
        <v/>
      </c>
      <c r="AE536" s="53" t="str">
        <f t="shared" si="58"/>
        <v/>
      </c>
      <c r="AF536" s="52" t="str">
        <f t="shared" si="48"/>
        <v/>
      </c>
      <c r="AG536" s="52" t="str">
        <f t="shared" si="49"/>
        <v/>
      </c>
      <c r="AH536" s="58">
        <f t="shared" si="50"/>
        <v>0</v>
      </c>
      <c r="AI536" s="58">
        <f t="shared" si="51"/>
        <v>0</v>
      </c>
      <c r="AJ536" s="52" t="str">
        <f t="shared" si="56"/>
        <v/>
      </c>
      <c r="AK536" s="52" t="str">
        <f t="shared" si="57"/>
        <v/>
      </c>
    </row>
    <row r="537" spans="1:37" ht="15.75" customHeight="1" x14ac:dyDescent="0.25">
      <c r="A537" s="69"/>
      <c r="B537" s="63"/>
      <c r="C537" s="50" t="s">
        <v>61</v>
      </c>
      <c r="D537" s="64"/>
      <c r="E537" s="50" t="s">
        <v>61</v>
      </c>
      <c r="F537" s="68"/>
      <c r="G537" s="65"/>
      <c r="H537" s="66"/>
      <c r="I537" s="66"/>
      <c r="J537" s="67"/>
      <c r="K537" s="68"/>
      <c r="L537" s="64"/>
      <c r="M537" s="66"/>
      <c r="N537" s="66"/>
      <c r="O537" s="67"/>
      <c r="P537" s="48" t="str">
        <f t="shared" si="40"/>
        <v/>
      </c>
      <c r="Q537" s="50">
        <f t="shared" si="52"/>
        <v>536</v>
      </c>
      <c r="R537" s="50"/>
      <c r="S537" s="52"/>
      <c r="T537" s="52">
        <f t="shared" si="41"/>
        <v>0</v>
      </c>
      <c r="U537" s="52">
        <f t="shared" si="42"/>
        <v>0</v>
      </c>
      <c r="V537" s="52">
        <f t="shared" si="43"/>
        <v>0</v>
      </c>
      <c r="W537" s="52">
        <f t="shared" si="44"/>
        <v>0</v>
      </c>
      <c r="X537" s="52" t="str">
        <f t="shared" si="53"/>
        <v/>
      </c>
      <c r="Y537" s="53" t="str">
        <f t="shared" si="54"/>
        <v/>
      </c>
      <c r="Z537" s="53" t="str">
        <f t="shared" si="55"/>
        <v/>
      </c>
      <c r="AA537" s="53" t="str">
        <f t="shared" si="45"/>
        <v/>
      </c>
      <c r="AB537" s="54" t="str">
        <f t="shared" si="46"/>
        <v/>
      </c>
      <c r="AC537" s="61"/>
      <c r="AD537" s="52" t="str">
        <f t="shared" si="47"/>
        <v/>
      </c>
      <c r="AE537" s="53" t="str">
        <f t="shared" si="58"/>
        <v/>
      </c>
      <c r="AF537" s="52" t="str">
        <f t="shared" si="48"/>
        <v/>
      </c>
      <c r="AG537" s="52" t="str">
        <f t="shared" si="49"/>
        <v/>
      </c>
      <c r="AH537" s="58">
        <f t="shared" si="50"/>
        <v>0</v>
      </c>
      <c r="AI537" s="58">
        <f t="shared" si="51"/>
        <v>0</v>
      </c>
      <c r="AJ537" s="52" t="str">
        <f t="shared" si="56"/>
        <v/>
      </c>
      <c r="AK537" s="52" t="str">
        <f t="shared" si="57"/>
        <v/>
      </c>
    </row>
    <row r="538" spans="1:37" ht="15.75" customHeight="1" x14ac:dyDescent="0.25">
      <c r="A538" s="69"/>
      <c r="B538" s="63"/>
      <c r="C538" s="50" t="s">
        <v>61</v>
      </c>
      <c r="D538" s="64"/>
      <c r="E538" s="50" t="s">
        <v>61</v>
      </c>
      <c r="F538" s="68"/>
      <c r="G538" s="65"/>
      <c r="H538" s="66"/>
      <c r="I538" s="66"/>
      <c r="J538" s="67"/>
      <c r="K538" s="68"/>
      <c r="L538" s="64"/>
      <c r="M538" s="66"/>
      <c r="N538" s="66"/>
      <c r="O538" s="67"/>
      <c r="P538" s="48" t="str">
        <f t="shared" si="40"/>
        <v/>
      </c>
      <c r="Q538" s="50">
        <f t="shared" si="52"/>
        <v>537</v>
      </c>
      <c r="R538" s="50"/>
      <c r="S538" s="52"/>
      <c r="T538" s="52">
        <f t="shared" si="41"/>
        <v>0</v>
      </c>
      <c r="U538" s="52">
        <f t="shared" si="42"/>
        <v>0</v>
      </c>
      <c r="V538" s="52">
        <f t="shared" si="43"/>
        <v>0</v>
      </c>
      <c r="W538" s="52">
        <f t="shared" si="44"/>
        <v>0</v>
      </c>
      <c r="X538" s="52" t="str">
        <f t="shared" si="53"/>
        <v/>
      </c>
      <c r="Y538" s="53" t="str">
        <f t="shared" si="54"/>
        <v/>
      </c>
      <c r="Z538" s="53" t="str">
        <f t="shared" si="55"/>
        <v/>
      </c>
      <c r="AA538" s="53" t="str">
        <f t="shared" si="45"/>
        <v/>
      </c>
      <c r="AB538" s="54" t="str">
        <f t="shared" si="46"/>
        <v/>
      </c>
      <c r="AC538" s="61"/>
      <c r="AD538" s="52" t="str">
        <f t="shared" si="47"/>
        <v/>
      </c>
      <c r="AE538" s="53" t="str">
        <f t="shared" si="58"/>
        <v/>
      </c>
      <c r="AF538" s="52" t="str">
        <f t="shared" si="48"/>
        <v/>
      </c>
      <c r="AG538" s="52" t="str">
        <f t="shared" si="49"/>
        <v/>
      </c>
      <c r="AH538" s="58">
        <f t="shared" si="50"/>
        <v>0</v>
      </c>
      <c r="AI538" s="58">
        <f t="shared" si="51"/>
        <v>0</v>
      </c>
      <c r="AJ538" s="52" t="str">
        <f t="shared" si="56"/>
        <v/>
      </c>
      <c r="AK538" s="52" t="str">
        <f t="shared" si="57"/>
        <v/>
      </c>
    </row>
    <row r="539" spans="1:37" ht="15.75" customHeight="1" x14ac:dyDescent="0.25">
      <c r="A539" s="69"/>
      <c r="B539" s="63"/>
      <c r="C539" s="50" t="s">
        <v>61</v>
      </c>
      <c r="D539" s="64"/>
      <c r="E539" s="50" t="s">
        <v>61</v>
      </c>
      <c r="F539" s="68"/>
      <c r="G539" s="65"/>
      <c r="H539" s="66"/>
      <c r="I539" s="66"/>
      <c r="J539" s="67"/>
      <c r="K539" s="68"/>
      <c r="L539" s="64"/>
      <c r="M539" s="66"/>
      <c r="N539" s="66"/>
      <c r="O539" s="67"/>
      <c r="P539" s="48" t="str">
        <f t="shared" si="40"/>
        <v/>
      </c>
      <c r="Q539" s="50">
        <f t="shared" si="52"/>
        <v>538</v>
      </c>
      <c r="R539" s="50"/>
      <c r="S539" s="52"/>
      <c r="T539" s="52">
        <f t="shared" si="41"/>
        <v>0</v>
      </c>
      <c r="U539" s="52">
        <f t="shared" si="42"/>
        <v>0</v>
      </c>
      <c r="V539" s="52">
        <f t="shared" si="43"/>
        <v>0</v>
      </c>
      <c r="W539" s="52">
        <f t="shared" si="44"/>
        <v>0</v>
      </c>
      <c r="X539" s="52" t="str">
        <f t="shared" si="53"/>
        <v/>
      </c>
      <c r="Y539" s="53" t="str">
        <f t="shared" si="54"/>
        <v/>
      </c>
      <c r="Z539" s="53" t="str">
        <f t="shared" si="55"/>
        <v/>
      </c>
      <c r="AA539" s="53" t="str">
        <f t="shared" si="45"/>
        <v/>
      </c>
      <c r="AB539" s="54" t="str">
        <f t="shared" si="46"/>
        <v/>
      </c>
      <c r="AC539" s="61"/>
      <c r="AD539" s="52" t="str">
        <f t="shared" si="47"/>
        <v/>
      </c>
      <c r="AE539" s="53" t="str">
        <f t="shared" si="58"/>
        <v/>
      </c>
      <c r="AF539" s="52" t="str">
        <f t="shared" si="48"/>
        <v/>
      </c>
      <c r="AG539" s="52" t="str">
        <f t="shared" si="49"/>
        <v/>
      </c>
      <c r="AH539" s="58">
        <f t="shared" si="50"/>
        <v>0</v>
      </c>
      <c r="AI539" s="58">
        <f t="shared" si="51"/>
        <v>0</v>
      </c>
      <c r="AJ539" s="52" t="str">
        <f t="shared" si="56"/>
        <v/>
      </c>
      <c r="AK539" s="52" t="str">
        <f t="shared" si="57"/>
        <v/>
      </c>
    </row>
    <row r="540" spans="1:37" ht="15.75" customHeight="1" x14ac:dyDescent="0.25">
      <c r="A540" s="69"/>
      <c r="B540" s="63"/>
      <c r="C540" s="50" t="s">
        <v>61</v>
      </c>
      <c r="D540" s="64"/>
      <c r="E540" s="50" t="s">
        <v>61</v>
      </c>
      <c r="F540" s="68"/>
      <c r="G540" s="65"/>
      <c r="H540" s="66"/>
      <c r="I540" s="66"/>
      <c r="J540" s="67"/>
      <c r="K540" s="68"/>
      <c r="L540" s="64"/>
      <c r="M540" s="66"/>
      <c r="N540" s="66"/>
      <c r="O540" s="67"/>
      <c r="P540" s="48" t="str">
        <f t="shared" si="40"/>
        <v/>
      </c>
      <c r="Q540" s="50">
        <f t="shared" si="52"/>
        <v>539</v>
      </c>
      <c r="R540" s="50"/>
      <c r="S540" s="52"/>
      <c r="T540" s="52">
        <f t="shared" si="41"/>
        <v>0</v>
      </c>
      <c r="U540" s="52">
        <f t="shared" si="42"/>
        <v>0</v>
      </c>
      <c r="V540" s="52">
        <f t="shared" si="43"/>
        <v>0</v>
      </c>
      <c r="W540" s="52">
        <f t="shared" si="44"/>
        <v>0</v>
      </c>
      <c r="X540" s="52" t="str">
        <f t="shared" si="53"/>
        <v/>
      </c>
      <c r="Y540" s="53" t="str">
        <f t="shared" si="54"/>
        <v/>
      </c>
      <c r="Z540" s="53" t="str">
        <f t="shared" si="55"/>
        <v/>
      </c>
      <c r="AA540" s="53" t="str">
        <f t="shared" si="45"/>
        <v/>
      </c>
      <c r="AB540" s="54" t="str">
        <f t="shared" si="46"/>
        <v/>
      </c>
      <c r="AC540" s="61"/>
      <c r="AD540" s="52" t="str">
        <f t="shared" si="47"/>
        <v/>
      </c>
      <c r="AE540" s="53" t="str">
        <f t="shared" si="58"/>
        <v/>
      </c>
      <c r="AF540" s="52" t="str">
        <f t="shared" si="48"/>
        <v/>
      </c>
      <c r="AG540" s="52" t="str">
        <f t="shared" si="49"/>
        <v/>
      </c>
      <c r="AH540" s="58">
        <f t="shared" si="50"/>
        <v>0</v>
      </c>
      <c r="AI540" s="58">
        <f t="shared" si="51"/>
        <v>0</v>
      </c>
      <c r="AJ540" s="52" t="str">
        <f t="shared" si="56"/>
        <v/>
      </c>
      <c r="AK540" s="52" t="str">
        <f t="shared" si="57"/>
        <v/>
      </c>
    </row>
    <row r="541" spans="1:37" ht="15.75" customHeight="1" x14ac:dyDescent="0.25">
      <c r="A541" s="69"/>
      <c r="B541" s="63"/>
      <c r="C541" s="50" t="s">
        <v>61</v>
      </c>
      <c r="D541" s="64"/>
      <c r="E541" s="50" t="s">
        <v>61</v>
      </c>
      <c r="F541" s="68"/>
      <c r="G541" s="65"/>
      <c r="H541" s="66"/>
      <c r="I541" s="66"/>
      <c r="J541" s="67"/>
      <c r="K541" s="68"/>
      <c r="L541" s="64"/>
      <c r="M541" s="66"/>
      <c r="N541" s="66"/>
      <c r="O541" s="67"/>
      <c r="P541" s="48" t="str">
        <f t="shared" si="40"/>
        <v/>
      </c>
      <c r="Q541" s="50">
        <f t="shared" si="52"/>
        <v>540</v>
      </c>
      <c r="R541" s="50"/>
      <c r="S541" s="52"/>
      <c r="T541" s="52">
        <f t="shared" si="41"/>
        <v>0</v>
      </c>
      <c r="U541" s="52">
        <f t="shared" si="42"/>
        <v>0</v>
      </c>
      <c r="V541" s="52">
        <f t="shared" si="43"/>
        <v>0</v>
      </c>
      <c r="W541" s="52">
        <f t="shared" si="44"/>
        <v>0</v>
      </c>
      <c r="X541" s="52" t="str">
        <f t="shared" si="53"/>
        <v/>
      </c>
      <c r="Y541" s="53" t="str">
        <f t="shared" si="54"/>
        <v/>
      </c>
      <c r="Z541" s="53" t="str">
        <f t="shared" si="55"/>
        <v/>
      </c>
      <c r="AA541" s="53" t="str">
        <f t="shared" si="45"/>
        <v/>
      </c>
      <c r="AB541" s="54" t="str">
        <f t="shared" si="46"/>
        <v/>
      </c>
      <c r="AC541" s="61"/>
      <c r="AD541" s="52" t="str">
        <f t="shared" si="47"/>
        <v/>
      </c>
      <c r="AE541" s="53" t="str">
        <f t="shared" si="58"/>
        <v/>
      </c>
      <c r="AF541" s="52" t="str">
        <f t="shared" si="48"/>
        <v/>
      </c>
      <c r="AG541" s="52" t="str">
        <f t="shared" si="49"/>
        <v/>
      </c>
      <c r="AH541" s="58">
        <f t="shared" si="50"/>
        <v>0</v>
      </c>
      <c r="AI541" s="58">
        <f t="shared" si="51"/>
        <v>0</v>
      </c>
      <c r="AJ541" s="52" t="str">
        <f t="shared" si="56"/>
        <v/>
      </c>
      <c r="AK541" s="52" t="str">
        <f t="shared" si="57"/>
        <v/>
      </c>
    </row>
    <row r="542" spans="1:37" ht="15.75" customHeight="1" x14ac:dyDescent="0.25">
      <c r="A542" s="69"/>
      <c r="B542" s="63"/>
      <c r="C542" s="50" t="s">
        <v>61</v>
      </c>
      <c r="D542" s="64"/>
      <c r="E542" s="50" t="s">
        <v>61</v>
      </c>
      <c r="F542" s="68"/>
      <c r="G542" s="65"/>
      <c r="H542" s="66"/>
      <c r="I542" s="66"/>
      <c r="J542" s="67"/>
      <c r="K542" s="68"/>
      <c r="L542" s="64"/>
      <c r="M542" s="66"/>
      <c r="N542" s="66"/>
      <c r="O542" s="67"/>
      <c r="P542" s="48" t="str">
        <f t="shared" si="40"/>
        <v/>
      </c>
      <c r="Q542" s="50">
        <f t="shared" si="52"/>
        <v>541</v>
      </c>
      <c r="R542" s="50"/>
      <c r="S542" s="52"/>
      <c r="T542" s="52">
        <f t="shared" si="41"/>
        <v>0</v>
      </c>
      <c r="U542" s="52">
        <f t="shared" si="42"/>
        <v>0</v>
      </c>
      <c r="V542" s="52">
        <f t="shared" si="43"/>
        <v>0</v>
      </c>
      <c r="W542" s="52">
        <f t="shared" si="44"/>
        <v>0</v>
      </c>
      <c r="X542" s="52" t="str">
        <f t="shared" si="53"/>
        <v/>
      </c>
      <c r="Y542" s="53" t="str">
        <f t="shared" si="54"/>
        <v/>
      </c>
      <c r="Z542" s="53" t="str">
        <f t="shared" si="55"/>
        <v/>
      </c>
      <c r="AA542" s="53" t="str">
        <f t="shared" si="45"/>
        <v/>
      </c>
      <c r="AB542" s="54" t="str">
        <f t="shared" si="46"/>
        <v/>
      </c>
      <c r="AC542" s="61"/>
      <c r="AD542" s="52" t="str">
        <f t="shared" si="47"/>
        <v/>
      </c>
      <c r="AE542" s="53" t="str">
        <f t="shared" si="58"/>
        <v/>
      </c>
      <c r="AF542" s="52" t="str">
        <f t="shared" si="48"/>
        <v/>
      </c>
      <c r="AG542" s="52" t="str">
        <f t="shared" si="49"/>
        <v/>
      </c>
      <c r="AH542" s="58">
        <f t="shared" si="50"/>
        <v>0</v>
      </c>
      <c r="AI542" s="58">
        <f t="shared" si="51"/>
        <v>0</v>
      </c>
      <c r="AJ542" s="52" t="str">
        <f t="shared" si="56"/>
        <v/>
      </c>
      <c r="AK542" s="52" t="str">
        <f t="shared" si="57"/>
        <v/>
      </c>
    </row>
    <row r="543" spans="1:37" ht="15.75" customHeight="1" x14ac:dyDescent="0.25">
      <c r="A543" s="69"/>
      <c r="B543" s="63"/>
      <c r="C543" s="50" t="s">
        <v>61</v>
      </c>
      <c r="D543" s="64"/>
      <c r="E543" s="50" t="s">
        <v>61</v>
      </c>
      <c r="F543" s="68"/>
      <c r="G543" s="65"/>
      <c r="H543" s="66"/>
      <c r="I543" s="66"/>
      <c r="J543" s="67"/>
      <c r="K543" s="68"/>
      <c r="L543" s="64"/>
      <c r="M543" s="66"/>
      <c r="N543" s="66"/>
      <c r="O543" s="67"/>
      <c r="P543" s="48" t="str">
        <f t="shared" si="40"/>
        <v/>
      </c>
      <c r="Q543" s="50">
        <f t="shared" si="52"/>
        <v>542</v>
      </c>
      <c r="R543" s="50"/>
      <c r="S543" s="52"/>
      <c r="T543" s="52">
        <f t="shared" si="41"/>
        <v>0</v>
      </c>
      <c r="U543" s="52">
        <f t="shared" si="42"/>
        <v>0</v>
      </c>
      <c r="V543" s="52">
        <f t="shared" si="43"/>
        <v>0</v>
      </c>
      <c r="W543" s="52">
        <f t="shared" si="44"/>
        <v>0</v>
      </c>
      <c r="X543" s="52" t="str">
        <f t="shared" si="53"/>
        <v/>
      </c>
      <c r="Y543" s="53" t="str">
        <f t="shared" si="54"/>
        <v/>
      </c>
      <c r="Z543" s="53" t="str">
        <f t="shared" si="55"/>
        <v/>
      </c>
      <c r="AA543" s="53" t="str">
        <f t="shared" si="45"/>
        <v/>
      </c>
      <c r="AB543" s="54" t="str">
        <f t="shared" si="46"/>
        <v/>
      </c>
      <c r="AC543" s="61"/>
      <c r="AD543" s="52" t="str">
        <f t="shared" si="47"/>
        <v/>
      </c>
      <c r="AE543" s="53" t="str">
        <f t="shared" si="58"/>
        <v/>
      </c>
      <c r="AF543" s="52" t="str">
        <f t="shared" si="48"/>
        <v/>
      </c>
      <c r="AG543" s="52" t="str">
        <f t="shared" si="49"/>
        <v/>
      </c>
      <c r="AH543" s="58">
        <f t="shared" si="50"/>
        <v>0</v>
      </c>
      <c r="AI543" s="58">
        <f t="shared" si="51"/>
        <v>0</v>
      </c>
      <c r="AJ543" s="52" t="str">
        <f t="shared" si="56"/>
        <v/>
      </c>
      <c r="AK543" s="52" t="str">
        <f t="shared" si="57"/>
        <v/>
      </c>
    </row>
    <row r="544" spans="1:37" ht="15.75" customHeight="1" x14ac:dyDescent="0.25">
      <c r="A544" s="69"/>
      <c r="B544" s="63"/>
      <c r="C544" s="50" t="s">
        <v>61</v>
      </c>
      <c r="D544" s="64"/>
      <c r="E544" s="50" t="s">
        <v>61</v>
      </c>
      <c r="F544" s="68"/>
      <c r="G544" s="65"/>
      <c r="H544" s="66"/>
      <c r="I544" s="66"/>
      <c r="J544" s="67"/>
      <c r="K544" s="68"/>
      <c r="L544" s="64"/>
      <c r="M544" s="66"/>
      <c r="N544" s="66"/>
      <c r="O544" s="67"/>
      <c r="P544" s="48" t="str">
        <f t="shared" si="40"/>
        <v/>
      </c>
      <c r="Q544" s="50">
        <f t="shared" si="52"/>
        <v>543</v>
      </c>
      <c r="R544" s="50"/>
      <c r="S544" s="52"/>
      <c r="T544" s="52">
        <f t="shared" si="41"/>
        <v>0</v>
      </c>
      <c r="U544" s="52">
        <f t="shared" si="42"/>
        <v>0</v>
      </c>
      <c r="V544" s="52">
        <f t="shared" si="43"/>
        <v>0</v>
      </c>
      <c r="W544" s="52">
        <f t="shared" si="44"/>
        <v>0</v>
      </c>
      <c r="X544" s="52" t="str">
        <f t="shared" si="53"/>
        <v/>
      </c>
      <c r="Y544" s="53" t="str">
        <f t="shared" si="54"/>
        <v/>
      </c>
      <c r="Z544" s="53" t="str">
        <f t="shared" si="55"/>
        <v/>
      </c>
      <c r="AA544" s="53" t="str">
        <f t="shared" si="45"/>
        <v/>
      </c>
      <c r="AB544" s="54" t="str">
        <f t="shared" si="46"/>
        <v/>
      </c>
      <c r="AC544" s="61"/>
      <c r="AD544" s="52" t="str">
        <f t="shared" si="47"/>
        <v/>
      </c>
      <c r="AE544" s="53" t="str">
        <f t="shared" si="58"/>
        <v/>
      </c>
      <c r="AF544" s="52" t="str">
        <f t="shared" si="48"/>
        <v/>
      </c>
      <c r="AG544" s="52" t="str">
        <f t="shared" si="49"/>
        <v/>
      </c>
      <c r="AH544" s="58">
        <f t="shared" si="50"/>
        <v>0</v>
      </c>
      <c r="AI544" s="58">
        <f t="shared" si="51"/>
        <v>0</v>
      </c>
      <c r="AJ544" s="52" t="str">
        <f t="shared" si="56"/>
        <v/>
      </c>
      <c r="AK544" s="52" t="str">
        <f t="shared" si="57"/>
        <v/>
      </c>
    </row>
    <row r="545" spans="1:37" ht="15.75" customHeight="1" x14ac:dyDescent="0.25">
      <c r="A545" s="69"/>
      <c r="B545" s="63"/>
      <c r="C545" s="50" t="s">
        <v>61</v>
      </c>
      <c r="D545" s="64"/>
      <c r="E545" s="50" t="s">
        <v>61</v>
      </c>
      <c r="F545" s="68"/>
      <c r="G545" s="65"/>
      <c r="H545" s="66"/>
      <c r="I545" s="66"/>
      <c r="J545" s="67"/>
      <c r="K545" s="68"/>
      <c r="L545" s="64"/>
      <c r="M545" s="66"/>
      <c r="N545" s="66"/>
      <c r="O545" s="67"/>
      <c r="P545" s="48" t="str">
        <f t="shared" si="40"/>
        <v/>
      </c>
      <c r="Q545" s="50">
        <f t="shared" si="52"/>
        <v>544</v>
      </c>
      <c r="R545" s="50"/>
      <c r="S545" s="52"/>
      <c r="T545" s="52">
        <f t="shared" si="41"/>
        <v>0</v>
      </c>
      <c r="U545" s="52">
        <f t="shared" si="42"/>
        <v>0</v>
      </c>
      <c r="V545" s="52">
        <f t="shared" si="43"/>
        <v>0</v>
      </c>
      <c r="W545" s="52">
        <f t="shared" si="44"/>
        <v>0</v>
      </c>
      <c r="X545" s="52" t="str">
        <f t="shared" si="53"/>
        <v/>
      </c>
      <c r="Y545" s="53" t="str">
        <f t="shared" si="54"/>
        <v/>
      </c>
      <c r="Z545" s="53" t="str">
        <f t="shared" si="55"/>
        <v/>
      </c>
      <c r="AA545" s="53" t="str">
        <f t="shared" si="45"/>
        <v/>
      </c>
      <c r="AB545" s="54" t="str">
        <f t="shared" si="46"/>
        <v/>
      </c>
      <c r="AC545" s="61"/>
      <c r="AD545" s="52" t="str">
        <f t="shared" si="47"/>
        <v/>
      </c>
      <c r="AE545" s="53" t="str">
        <f t="shared" si="58"/>
        <v/>
      </c>
      <c r="AF545" s="52" t="str">
        <f t="shared" si="48"/>
        <v/>
      </c>
      <c r="AG545" s="52" t="str">
        <f t="shared" si="49"/>
        <v/>
      </c>
      <c r="AH545" s="58">
        <f t="shared" si="50"/>
        <v>0</v>
      </c>
      <c r="AI545" s="58">
        <f t="shared" si="51"/>
        <v>0</v>
      </c>
      <c r="AJ545" s="52" t="str">
        <f t="shared" si="56"/>
        <v/>
      </c>
      <c r="AK545" s="52" t="str">
        <f t="shared" si="57"/>
        <v/>
      </c>
    </row>
    <row r="546" spans="1:37" ht="15.75" customHeight="1" x14ac:dyDescent="0.25">
      <c r="A546" s="69"/>
      <c r="B546" s="63"/>
      <c r="C546" s="50" t="s">
        <v>61</v>
      </c>
      <c r="D546" s="64"/>
      <c r="E546" s="50" t="s">
        <v>61</v>
      </c>
      <c r="F546" s="68"/>
      <c r="G546" s="65"/>
      <c r="H546" s="66"/>
      <c r="I546" s="66"/>
      <c r="J546" s="67"/>
      <c r="K546" s="68"/>
      <c r="L546" s="64"/>
      <c r="M546" s="66"/>
      <c r="N546" s="66"/>
      <c r="O546" s="67"/>
      <c r="P546" s="48" t="str">
        <f t="shared" si="40"/>
        <v/>
      </c>
      <c r="Q546" s="50">
        <f t="shared" si="52"/>
        <v>545</v>
      </c>
      <c r="R546" s="50"/>
      <c r="S546" s="52"/>
      <c r="T546" s="52">
        <f t="shared" si="41"/>
        <v>0</v>
      </c>
      <c r="U546" s="52">
        <f t="shared" si="42"/>
        <v>0</v>
      </c>
      <c r="V546" s="52">
        <f t="shared" si="43"/>
        <v>0</v>
      </c>
      <c r="W546" s="52">
        <f t="shared" si="44"/>
        <v>0</v>
      </c>
      <c r="X546" s="52" t="str">
        <f t="shared" si="53"/>
        <v/>
      </c>
      <c r="Y546" s="53" t="str">
        <f t="shared" si="54"/>
        <v/>
      </c>
      <c r="Z546" s="53" t="str">
        <f t="shared" si="55"/>
        <v/>
      </c>
      <c r="AA546" s="53" t="str">
        <f t="shared" si="45"/>
        <v/>
      </c>
      <c r="AB546" s="54" t="str">
        <f t="shared" si="46"/>
        <v/>
      </c>
      <c r="AC546" s="61"/>
      <c r="AD546" s="52" t="str">
        <f t="shared" si="47"/>
        <v/>
      </c>
      <c r="AE546" s="53" t="str">
        <f t="shared" si="58"/>
        <v/>
      </c>
      <c r="AF546" s="52" t="str">
        <f t="shared" si="48"/>
        <v/>
      </c>
      <c r="AG546" s="52" t="str">
        <f t="shared" si="49"/>
        <v/>
      </c>
      <c r="AH546" s="58">
        <f t="shared" si="50"/>
        <v>0</v>
      </c>
      <c r="AI546" s="58">
        <f t="shared" si="51"/>
        <v>0</v>
      </c>
      <c r="AJ546" s="52" t="str">
        <f t="shared" si="56"/>
        <v/>
      </c>
      <c r="AK546" s="52" t="str">
        <f t="shared" si="57"/>
        <v/>
      </c>
    </row>
    <row r="547" spans="1:37" ht="15.75" customHeight="1" x14ac:dyDescent="0.25">
      <c r="A547" s="69"/>
      <c r="B547" s="63"/>
      <c r="C547" s="50" t="s">
        <v>61</v>
      </c>
      <c r="D547" s="64"/>
      <c r="E547" s="50" t="s">
        <v>61</v>
      </c>
      <c r="F547" s="68"/>
      <c r="G547" s="65"/>
      <c r="H547" s="66"/>
      <c r="I547" s="66"/>
      <c r="J547" s="67"/>
      <c r="K547" s="68"/>
      <c r="L547" s="64"/>
      <c r="M547" s="66"/>
      <c r="N547" s="66"/>
      <c r="O547" s="67"/>
      <c r="P547" s="48" t="str">
        <f t="shared" si="40"/>
        <v/>
      </c>
      <c r="Q547" s="50">
        <f t="shared" si="52"/>
        <v>546</v>
      </c>
      <c r="R547" s="50"/>
      <c r="S547" s="52"/>
      <c r="T547" s="52">
        <f t="shared" si="41"/>
        <v>0</v>
      </c>
      <c r="U547" s="52">
        <f t="shared" si="42"/>
        <v>0</v>
      </c>
      <c r="V547" s="52">
        <f t="shared" si="43"/>
        <v>0</v>
      </c>
      <c r="W547" s="52">
        <f t="shared" si="44"/>
        <v>0</v>
      </c>
      <c r="X547" s="52" t="str">
        <f t="shared" si="53"/>
        <v/>
      </c>
      <c r="Y547" s="53" t="str">
        <f t="shared" si="54"/>
        <v/>
      </c>
      <c r="Z547" s="53" t="str">
        <f t="shared" si="55"/>
        <v/>
      </c>
      <c r="AA547" s="53" t="str">
        <f t="shared" si="45"/>
        <v/>
      </c>
      <c r="AB547" s="54" t="str">
        <f t="shared" si="46"/>
        <v/>
      </c>
      <c r="AC547" s="61"/>
      <c r="AD547" s="52" t="str">
        <f t="shared" si="47"/>
        <v/>
      </c>
      <c r="AE547" s="53" t="str">
        <f t="shared" si="58"/>
        <v/>
      </c>
      <c r="AF547" s="52" t="str">
        <f t="shared" si="48"/>
        <v/>
      </c>
      <c r="AG547" s="52" t="str">
        <f t="shared" si="49"/>
        <v/>
      </c>
      <c r="AH547" s="58">
        <f t="shared" si="50"/>
        <v>0</v>
      </c>
      <c r="AI547" s="58">
        <f t="shared" si="51"/>
        <v>0</v>
      </c>
      <c r="AJ547" s="52" t="str">
        <f t="shared" si="56"/>
        <v/>
      </c>
      <c r="AK547" s="52" t="str">
        <f t="shared" si="57"/>
        <v/>
      </c>
    </row>
    <row r="548" spans="1:37" ht="15.75" customHeight="1" x14ac:dyDescent="0.25">
      <c r="A548" s="69"/>
      <c r="B548" s="63"/>
      <c r="C548" s="50" t="s">
        <v>61</v>
      </c>
      <c r="D548" s="64"/>
      <c r="E548" s="50" t="s">
        <v>61</v>
      </c>
      <c r="F548" s="68"/>
      <c r="G548" s="65"/>
      <c r="H548" s="66"/>
      <c r="I548" s="66"/>
      <c r="J548" s="67"/>
      <c r="K548" s="68"/>
      <c r="L548" s="64"/>
      <c r="M548" s="66"/>
      <c r="N548" s="66"/>
      <c r="O548" s="67"/>
      <c r="P548" s="48" t="str">
        <f t="shared" si="40"/>
        <v/>
      </c>
      <c r="Q548" s="50">
        <f t="shared" si="52"/>
        <v>547</v>
      </c>
      <c r="R548" s="50"/>
      <c r="S548" s="52"/>
      <c r="T548" s="52">
        <f t="shared" si="41"/>
        <v>0</v>
      </c>
      <c r="U548" s="52">
        <f t="shared" si="42"/>
        <v>0</v>
      </c>
      <c r="V548" s="52">
        <f t="shared" si="43"/>
        <v>0</v>
      </c>
      <c r="W548" s="52">
        <f t="shared" si="44"/>
        <v>0</v>
      </c>
      <c r="X548" s="52" t="str">
        <f t="shared" si="53"/>
        <v/>
      </c>
      <c r="Y548" s="53" t="str">
        <f t="shared" si="54"/>
        <v/>
      </c>
      <c r="Z548" s="53" t="str">
        <f t="shared" si="55"/>
        <v/>
      </c>
      <c r="AA548" s="53" t="str">
        <f t="shared" si="45"/>
        <v/>
      </c>
      <c r="AB548" s="54" t="str">
        <f t="shared" si="46"/>
        <v/>
      </c>
      <c r="AC548" s="61"/>
      <c r="AD548" s="52" t="str">
        <f t="shared" si="47"/>
        <v/>
      </c>
      <c r="AE548" s="53" t="str">
        <f t="shared" si="58"/>
        <v/>
      </c>
      <c r="AF548" s="52" t="str">
        <f t="shared" si="48"/>
        <v/>
      </c>
      <c r="AG548" s="52" t="str">
        <f t="shared" si="49"/>
        <v/>
      </c>
      <c r="AH548" s="58">
        <f t="shared" si="50"/>
        <v>0</v>
      </c>
      <c r="AI548" s="58">
        <f t="shared" si="51"/>
        <v>0</v>
      </c>
      <c r="AJ548" s="52" t="str">
        <f t="shared" si="56"/>
        <v/>
      </c>
      <c r="AK548" s="52" t="str">
        <f t="shared" si="57"/>
        <v/>
      </c>
    </row>
    <row r="549" spans="1:37" ht="15.75" customHeight="1" x14ac:dyDescent="0.25">
      <c r="A549" s="69"/>
      <c r="B549" s="63"/>
      <c r="C549" s="50" t="s">
        <v>61</v>
      </c>
      <c r="D549" s="64"/>
      <c r="E549" s="50" t="s">
        <v>61</v>
      </c>
      <c r="F549" s="68"/>
      <c r="G549" s="65"/>
      <c r="H549" s="66"/>
      <c r="I549" s="66"/>
      <c r="J549" s="67"/>
      <c r="K549" s="68"/>
      <c r="L549" s="64"/>
      <c r="M549" s="66"/>
      <c r="N549" s="66"/>
      <c r="O549" s="67"/>
      <c r="P549" s="48" t="str">
        <f t="shared" si="40"/>
        <v/>
      </c>
      <c r="Q549" s="50">
        <f t="shared" si="52"/>
        <v>548</v>
      </c>
      <c r="R549" s="50"/>
      <c r="S549" s="52"/>
      <c r="T549" s="52">
        <f t="shared" si="41"/>
        <v>0</v>
      </c>
      <c r="U549" s="52">
        <f t="shared" si="42"/>
        <v>0</v>
      </c>
      <c r="V549" s="52">
        <f t="shared" si="43"/>
        <v>0</v>
      </c>
      <c r="W549" s="52">
        <f t="shared" si="44"/>
        <v>0</v>
      </c>
      <c r="X549" s="52" t="str">
        <f t="shared" si="53"/>
        <v/>
      </c>
      <c r="Y549" s="53" t="str">
        <f t="shared" si="54"/>
        <v/>
      </c>
      <c r="Z549" s="53" t="str">
        <f t="shared" si="55"/>
        <v/>
      </c>
      <c r="AA549" s="53" t="str">
        <f t="shared" si="45"/>
        <v/>
      </c>
      <c r="AB549" s="54" t="str">
        <f t="shared" si="46"/>
        <v/>
      </c>
      <c r="AC549" s="61"/>
      <c r="AD549" s="52" t="str">
        <f t="shared" si="47"/>
        <v/>
      </c>
      <c r="AE549" s="53" t="str">
        <f t="shared" si="58"/>
        <v/>
      </c>
      <c r="AF549" s="52" t="str">
        <f t="shared" si="48"/>
        <v/>
      </c>
      <c r="AG549" s="52" t="str">
        <f t="shared" si="49"/>
        <v/>
      </c>
      <c r="AH549" s="58">
        <f t="shared" si="50"/>
        <v>0</v>
      </c>
      <c r="AI549" s="58">
        <f t="shared" si="51"/>
        <v>0</v>
      </c>
      <c r="AJ549" s="52" t="str">
        <f t="shared" si="56"/>
        <v/>
      </c>
      <c r="AK549" s="52" t="str">
        <f t="shared" si="57"/>
        <v/>
      </c>
    </row>
    <row r="550" spans="1:37" ht="15.75" customHeight="1" x14ac:dyDescent="0.25">
      <c r="A550" s="69"/>
      <c r="B550" s="63"/>
      <c r="C550" s="50" t="s">
        <v>61</v>
      </c>
      <c r="D550" s="64"/>
      <c r="E550" s="50" t="s">
        <v>61</v>
      </c>
      <c r="F550" s="68"/>
      <c r="G550" s="65"/>
      <c r="H550" s="66"/>
      <c r="I550" s="66"/>
      <c r="J550" s="67"/>
      <c r="K550" s="68"/>
      <c r="L550" s="64"/>
      <c r="M550" s="66"/>
      <c r="N550" s="66"/>
      <c r="O550" s="67"/>
      <c r="P550" s="48" t="str">
        <f t="shared" si="40"/>
        <v/>
      </c>
      <c r="Q550" s="50">
        <f t="shared" si="52"/>
        <v>549</v>
      </c>
      <c r="R550" s="50"/>
      <c r="S550" s="52"/>
      <c r="T550" s="52">
        <f t="shared" si="41"/>
        <v>0</v>
      </c>
      <c r="U550" s="52">
        <f t="shared" si="42"/>
        <v>0</v>
      </c>
      <c r="V550" s="52">
        <f t="shared" si="43"/>
        <v>0</v>
      </c>
      <c r="W550" s="52">
        <f t="shared" si="44"/>
        <v>0</v>
      </c>
      <c r="X550" s="52" t="str">
        <f t="shared" si="53"/>
        <v/>
      </c>
      <c r="Y550" s="53" t="str">
        <f t="shared" si="54"/>
        <v/>
      </c>
      <c r="Z550" s="53" t="str">
        <f t="shared" si="55"/>
        <v/>
      </c>
      <c r="AA550" s="53" t="str">
        <f t="shared" si="45"/>
        <v/>
      </c>
      <c r="AB550" s="54" t="str">
        <f t="shared" si="46"/>
        <v/>
      </c>
      <c r="AC550" s="61"/>
      <c r="AD550" s="52" t="str">
        <f t="shared" si="47"/>
        <v/>
      </c>
      <c r="AE550" s="53" t="str">
        <f t="shared" si="58"/>
        <v/>
      </c>
      <c r="AF550" s="52" t="str">
        <f t="shared" si="48"/>
        <v/>
      </c>
      <c r="AG550" s="52" t="str">
        <f t="shared" si="49"/>
        <v/>
      </c>
      <c r="AH550" s="58">
        <f t="shared" si="50"/>
        <v>0</v>
      </c>
      <c r="AI550" s="58">
        <f t="shared" si="51"/>
        <v>0</v>
      </c>
      <c r="AJ550" s="52" t="str">
        <f t="shared" si="56"/>
        <v/>
      </c>
      <c r="AK550" s="52" t="str">
        <f t="shared" si="57"/>
        <v/>
      </c>
    </row>
    <row r="551" spans="1:37" ht="15.75" customHeight="1" x14ac:dyDescent="0.25">
      <c r="A551" s="69"/>
      <c r="B551" s="63"/>
      <c r="C551" s="50" t="s">
        <v>61</v>
      </c>
      <c r="D551" s="64"/>
      <c r="E551" s="50" t="s">
        <v>61</v>
      </c>
      <c r="F551" s="68"/>
      <c r="G551" s="65"/>
      <c r="H551" s="66"/>
      <c r="I551" s="66"/>
      <c r="J551" s="67"/>
      <c r="K551" s="68"/>
      <c r="L551" s="64"/>
      <c r="M551" s="66"/>
      <c r="N551" s="66"/>
      <c r="O551" s="67"/>
      <c r="P551" s="48" t="str">
        <f t="shared" si="40"/>
        <v/>
      </c>
      <c r="Q551" s="50">
        <f t="shared" si="52"/>
        <v>550</v>
      </c>
      <c r="R551" s="50"/>
      <c r="S551" s="52"/>
      <c r="T551" s="52">
        <f t="shared" si="41"/>
        <v>0</v>
      </c>
      <c r="U551" s="52">
        <f t="shared" si="42"/>
        <v>0</v>
      </c>
      <c r="V551" s="52">
        <f t="shared" si="43"/>
        <v>0</v>
      </c>
      <c r="W551" s="52">
        <f t="shared" si="44"/>
        <v>0</v>
      </c>
      <c r="X551" s="52" t="str">
        <f t="shared" si="53"/>
        <v/>
      </c>
      <c r="Y551" s="53" t="str">
        <f t="shared" si="54"/>
        <v/>
      </c>
      <c r="Z551" s="53" t="str">
        <f t="shared" si="55"/>
        <v/>
      </c>
      <c r="AA551" s="53" t="str">
        <f t="shared" si="45"/>
        <v/>
      </c>
      <c r="AB551" s="54" t="str">
        <f t="shared" si="46"/>
        <v/>
      </c>
      <c r="AC551" s="61"/>
      <c r="AD551" s="52" t="str">
        <f t="shared" si="47"/>
        <v/>
      </c>
      <c r="AE551" s="53" t="str">
        <f t="shared" si="58"/>
        <v/>
      </c>
      <c r="AF551" s="52" t="str">
        <f t="shared" si="48"/>
        <v/>
      </c>
      <c r="AG551" s="52" t="str">
        <f t="shared" si="49"/>
        <v/>
      </c>
      <c r="AH551" s="58">
        <f t="shared" si="50"/>
        <v>0</v>
      </c>
      <c r="AI551" s="58">
        <f t="shared" si="51"/>
        <v>0</v>
      </c>
      <c r="AJ551" s="52" t="str">
        <f t="shared" si="56"/>
        <v/>
      </c>
      <c r="AK551" s="52" t="str">
        <f t="shared" si="57"/>
        <v/>
      </c>
    </row>
    <row r="552" spans="1:37" ht="15.75" customHeight="1" x14ac:dyDescent="0.25">
      <c r="A552" s="69"/>
      <c r="B552" s="63"/>
      <c r="C552" s="50" t="s">
        <v>61</v>
      </c>
      <c r="D552" s="64"/>
      <c r="E552" s="50" t="s">
        <v>61</v>
      </c>
      <c r="F552" s="68"/>
      <c r="G552" s="65"/>
      <c r="H552" s="66"/>
      <c r="I552" s="66"/>
      <c r="J552" s="67"/>
      <c r="K552" s="68"/>
      <c r="L552" s="64"/>
      <c r="M552" s="66"/>
      <c r="N552" s="66"/>
      <c r="O552" s="67"/>
      <c r="P552" s="48" t="str">
        <f t="shared" si="40"/>
        <v/>
      </c>
      <c r="Q552" s="50">
        <f t="shared" si="52"/>
        <v>551</v>
      </c>
      <c r="R552" s="50"/>
      <c r="S552" s="52"/>
      <c r="T552" s="52">
        <f t="shared" si="41"/>
        <v>0</v>
      </c>
      <c r="U552" s="52">
        <f t="shared" si="42"/>
        <v>0</v>
      </c>
      <c r="V552" s="52">
        <f t="shared" si="43"/>
        <v>0</v>
      </c>
      <c r="W552" s="52">
        <f t="shared" si="44"/>
        <v>0</v>
      </c>
      <c r="X552" s="52" t="str">
        <f t="shared" si="53"/>
        <v/>
      </c>
      <c r="Y552" s="53" t="str">
        <f t="shared" si="54"/>
        <v/>
      </c>
      <c r="Z552" s="53" t="str">
        <f t="shared" si="55"/>
        <v/>
      </c>
      <c r="AA552" s="53" t="str">
        <f t="shared" si="45"/>
        <v/>
      </c>
      <c r="AB552" s="54" t="str">
        <f t="shared" si="46"/>
        <v/>
      </c>
      <c r="AC552" s="61"/>
      <c r="AD552" s="52" t="str">
        <f t="shared" si="47"/>
        <v/>
      </c>
      <c r="AE552" s="53" t="str">
        <f t="shared" si="58"/>
        <v/>
      </c>
      <c r="AF552" s="52" t="str">
        <f t="shared" si="48"/>
        <v/>
      </c>
      <c r="AG552" s="52" t="str">
        <f t="shared" si="49"/>
        <v/>
      </c>
      <c r="AH552" s="58">
        <f t="shared" si="50"/>
        <v>0</v>
      </c>
      <c r="AI552" s="58">
        <f t="shared" si="51"/>
        <v>0</v>
      </c>
      <c r="AJ552" s="52" t="str">
        <f t="shared" si="56"/>
        <v/>
      </c>
      <c r="AK552" s="52" t="str">
        <f t="shared" si="57"/>
        <v/>
      </c>
    </row>
    <row r="553" spans="1:37" ht="15.75" customHeight="1" x14ac:dyDescent="0.25">
      <c r="A553" s="69"/>
      <c r="B553" s="63"/>
      <c r="C553" s="50" t="s">
        <v>61</v>
      </c>
      <c r="D553" s="64"/>
      <c r="E553" s="50" t="s">
        <v>61</v>
      </c>
      <c r="F553" s="68"/>
      <c r="G553" s="65"/>
      <c r="H553" s="66"/>
      <c r="I553" s="66"/>
      <c r="J553" s="67"/>
      <c r="K553" s="68"/>
      <c r="L553" s="64"/>
      <c r="M553" s="66"/>
      <c r="N553" s="66"/>
      <c r="O553" s="67"/>
      <c r="P553" s="48" t="str">
        <f t="shared" si="40"/>
        <v/>
      </c>
      <c r="Q553" s="50">
        <f t="shared" si="52"/>
        <v>552</v>
      </c>
      <c r="R553" s="50"/>
      <c r="S553" s="52"/>
      <c r="T553" s="52">
        <f t="shared" si="41"/>
        <v>0</v>
      </c>
      <c r="U553" s="52">
        <f t="shared" si="42"/>
        <v>0</v>
      </c>
      <c r="V553" s="52">
        <f t="shared" si="43"/>
        <v>0</v>
      </c>
      <c r="W553" s="52">
        <f t="shared" si="44"/>
        <v>0</v>
      </c>
      <c r="X553" s="52" t="str">
        <f t="shared" si="53"/>
        <v/>
      </c>
      <c r="Y553" s="53" t="str">
        <f t="shared" si="54"/>
        <v/>
      </c>
      <c r="Z553" s="53" t="str">
        <f t="shared" si="55"/>
        <v/>
      </c>
      <c r="AA553" s="53" t="str">
        <f t="shared" si="45"/>
        <v/>
      </c>
      <c r="AB553" s="54" t="str">
        <f t="shared" si="46"/>
        <v/>
      </c>
      <c r="AC553" s="61"/>
      <c r="AD553" s="52" t="str">
        <f t="shared" si="47"/>
        <v/>
      </c>
      <c r="AE553" s="53" t="str">
        <f t="shared" si="58"/>
        <v/>
      </c>
      <c r="AF553" s="52" t="str">
        <f t="shared" si="48"/>
        <v/>
      </c>
      <c r="AG553" s="52" t="str">
        <f t="shared" si="49"/>
        <v/>
      </c>
      <c r="AH553" s="58">
        <f t="shared" si="50"/>
        <v>0</v>
      </c>
      <c r="AI553" s="58">
        <f t="shared" si="51"/>
        <v>0</v>
      </c>
      <c r="AJ553" s="52" t="str">
        <f t="shared" si="56"/>
        <v/>
      </c>
      <c r="AK553" s="52" t="str">
        <f t="shared" si="57"/>
        <v/>
      </c>
    </row>
    <row r="554" spans="1:37" ht="15.75" customHeight="1" x14ac:dyDescent="0.25">
      <c r="A554" s="69"/>
      <c r="B554" s="63"/>
      <c r="C554" s="50" t="s">
        <v>61</v>
      </c>
      <c r="D554" s="64"/>
      <c r="E554" s="50" t="s">
        <v>61</v>
      </c>
      <c r="F554" s="68"/>
      <c r="G554" s="65"/>
      <c r="H554" s="66"/>
      <c r="I554" s="66"/>
      <c r="J554" s="67"/>
      <c r="K554" s="68"/>
      <c r="L554" s="64"/>
      <c r="M554" s="66"/>
      <c r="N554" s="66"/>
      <c r="O554" s="67"/>
      <c r="P554" s="48" t="str">
        <f t="shared" si="40"/>
        <v/>
      </c>
      <c r="Q554" s="50">
        <f t="shared" si="52"/>
        <v>553</v>
      </c>
      <c r="R554" s="50"/>
      <c r="S554" s="52"/>
      <c r="T554" s="52">
        <f t="shared" si="41"/>
        <v>0</v>
      </c>
      <c r="U554" s="52">
        <f t="shared" si="42"/>
        <v>0</v>
      </c>
      <c r="V554" s="52">
        <f t="shared" si="43"/>
        <v>0</v>
      </c>
      <c r="W554" s="52">
        <f t="shared" si="44"/>
        <v>0</v>
      </c>
      <c r="X554" s="52" t="str">
        <f t="shared" si="53"/>
        <v/>
      </c>
      <c r="Y554" s="53" t="str">
        <f t="shared" si="54"/>
        <v/>
      </c>
      <c r="Z554" s="53" t="str">
        <f t="shared" si="55"/>
        <v/>
      </c>
      <c r="AA554" s="53" t="str">
        <f t="shared" si="45"/>
        <v/>
      </c>
      <c r="AB554" s="54" t="str">
        <f t="shared" si="46"/>
        <v/>
      </c>
      <c r="AC554" s="61"/>
      <c r="AD554" s="52" t="str">
        <f t="shared" si="47"/>
        <v/>
      </c>
      <c r="AE554" s="53" t="str">
        <f t="shared" si="58"/>
        <v/>
      </c>
      <c r="AF554" s="52" t="str">
        <f t="shared" si="48"/>
        <v/>
      </c>
      <c r="AG554" s="52" t="str">
        <f t="shared" si="49"/>
        <v/>
      </c>
      <c r="AH554" s="58">
        <f t="shared" si="50"/>
        <v>0</v>
      </c>
      <c r="AI554" s="58">
        <f t="shared" si="51"/>
        <v>0</v>
      </c>
      <c r="AJ554" s="52" t="str">
        <f t="shared" si="56"/>
        <v/>
      </c>
      <c r="AK554" s="52" t="str">
        <f t="shared" si="57"/>
        <v/>
      </c>
    </row>
    <row r="555" spans="1:37" ht="15.75" customHeight="1" x14ac:dyDescent="0.25">
      <c r="A555" s="69"/>
      <c r="B555" s="63"/>
      <c r="C555" s="50" t="s">
        <v>61</v>
      </c>
      <c r="D555" s="64"/>
      <c r="E555" s="50" t="s">
        <v>61</v>
      </c>
      <c r="F555" s="68"/>
      <c r="G555" s="65"/>
      <c r="H555" s="66"/>
      <c r="I555" s="66"/>
      <c r="J555" s="67"/>
      <c r="K555" s="68"/>
      <c r="L555" s="64"/>
      <c r="M555" s="66"/>
      <c r="N555" s="66"/>
      <c r="O555" s="67"/>
      <c r="P555" s="48" t="str">
        <f t="shared" si="40"/>
        <v/>
      </c>
      <c r="Q555" s="50">
        <f t="shared" si="52"/>
        <v>554</v>
      </c>
      <c r="R555" s="50"/>
      <c r="S555" s="52"/>
      <c r="T555" s="52">
        <f t="shared" si="41"/>
        <v>0</v>
      </c>
      <c r="U555" s="52">
        <f t="shared" si="42"/>
        <v>0</v>
      </c>
      <c r="V555" s="52">
        <f t="shared" si="43"/>
        <v>0</v>
      </c>
      <c r="W555" s="52">
        <f t="shared" si="44"/>
        <v>0</v>
      </c>
      <c r="X555" s="52" t="str">
        <f t="shared" si="53"/>
        <v/>
      </c>
      <c r="Y555" s="53" t="str">
        <f t="shared" si="54"/>
        <v/>
      </c>
      <c r="Z555" s="53" t="str">
        <f t="shared" si="55"/>
        <v/>
      </c>
      <c r="AA555" s="53" t="str">
        <f t="shared" si="45"/>
        <v/>
      </c>
      <c r="AB555" s="54" t="str">
        <f t="shared" si="46"/>
        <v/>
      </c>
      <c r="AC555" s="61"/>
      <c r="AD555" s="52" t="str">
        <f t="shared" si="47"/>
        <v/>
      </c>
      <c r="AE555" s="53" t="str">
        <f t="shared" si="58"/>
        <v/>
      </c>
      <c r="AF555" s="52" t="str">
        <f t="shared" si="48"/>
        <v/>
      </c>
      <c r="AG555" s="52" t="str">
        <f t="shared" si="49"/>
        <v/>
      </c>
      <c r="AH555" s="58">
        <f t="shared" si="50"/>
        <v>0</v>
      </c>
      <c r="AI555" s="58">
        <f t="shared" si="51"/>
        <v>0</v>
      </c>
      <c r="AJ555" s="52" t="str">
        <f t="shared" si="56"/>
        <v/>
      </c>
      <c r="AK555" s="52" t="str">
        <f t="shared" si="57"/>
        <v/>
      </c>
    </row>
    <row r="556" spans="1:37" ht="15.75" customHeight="1" x14ac:dyDescent="0.25">
      <c r="A556" s="69"/>
      <c r="B556" s="63"/>
      <c r="C556" s="50" t="s">
        <v>61</v>
      </c>
      <c r="D556" s="64"/>
      <c r="E556" s="50" t="s">
        <v>61</v>
      </c>
      <c r="F556" s="68"/>
      <c r="G556" s="65"/>
      <c r="H556" s="66"/>
      <c r="I556" s="66"/>
      <c r="J556" s="67"/>
      <c r="K556" s="68"/>
      <c r="L556" s="64"/>
      <c r="M556" s="66"/>
      <c r="N556" s="66"/>
      <c r="O556" s="67"/>
      <c r="P556" s="48" t="str">
        <f t="shared" si="40"/>
        <v/>
      </c>
      <c r="Q556" s="50">
        <f t="shared" si="52"/>
        <v>555</v>
      </c>
      <c r="R556" s="50"/>
      <c r="S556" s="52"/>
      <c r="T556" s="52">
        <f t="shared" si="41"/>
        <v>0</v>
      </c>
      <c r="U556" s="52">
        <f t="shared" si="42"/>
        <v>0</v>
      </c>
      <c r="V556" s="52">
        <f t="shared" si="43"/>
        <v>0</v>
      </c>
      <c r="W556" s="52">
        <f t="shared" si="44"/>
        <v>0</v>
      </c>
      <c r="X556" s="52" t="str">
        <f t="shared" si="53"/>
        <v/>
      </c>
      <c r="Y556" s="53" t="str">
        <f t="shared" si="54"/>
        <v/>
      </c>
      <c r="Z556" s="53" t="str">
        <f t="shared" si="55"/>
        <v/>
      </c>
      <c r="AA556" s="53" t="str">
        <f t="shared" si="45"/>
        <v/>
      </c>
      <c r="AB556" s="54" t="str">
        <f t="shared" si="46"/>
        <v/>
      </c>
      <c r="AC556" s="61"/>
      <c r="AD556" s="52" t="str">
        <f t="shared" si="47"/>
        <v/>
      </c>
      <c r="AE556" s="53" t="str">
        <f t="shared" si="58"/>
        <v/>
      </c>
      <c r="AF556" s="52" t="str">
        <f t="shared" si="48"/>
        <v/>
      </c>
      <c r="AG556" s="52" t="str">
        <f t="shared" si="49"/>
        <v/>
      </c>
      <c r="AH556" s="58">
        <f t="shared" si="50"/>
        <v>0</v>
      </c>
      <c r="AI556" s="58">
        <f t="shared" si="51"/>
        <v>0</v>
      </c>
      <c r="AJ556" s="52" t="str">
        <f t="shared" si="56"/>
        <v/>
      </c>
      <c r="AK556" s="52" t="str">
        <f t="shared" si="57"/>
        <v/>
      </c>
    </row>
    <row r="557" spans="1:37" ht="15.75" customHeight="1" x14ac:dyDescent="0.25">
      <c r="A557" s="69"/>
      <c r="B557" s="63"/>
      <c r="C557" s="50" t="s">
        <v>61</v>
      </c>
      <c r="D557" s="64"/>
      <c r="E557" s="50" t="s">
        <v>61</v>
      </c>
      <c r="F557" s="68"/>
      <c r="G557" s="65"/>
      <c r="H557" s="66"/>
      <c r="I557" s="66"/>
      <c r="J557" s="67"/>
      <c r="K557" s="68"/>
      <c r="L557" s="64"/>
      <c r="M557" s="66"/>
      <c r="N557" s="66"/>
      <c r="O557" s="67"/>
      <c r="P557" s="48" t="str">
        <f t="shared" si="40"/>
        <v/>
      </c>
      <c r="Q557" s="50">
        <f t="shared" si="52"/>
        <v>556</v>
      </c>
      <c r="R557" s="50"/>
      <c r="S557" s="52"/>
      <c r="T557" s="52">
        <f t="shared" si="41"/>
        <v>0</v>
      </c>
      <c r="U557" s="52">
        <f t="shared" si="42"/>
        <v>0</v>
      </c>
      <c r="V557" s="52">
        <f t="shared" si="43"/>
        <v>0</v>
      </c>
      <c r="W557" s="52">
        <f t="shared" si="44"/>
        <v>0</v>
      </c>
      <c r="X557" s="52" t="str">
        <f t="shared" si="53"/>
        <v/>
      </c>
      <c r="Y557" s="53" t="str">
        <f t="shared" si="54"/>
        <v/>
      </c>
      <c r="Z557" s="53" t="str">
        <f t="shared" si="55"/>
        <v/>
      </c>
      <c r="AA557" s="53" t="str">
        <f t="shared" si="45"/>
        <v/>
      </c>
      <c r="AB557" s="54" t="str">
        <f t="shared" si="46"/>
        <v/>
      </c>
      <c r="AC557" s="61"/>
      <c r="AD557" s="52" t="str">
        <f t="shared" si="47"/>
        <v/>
      </c>
      <c r="AE557" s="53" t="str">
        <f t="shared" si="58"/>
        <v/>
      </c>
      <c r="AF557" s="52" t="str">
        <f t="shared" si="48"/>
        <v/>
      </c>
      <c r="AG557" s="52" t="str">
        <f t="shared" si="49"/>
        <v/>
      </c>
      <c r="AH557" s="58">
        <f t="shared" si="50"/>
        <v>0</v>
      </c>
      <c r="AI557" s="58">
        <f t="shared" si="51"/>
        <v>0</v>
      </c>
      <c r="AJ557" s="52" t="str">
        <f t="shared" si="56"/>
        <v/>
      </c>
      <c r="AK557" s="52" t="str">
        <f t="shared" si="57"/>
        <v/>
      </c>
    </row>
    <row r="558" spans="1:37" ht="15.75" customHeight="1" x14ac:dyDescent="0.25">
      <c r="A558" s="69"/>
      <c r="B558" s="63"/>
      <c r="C558" s="50" t="s">
        <v>61</v>
      </c>
      <c r="D558" s="64"/>
      <c r="E558" s="50" t="s">
        <v>61</v>
      </c>
      <c r="F558" s="68"/>
      <c r="G558" s="65"/>
      <c r="H558" s="66"/>
      <c r="I558" s="66"/>
      <c r="J558" s="67"/>
      <c r="K558" s="68"/>
      <c r="L558" s="64"/>
      <c r="M558" s="66"/>
      <c r="N558" s="66"/>
      <c r="O558" s="67"/>
      <c r="P558" s="48" t="str">
        <f t="shared" si="40"/>
        <v/>
      </c>
      <c r="Q558" s="50">
        <f t="shared" si="52"/>
        <v>557</v>
      </c>
      <c r="R558" s="50"/>
      <c r="S558" s="52"/>
      <c r="T558" s="52">
        <f t="shared" si="41"/>
        <v>0</v>
      </c>
      <c r="U558" s="52">
        <f t="shared" si="42"/>
        <v>0</v>
      </c>
      <c r="V558" s="52">
        <f t="shared" si="43"/>
        <v>0</v>
      </c>
      <c r="W558" s="52">
        <f t="shared" si="44"/>
        <v>0</v>
      </c>
      <c r="X558" s="52" t="str">
        <f t="shared" si="53"/>
        <v/>
      </c>
      <c r="Y558" s="53" t="str">
        <f t="shared" si="54"/>
        <v/>
      </c>
      <c r="Z558" s="53" t="str">
        <f t="shared" si="55"/>
        <v/>
      </c>
      <c r="AA558" s="53" t="str">
        <f t="shared" si="45"/>
        <v/>
      </c>
      <c r="AB558" s="54" t="str">
        <f t="shared" si="46"/>
        <v/>
      </c>
      <c r="AC558" s="61"/>
      <c r="AD558" s="52" t="str">
        <f t="shared" si="47"/>
        <v/>
      </c>
      <c r="AE558" s="53" t="str">
        <f t="shared" si="58"/>
        <v/>
      </c>
      <c r="AF558" s="52" t="str">
        <f t="shared" si="48"/>
        <v/>
      </c>
      <c r="AG558" s="52" t="str">
        <f t="shared" si="49"/>
        <v/>
      </c>
      <c r="AH558" s="58">
        <f t="shared" si="50"/>
        <v>0</v>
      </c>
      <c r="AI558" s="58">
        <f t="shared" si="51"/>
        <v>0</v>
      </c>
      <c r="AJ558" s="52" t="str">
        <f t="shared" si="56"/>
        <v/>
      </c>
      <c r="AK558" s="52" t="str">
        <f t="shared" si="57"/>
        <v/>
      </c>
    </row>
    <row r="559" spans="1:37" ht="15.75" customHeight="1" x14ac:dyDescent="0.25">
      <c r="A559" s="69"/>
      <c r="B559" s="63"/>
      <c r="C559" s="50" t="s">
        <v>61</v>
      </c>
      <c r="D559" s="64"/>
      <c r="E559" s="50" t="s">
        <v>61</v>
      </c>
      <c r="F559" s="68"/>
      <c r="G559" s="65"/>
      <c r="H559" s="66"/>
      <c r="I559" s="66"/>
      <c r="J559" s="67"/>
      <c r="K559" s="68"/>
      <c r="L559" s="64"/>
      <c r="M559" s="66"/>
      <c r="N559" s="66"/>
      <c r="O559" s="67"/>
      <c r="P559" s="48" t="str">
        <f t="shared" si="40"/>
        <v/>
      </c>
      <c r="Q559" s="50">
        <f t="shared" si="52"/>
        <v>558</v>
      </c>
      <c r="R559" s="50"/>
      <c r="S559" s="52"/>
      <c r="T559" s="52">
        <f t="shared" si="41"/>
        <v>0</v>
      </c>
      <c r="U559" s="52">
        <f t="shared" si="42"/>
        <v>0</v>
      </c>
      <c r="V559" s="52">
        <f t="shared" si="43"/>
        <v>0</v>
      </c>
      <c r="W559" s="52">
        <f t="shared" si="44"/>
        <v>0</v>
      </c>
      <c r="X559" s="52" t="str">
        <f t="shared" si="53"/>
        <v/>
      </c>
      <c r="Y559" s="53" t="str">
        <f t="shared" si="54"/>
        <v/>
      </c>
      <c r="Z559" s="53" t="str">
        <f t="shared" si="55"/>
        <v/>
      </c>
      <c r="AA559" s="53" t="str">
        <f t="shared" si="45"/>
        <v/>
      </c>
      <c r="AB559" s="54" t="str">
        <f t="shared" si="46"/>
        <v/>
      </c>
      <c r="AC559" s="61"/>
      <c r="AD559" s="52" t="str">
        <f t="shared" si="47"/>
        <v/>
      </c>
      <c r="AE559" s="53" t="str">
        <f t="shared" si="58"/>
        <v/>
      </c>
      <c r="AF559" s="52" t="str">
        <f t="shared" si="48"/>
        <v/>
      </c>
      <c r="AG559" s="52" t="str">
        <f t="shared" si="49"/>
        <v/>
      </c>
      <c r="AH559" s="58">
        <f t="shared" si="50"/>
        <v>0</v>
      </c>
      <c r="AI559" s="58">
        <f t="shared" si="51"/>
        <v>0</v>
      </c>
      <c r="AJ559" s="52" t="str">
        <f t="shared" si="56"/>
        <v/>
      </c>
      <c r="AK559" s="52" t="str">
        <f t="shared" si="57"/>
        <v/>
      </c>
    </row>
    <row r="560" spans="1:37" ht="15.75" customHeight="1" x14ac:dyDescent="0.25">
      <c r="A560" s="69"/>
      <c r="B560" s="63"/>
      <c r="C560" s="50" t="s">
        <v>61</v>
      </c>
      <c r="D560" s="64"/>
      <c r="E560" s="50" t="s">
        <v>61</v>
      </c>
      <c r="F560" s="68"/>
      <c r="G560" s="65"/>
      <c r="H560" s="66"/>
      <c r="I560" s="66"/>
      <c r="J560" s="67"/>
      <c r="K560" s="68"/>
      <c r="L560" s="64"/>
      <c r="M560" s="66"/>
      <c r="N560" s="66"/>
      <c r="O560" s="67"/>
      <c r="P560" s="48" t="str">
        <f t="shared" si="40"/>
        <v/>
      </c>
      <c r="Q560" s="50">
        <f t="shared" si="52"/>
        <v>559</v>
      </c>
      <c r="R560" s="50"/>
      <c r="S560" s="52"/>
      <c r="T560" s="52">
        <f t="shared" si="41"/>
        <v>0</v>
      </c>
      <c r="U560" s="52">
        <f t="shared" si="42"/>
        <v>0</v>
      </c>
      <c r="V560" s="52">
        <f t="shared" si="43"/>
        <v>0</v>
      </c>
      <c r="W560" s="52">
        <f t="shared" si="44"/>
        <v>0</v>
      </c>
      <c r="X560" s="52" t="str">
        <f t="shared" si="53"/>
        <v/>
      </c>
      <c r="Y560" s="53" t="str">
        <f t="shared" si="54"/>
        <v/>
      </c>
      <c r="Z560" s="53" t="str">
        <f t="shared" si="55"/>
        <v/>
      </c>
      <c r="AA560" s="53" t="str">
        <f t="shared" si="45"/>
        <v/>
      </c>
      <c r="AB560" s="54" t="str">
        <f t="shared" si="46"/>
        <v/>
      </c>
      <c r="AC560" s="61"/>
      <c r="AD560" s="52" t="str">
        <f t="shared" si="47"/>
        <v/>
      </c>
      <c r="AE560" s="53" t="str">
        <f t="shared" si="58"/>
        <v/>
      </c>
      <c r="AF560" s="52" t="str">
        <f t="shared" si="48"/>
        <v/>
      </c>
      <c r="AG560" s="52" t="str">
        <f t="shared" si="49"/>
        <v/>
      </c>
      <c r="AH560" s="58">
        <f t="shared" si="50"/>
        <v>0</v>
      </c>
      <c r="AI560" s="58">
        <f t="shared" si="51"/>
        <v>0</v>
      </c>
      <c r="AJ560" s="52" t="str">
        <f t="shared" si="56"/>
        <v/>
      </c>
      <c r="AK560" s="52" t="str">
        <f t="shared" si="57"/>
        <v/>
      </c>
    </row>
    <row r="561" spans="1:37" ht="15.75" customHeight="1" x14ac:dyDescent="0.25">
      <c r="A561" s="69"/>
      <c r="B561" s="63"/>
      <c r="C561" s="50" t="s">
        <v>61</v>
      </c>
      <c r="D561" s="64"/>
      <c r="E561" s="50" t="s">
        <v>61</v>
      </c>
      <c r="F561" s="68"/>
      <c r="G561" s="65"/>
      <c r="H561" s="66"/>
      <c r="I561" s="66"/>
      <c r="J561" s="67"/>
      <c r="K561" s="68"/>
      <c r="L561" s="64"/>
      <c r="M561" s="66"/>
      <c r="N561" s="66"/>
      <c r="O561" s="67"/>
      <c r="P561" s="48" t="str">
        <f t="shared" si="40"/>
        <v/>
      </c>
      <c r="Q561" s="50">
        <f t="shared" si="52"/>
        <v>560</v>
      </c>
      <c r="R561" s="50"/>
      <c r="S561" s="52"/>
      <c r="T561" s="52">
        <f t="shared" si="41"/>
        <v>0</v>
      </c>
      <c r="U561" s="52">
        <f t="shared" si="42"/>
        <v>0</v>
      </c>
      <c r="V561" s="52">
        <f t="shared" si="43"/>
        <v>0</v>
      </c>
      <c r="W561" s="52">
        <f t="shared" si="44"/>
        <v>0</v>
      </c>
      <c r="X561" s="52" t="str">
        <f t="shared" si="53"/>
        <v/>
      </c>
      <c r="Y561" s="53" t="str">
        <f t="shared" si="54"/>
        <v/>
      </c>
      <c r="Z561" s="53" t="str">
        <f t="shared" si="55"/>
        <v/>
      </c>
      <c r="AA561" s="53" t="str">
        <f t="shared" si="45"/>
        <v/>
      </c>
      <c r="AB561" s="54" t="str">
        <f t="shared" si="46"/>
        <v/>
      </c>
      <c r="AC561" s="61"/>
      <c r="AD561" s="52" t="str">
        <f t="shared" si="47"/>
        <v/>
      </c>
      <c r="AE561" s="53" t="str">
        <f t="shared" si="58"/>
        <v/>
      </c>
      <c r="AF561" s="52" t="str">
        <f t="shared" si="48"/>
        <v/>
      </c>
      <c r="AG561" s="52" t="str">
        <f t="shared" si="49"/>
        <v/>
      </c>
      <c r="AH561" s="58">
        <f t="shared" si="50"/>
        <v>0</v>
      </c>
      <c r="AI561" s="58">
        <f t="shared" si="51"/>
        <v>0</v>
      </c>
      <c r="AJ561" s="52" t="str">
        <f t="shared" si="56"/>
        <v/>
      </c>
      <c r="AK561" s="52" t="str">
        <f t="shared" si="57"/>
        <v/>
      </c>
    </row>
    <row r="562" spans="1:37" ht="15.75" customHeight="1" x14ac:dyDescent="0.25">
      <c r="A562" s="69"/>
      <c r="B562" s="63"/>
      <c r="C562" s="50" t="s">
        <v>61</v>
      </c>
      <c r="D562" s="64"/>
      <c r="E562" s="50" t="s">
        <v>61</v>
      </c>
      <c r="F562" s="68"/>
      <c r="G562" s="65"/>
      <c r="H562" s="66"/>
      <c r="I562" s="66"/>
      <c r="J562" s="67"/>
      <c r="K562" s="68"/>
      <c r="L562" s="64"/>
      <c r="M562" s="66"/>
      <c r="N562" s="66"/>
      <c r="O562" s="67"/>
      <c r="P562" s="48" t="str">
        <f t="shared" si="40"/>
        <v/>
      </c>
      <c r="Q562" s="50">
        <f t="shared" si="52"/>
        <v>561</v>
      </c>
      <c r="R562" s="50"/>
      <c r="S562" s="52"/>
      <c r="T562" s="52">
        <f t="shared" si="41"/>
        <v>0</v>
      </c>
      <c r="U562" s="52">
        <f t="shared" si="42"/>
        <v>0</v>
      </c>
      <c r="V562" s="52">
        <f t="shared" si="43"/>
        <v>0</v>
      </c>
      <c r="W562" s="52">
        <f t="shared" si="44"/>
        <v>0</v>
      </c>
      <c r="X562" s="52" t="str">
        <f t="shared" si="53"/>
        <v/>
      </c>
      <c r="Y562" s="53" t="str">
        <f t="shared" si="54"/>
        <v/>
      </c>
      <c r="Z562" s="53" t="str">
        <f t="shared" si="55"/>
        <v/>
      </c>
      <c r="AA562" s="53" t="str">
        <f t="shared" si="45"/>
        <v/>
      </c>
      <c r="AB562" s="54" t="str">
        <f t="shared" si="46"/>
        <v/>
      </c>
      <c r="AC562" s="61"/>
      <c r="AD562" s="52" t="str">
        <f t="shared" si="47"/>
        <v/>
      </c>
      <c r="AE562" s="53" t="str">
        <f t="shared" si="58"/>
        <v/>
      </c>
      <c r="AF562" s="52" t="str">
        <f t="shared" si="48"/>
        <v/>
      </c>
      <c r="AG562" s="52" t="str">
        <f t="shared" si="49"/>
        <v/>
      </c>
      <c r="AH562" s="58">
        <f t="shared" si="50"/>
        <v>0</v>
      </c>
      <c r="AI562" s="58">
        <f t="shared" si="51"/>
        <v>0</v>
      </c>
      <c r="AJ562" s="52" t="str">
        <f t="shared" si="56"/>
        <v/>
      </c>
      <c r="AK562" s="52" t="str">
        <f t="shared" si="57"/>
        <v/>
      </c>
    </row>
    <row r="563" spans="1:37" ht="15.75" customHeight="1" x14ac:dyDescent="0.25">
      <c r="A563" s="69"/>
      <c r="B563" s="63"/>
      <c r="C563" s="50" t="s">
        <v>61</v>
      </c>
      <c r="D563" s="64"/>
      <c r="E563" s="50" t="s">
        <v>61</v>
      </c>
      <c r="F563" s="68"/>
      <c r="G563" s="65"/>
      <c r="H563" s="66"/>
      <c r="I563" s="66"/>
      <c r="J563" s="67"/>
      <c r="K563" s="68"/>
      <c r="L563" s="64"/>
      <c r="M563" s="66"/>
      <c r="N563" s="66"/>
      <c r="O563" s="67"/>
      <c r="P563" s="48" t="str">
        <f t="shared" si="40"/>
        <v/>
      </c>
      <c r="Q563" s="50">
        <f t="shared" si="52"/>
        <v>562</v>
      </c>
      <c r="R563" s="50"/>
      <c r="S563" s="52"/>
      <c r="T563" s="52">
        <f t="shared" si="41"/>
        <v>0</v>
      </c>
      <c r="U563" s="52">
        <f t="shared" si="42"/>
        <v>0</v>
      </c>
      <c r="V563" s="52">
        <f t="shared" si="43"/>
        <v>0</v>
      </c>
      <c r="W563" s="52">
        <f t="shared" si="44"/>
        <v>0</v>
      </c>
      <c r="X563" s="52" t="str">
        <f t="shared" si="53"/>
        <v/>
      </c>
      <c r="Y563" s="53" t="str">
        <f t="shared" si="54"/>
        <v/>
      </c>
      <c r="Z563" s="53" t="str">
        <f t="shared" si="55"/>
        <v/>
      </c>
      <c r="AA563" s="53" t="str">
        <f t="shared" si="45"/>
        <v/>
      </c>
      <c r="AB563" s="54" t="str">
        <f t="shared" si="46"/>
        <v/>
      </c>
      <c r="AC563" s="61"/>
      <c r="AD563" s="52" t="str">
        <f t="shared" si="47"/>
        <v/>
      </c>
      <c r="AE563" s="53" t="str">
        <f t="shared" si="58"/>
        <v/>
      </c>
      <c r="AF563" s="52" t="str">
        <f t="shared" si="48"/>
        <v/>
      </c>
      <c r="AG563" s="52" t="str">
        <f t="shared" si="49"/>
        <v/>
      </c>
      <c r="AH563" s="58">
        <f t="shared" si="50"/>
        <v>0</v>
      </c>
      <c r="AI563" s="58">
        <f t="shared" si="51"/>
        <v>0</v>
      </c>
      <c r="AJ563" s="52" t="str">
        <f t="shared" si="56"/>
        <v/>
      </c>
      <c r="AK563" s="52" t="str">
        <f t="shared" si="57"/>
        <v/>
      </c>
    </row>
    <row r="564" spans="1:37" ht="15.75" customHeight="1" x14ac:dyDescent="0.25">
      <c r="A564" s="69"/>
      <c r="B564" s="63"/>
      <c r="C564" s="50" t="s">
        <v>61</v>
      </c>
      <c r="D564" s="64"/>
      <c r="E564" s="50" t="s">
        <v>61</v>
      </c>
      <c r="F564" s="68"/>
      <c r="G564" s="65"/>
      <c r="H564" s="66"/>
      <c r="I564" s="66"/>
      <c r="J564" s="67"/>
      <c r="K564" s="68"/>
      <c r="L564" s="64"/>
      <c r="M564" s="66"/>
      <c r="N564" s="66"/>
      <c r="O564" s="67"/>
      <c r="P564" s="48" t="str">
        <f t="shared" si="40"/>
        <v/>
      </c>
      <c r="Q564" s="50">
        <f t="shared" si="52"/>
        <v>563</v>
      </c>
      <c r="R564" s="50"/>
      <c r="S564" s="52"/>
      <c r="T564" s="52">
        <f t="shared" si="41"/>
        <v>0</v>
      </c>
      <c r="U564" s="52">
        <f t="shared" si="42"/>
        <v>0</v>
      </c>
      <c r="V564" s="52">
        <f t="shared" si="43"/>
        <v>0</v>
      </c>
      <c r="W564" s="52">
        <f t="shared" si="44"/>
        <v>0</v>
      </c>
      <c r="X564" s="52" t="str">
        <f t="shared" si="53"/>
        <v/>
      </c>
      <c r="Y564" s="53" t="str">
        <f t="shared" si="54"/>
        <v/>
      </c>
      <c r="Z564" s="53" t="str">
        <f t="shared" si="55"/>
        <v/>
      </c>
      <c r="AA564" s="53" t="str">
        <f t="shared" si="45"/>
        <v/>
      </c>
      <c r="AB564" s="54" t="str">
        <f t="shared" si="46"/>
        <v/>
      </c>
      <c r="AC564" s="61"/>
      <c r="AD564" s="52" t="str">
        <f t="shared" si="47"/>
        <v/>
      </c>
      <c r="AE564" s="53" t="str">
        <f t="shared" si="58"/>
        <v/>
      </c>
      <c r="AF564" s="52" t="str">
        <f t="shared" si="48"/>
        <v/>
      </c>
      <c r="AG564" s="52" t="str">
        <f t="shared" si="49"/>
        <v/>
      </c>
      <c r="AH564" s="58">
        <f t="shared" si="50"/>
        <v>0</v>
      </c>
      <c r="AI564" s="58">
        <f t="shared" si="51"/>
        <v>0</v>
      </c>
      <c r="AJ564" s="52" t="str">
        <f t="shared" si="56"/>
        <v/>
      </c>
      <c r="AK564" s="52" t="str">
        <f t="shared" si="57"/>
        <v/>
      </c>
    </row>
    <row r="565" spans="1:37" ht="15.75" customHeight="1" x14ac:dyDescent="0.25">
      <c r="A565" s="69"/>
      <c r="B565" s="63"/>
      <c r="C565" s="50" t="s">
        <v>61</v>
      </c>
      <c r="D565" s="64"/>
      <c r="E565" s="50" t="s">
        <v>61</v>
      </c>
      <c r="F565" s="68"/>
      <c r="G565" s="65"/>
      <c r="H565" s="66"/>
      <c r="I565" s="66"/>
      <c r="J565" s="67"/>
      <c r="K565" s="68"/>
      <c r="L565" s="64"/>
      <c r="M565" s="66"/>
      <c r="N565" s="66"/>
      <c r="O565" s="67"/>
      <c r="P565" s="48" t="str">
        <f t="shared" si="40"/>
        <v/>
      </c>
      <c r="Q565" s="50">
        <f t="shared" si="52"/>
        <v>564</v>
      </c>
      <c r="R565" s="50"/>
      <c r="S565" s="52"/>
      <c r="T565" s="52">
        <f t="shared" si="41"/>
        <v>0</v>
      </c>
      <c r="U565" s="52">
        <f t="shared" si="42"/>
        <v>0</v>
      </c>
      <c r="V565" s="52">
        <f t="shared" si="43"/>
        <v>0</v>
      </c>
      <c r="W565" s="52">
        <f t="shared" si="44"/>
        <v>0</v>
      </c>
      <c r="X565" s="52" t="str">
        <f t="shared" si="53"/>
        <v/>
      </c>
      <c r="Y565" s="53" t="str">
        <f t="shared" si="54"/>
        <v/>
      </c>
      <c r="Z565" s="53" t="str">
        <f t="shared" si="55"/>
        <v/>
      </c>
      <c r="AA565" s="53" t="str">
        <f t="shared" si="45"/>
        <v/>
      </c>
      <c r="AB565" s="54" t="str">
        <f t="shared" si="46"/>
        <v/>
      </c>
      <c r="AC565" s="61"/>
      <c r="AD565" s="52" t="str">
        <f t="shared" si="47"/>
        <v/>
      </c>
      <c r="AE565" s="53" t="str">
        <f t="shared" si="58"/>
        <v/>
      </c>
      <c r="AF565" s="52" t="str">
        <f t="shared" si="48"/>
        <v/>
      </c>
      <c r="AG565" s="52" t="str">
        <f t="shared" si="49"/>
        <v/>
      </c>
      <c r="AH565" s="58">
        <f t="shared" si="50"/>
        <v>0</v>
      </c>
      <c r="AI565" s="58">
        <f t="shared" si="51"/>
        <v>0</v>
      </c>
      <c r="AJ565" s="52" t="str">
        <f t="shared" si="56"/>
        <v/>
      </c>
      <c r="AK565" s="52" t="str">
        <f t="shared" si="57"/>
        <v/>
      </c>
    </row>
    <row r="566" spans="1:37" ht="15.75" customHeight="1" x14ac:dyDescent="0.25">
      <c r="A566" s="69"/>
      <c r="B566" s="63"/>
      <c r="C566" s="50" t="s">
        <v>61</v>
      </c>
      <c r="D566" s="64"/>
      <c r="E566" s="50" t="s">
        <v>61</v>
      </c>
      <c r="F566" s="68"/>
      <c r="G566" s="65"/>
      <c r="H566" s="66"/>
      <c r="I566" s="66"/>
      <c r="J566" s="67"/>
      <c r="K566" s="68"/>
      <c r="L566" s="64"/>
      <c r="M566" s="66"/>
      <c r="N566" s="66"/>
      <c r="O566" s="67"/>
      <c r="P566" s="48" t="str">
        <f t="shared" si="40"/>
        <v/>
      </c>
      <c r="Q566" s="50">
        <f t="shared" si="52"/>
        <v>565</v>
      </c>
      <c r="R566" s="50"/>
      <c r="S566" s="52"/>
      <c r="T566" s="52">
        <f t="shared" si="41"/>
        <v>0</v>
      </c>
      <c r="U566" s="52">
        <f t="shared" si="42"/>
        <v>0</v>
      </c>
      <c r="V566" s="52">
        <f t="shared" si="43"/>
        <v>0</v>
      </c>
      <c r="W566" s="52">
        <f t="shared" si="44"/>
        <v>0</v>
      </c>
      <c r="X566" s="52" t="str">
        <f t="shared" si="53"/>
        <v/>
      </c>
      <c r="Y566" s="53" t="str">
        <f t="shared" si="54"/>
        <v/>
      </c>
      <c r="Z566" s="53" t="str">
        <f t="shared" si="55"/>
        <v/>
      </c>
      <c r="AA566" s="53" t="str">
        <f t="shared" si="45"/>
        <v/>
      </c>
      <c r="AB566" s="54" t="str">
        <f t="shared" si="46"/>
        <v/>
      </c>
      <c r="AC566" s="61"/>
      <c r="AD566" s="52" t="str">
        <f t="shared" si="47"/>
        <v/>
      </c>
      <c r="AE566" s="53" t="str">
        <f t="shared" si="58"/>
        <v/>
      </c>
      <c r="AF566" s="52" t="str">
        <f t="shared" si="48"/>
        <v/>
      </c>
      <c r="AG566" s="52" t="str">
        <f t="shared" si="49"/>
        <v/>
      </c>
      <c r="AH566" s="58">
        <f t="shared" si="50"/>
        <v>0</v>
      </c>
      <c r="AI566" s="58">
        <f t="shared" si="51"/>
        <v>0</v>
      </c>
      <c r="AJ566" s="52" t="str">
        <f t="shared" si="56"/>
        <v/>
      </c>
      <c r="AK566" s="52" t="str">
        <f t="shared" si="57"/>
        <v/>
      </c>
    </row>
    <row r="567" spans="1:37" ht="15.75" customHeight="1" x14ac:dyDescent="0.25">
      <c r="A567" s="69"/>
      <c r="B567" s="63"/>
      <c r="C567" s="50" t="s">
        <v>61</v>
      </c>
      <c r="D567" s="64"/>
      <c r="E567" s="50" t="s">
        <v>61</v>
      </c>
      <c r="F567" s="68"/>
      <c r="G567" s="65"/>
      <c r="H567" s="66"/>
      <c r="I567" s="66"/>
      <c r="J567" s="67"/>
      <c r="K567" s="68"/>
      <c r="L567" s="64"/>
      <c r="M567" s="66"/>
      <c r="N567" s="66"/>
      <c r="O567" s="67"/>
      <c r="P567" s="48" t="str">
        <f t="shared" si="40"/>
        <v/>
      </c>
      <c r="Q567" s="50">
        <f t="shared" si="52"/>
        <v>566</v>
      </c>
      <c r="R567" s="50"/>
      <c r="S567" s="52"/>
      <c r="T567" s="52">
        <f t="shared" si="41"/>
        <v>0</v>
      </c>
      <c r="U567" s="52">
        <f t="shared" si="42"/>
        <v>0</v>
      </c>
      <c r="V567" s="52">
        <f t="shared" si="43"/>
        <v>0</v>
      </c>
      <c r="W567" s="52">
        <f t="shared" si="44"/>
        <v>0</v>
      </c>
      <c r="X567" s="52" t="str">
        <f t="shared" si="53"/>
        <v/>
      </c>
      <c r="Y567" s="53" t="str">
        <f t="shared" si="54"/>
        <v/>
      </c>
      <c r="Z567" s="53" t="str">
        <f t="shared" si="55"/>
        <v/>
      </c>
      <c r="AA567" s="53" t="str">
        <f t="shared" si="45"/>
        <v/>
      </c>
      <c r="AB567" s="54" t="str">
        <f t="shared" si="46"/>
        <v/>
      </c>
      <c r="AC567" s="61"/>
      <c r="AD567" s="52" t="str">
        <f t="shared" si="47"/>
        <v/>
      </c>
      <c r="AE567" s="53" t="str">
        <f t="shared" si="58"/>
        <v/>
      </c>
      <c r="AF567" s="52" t="str">
        <f t="shared" si="48"/>
        <v/>
      </c>
      <c r="AG567" s="52" t="str">
        <f t="shared" si="49"/>
        <v/>
      </c>
      <c r="AH567" s="58">
        <f t="shared" si="50"/>
        <v>0</v>
      </c>
      <c r="AI567" s="58">
        <f t="shared" si="51"/>
        <v>0</v>
      </c>
      <c r="AJ567" s="52" t="str">
        <f t="shared" si="56"/>
        <v/>
      </c>
      <c r="AK567" s="52" t="str">
        <f t="shared" si="57"/>
        <v/>
      </c>
    </row>
    <row r="568" spans="1:37" ht="15.75" customHeight="1" x14ac:dyDescent="0.25">
      <c r="A568" s="69"/>
      <c r="B568" s="63"/>
      <c r="C568" s="50" t="s">
        <v>61</v>
      </c>
      <c r="D568" s="64"/>
      <c r="E568" s="50" t="s">
        <v>61</v>
      </c>
      <c r="F568" s="68"/>
      <c r="G568" s="65"/>
      <c r="H568" s="66"/>
      <c r="I568" s="66"/>
      <c r="J568" s="67"/>
      <c r="K568" s="68"/>
      <c r="L568" s="64"/>
      <c r="M568" s="66"/>
      <c r="N568" s="66"/>
      <c r="O568" s="67"/>
      <c r="P568" s="48" t="str">
        <f t="shared" si="40"/>
        <v/>
      </c>
      <c r="Q568" s="50">
        <f t="shared" si="52"/>
        <v>567</v>
      </c>
      <c r="R568" s="50"/>
      <c r="S568" s="52"/>
      <c r="T568" s="52">
        <f t="shared" si="41"/>
        <v>0</v>
      </c>
      <c r="U568" s="52">
        <f t="shared" si="42"/>
        <v>0</v>
      </c>
      <c r="V568" s="52">
        <f t="shared" si="43"/>
        <v>0</v>
      </c>
      <c r="W568" s="52">
        <f t="shared" si="44"/>
        <v>0</v>
      </c>
      <c r="X568" s="52" t="str">
        <f t="shared" si="53"/>
        <v/>
      </c>
      <c r="Y568" s="53" t="str">
        <f t="shared" si="54"/>
        <v/>
      </c>
      <c r="Z568" s="53" t="str">
        <f t="shared" si="55"/>
        <v/>
      </c>
      <c r="AA568" s="53" t="str">
        <f t="shared" si="45"/>
        <v/>
      </c>
      <c r="AB568" s="54" t="str">
        <f t="shared" si="46"/>
        <v/>
      </c>
      <c r="AC568" s="61"/>
      <c r="AD568" s="52" t="str">
        <f t="shared" si="47"/>
        <v/>
      </c>
      <c r="AE568" s="53" t="str">
        <f t="shared" si="58"/>
        <v/>
      </c>
      <c r="AF568" s="52" t="str">
        <f t="shared" si="48"/>
        <v/>
      </c>
      <c r="AG568" s="52" t="str">
        <f t="shared" si="49"/>
        <v/>
      </c>
      <c r="AH568" s="58">
        <f t="shared" si="50"/>
        <v>0</v>
      </c>
      <c r="AI568" s="58">
        <f t="shared" si="51"/>
        <v>0</v>
      </c>
      <c r="AJ568" s="52" t="str">
        <f t="shared" si="56"/>
        <v/>
      </c>
      <c r="AK568" s="52" t="str">
        <f t="shared" si="57"/>
        <v/>
      </c>
    </row>
    <row r="569" spans="1:37" ht="15.75" customHeight="1" x14ac:dyDescent="0.25">
      <c r="A569" s="69"/>
      <c r="B569" s="63"/>
      <c r="C569" s="50" t="s">
        <v>61</v>
      </c>
      <c r="D569" s="64"/>
      <c r="E569" s="50" t="s">
        <v>61</v>
      </c>
      <c r="F569" s="68"/>
      <c r="G569" s="65"/>
      <c r="H569" s="66"/>
      <c r="I569" s="66"/>
      <c r="J569" s="67"/>
      <c r="K569" s="68"/>
      <c r="L569" s="64"/>
      <c r="M569" s="66"/>
      <c r="N569" s="66"/>
      <c r="O569" s="67"/>
      <c r="P569" s="48" t="str">
        <f t="shared" si="40"/>
        <v/>
      </c>
      <c r="Q569" s="50">
        <f t="shared" si="52"/>
        <v>568</v>
      </c>
      <c r="R569" s="50"/>
      <c r="S569" s="52"/>
      <c r="T569" s="52">
        <f t="shared" si="41"/>
        <v>0</v>
      </c>
      <c r="U569" s="52">
        <f t="shared" si="42"/>
        <v>0</v>
      </c>
      <c r="V569" s="52">
        <f t="shared" si="43"/>
        <v>0</v>
      </c>
      <c r="W569" s="52">
        <f t="shared" si="44"/>
        <v>0</v>
      </c>
      <c r="X569" s="52" t="str">
        <f t="shared" si="53"/>
        <v/>
      </c>
      <c r="Y569" s="53" t="str">
        <f t="shared" si="54"/>
        <v/>
      </c>
      <c r="Z569" s="53" t="str">
        <f t="shared" si="55"/>
        <v/>
      </c>
      <c r="AA569" s="53" t="str">
        <f t="shared" si="45"/>
        <v/>
      </c>
      <c r="AB569" s="54" t="str">
        <f t="shared" si="46"/>
        <v/>
      </c>
      <c r="AC569" s="61"/>
      <c r="AD569" s="52" t="str">
        <f t="shared" si="47"/>
        <v/>
      </c>
      <c r="AE569" s="53" t="str">
        <f t="shared" si="58"/>
        <v/>
      </c>
      <c r="AF569" s="52" t="str">
        <f t="shared" si="48"/>
        <v/>
      </c>
      <c r="AG569" s="52" t="str">
        <f t="shared" si="49"/>
        <v/>
      </c>
      <c r="AH569" s="58">
        <f t="shared" si="50"/>
        <v>0</v>
      </c>
      <c r="AI569" s="58">
        <f t="shared" si="51"/>
        <v>0</v>
      </c>
      <c r="AJ569" s="52" t="str">
        <f t="shared" si="56"/>
        <v/>
      </c>
      <c r="AK569" s="52" t="str">
        <f t="shared" si="57"/>
        <v/>
      </c>
    </row>
    <row r="570" spans="1:37" ht="15.75" customHeight="1" x14ac:dyDescent="0.25">
      <c r="A570" s="69"/>
      <c r="B570" s="63"/>
      <c r="C570" s="50" t="s">
        <v>61</v>
      </c>
      <c r="D570" s="64"/>
      <c r="E570" s="50" t="s">
        <v>61</v>
      </c>
      <c r="F570" s="68"/>
      <c r="G570" s="65"/>
      <c r="H570" s="66"/>
      <c r="I570" s="66"/>
      <c r="J570" s="67"/>
      <c r="K570" s="68"/>
      <c r="L570" s="64"/>
      <c r="M570" s="66"/>
      <c r="N570" s="66"/>
      <c r="O570" s="67"/>
      <c r="P570" s="48" t="str">
        <f t="shared" si="40"/>
        <v/>
      </c>
      <c r="Q570" s="50">
        <f t="shared" si="52"/>
        <v>569</v>
      </c>
      <c r="R570" s="50"/>
      <c r="S570" s="52"/>
      <c r="T570" s="52">
        <f t="shared" si="41"/>
        <v>0</v>
      </c>
      <c r="U570" s="52">
        <f t="shared" si="42"/>
        <v>0</v>
      </c>
      <c r="V570" s="52">
        <f t="shared" si="43"/>
        <v>0</v>
      </c>
      <c r="W570" s="52">
        <f t="shared" si="44"/>
        <v>0</v>
      </c>
      <c r="X570" s="52" t="str">
        <f t="shared" si="53"/>
        <v/>
      </c>
      <c r="Y570" s="53" t="str">
        <f t="shared" si="54"/>
        <v/>
      </c>
      <c r="Z570" s="53" t="str">
        <f t="shared" si="55"/>
        <v/>
      </c>
      <c r="AA570" s="53" t="str">
        <f t="shared" si="45"/>
        <v/>
      </c>
      <c r="AB570" s="54" t="str">
        <f t="shared" si="46"/>
        <v/>
      </c>
      <c r="AC570" s="61"/>
      <c r="AD570" s="52" t="str">
        <f t="shared" si="47"/>
        <v/>
      </c>
      <c r="AE570" s="53" t="str">
        <f t="shared" si="58"/>
        <v/>
      </c>
      <c r="AF570" s="52" t="str">
        <f t="shared" si="48"/>
        <v/>
      </c>
      <c r="AG570" s="52" t="str">
        <f t="shared" si="49"/>
        <v/>
      </c>
      <c r="AH570" s="58">
        <f t="shared" si="50"/>
        <v>0</v>
      </c>
      <c r="AI570" s="58">
        <f t="shared" si="51"/>
        <v>0</v>
      </c>
      <c r="AJ570" s="52" t="str">
        <f t="shared" si="56"/>
        <v/>
      </c>
      <c r="AK570" s="52" t="str">
        <f t="shared" si="57"/>
        <v/>
      </c>
    </row>
    <row r="571" spans="1:37" ht="15.75" customHeight="1" x14ac:dyDescent="0.25">
      <c r="A571" s="69"/>
      <c r="B571" s="63"/>
      <c r="C571" s="50" t="s">
        <v>61</v>
      </c>
      <c r="D571" s="64"/>
      <c r="E571" s="50" t="s">
        <v>61</v>
      </c>
      <c r="F571" s="68"/>
      <c r="G571" s="65"/>
      <c r="H571" s="66"/>
      <c r="I571" s="66"/>
      <c r="J571" s="67"/>
      <c r="K571" s="68"/>
      <c r="L571" s="64"/>
      <c r="M571" s="66"/>
      <c r="N571" s="66"/>
      <c r="O571" s="67"/>
      <c r="P571" s="48" t="str">
        <f t="shared" si="40"/>
        <v/>
      </c>
      <c r="Q571" s="50">
        <f t="shared" si="52"/>
        <v>570</v>
      </c>
      <c r="R571" s="50"/>
      <c r="S571" s="52"/>
      <c r="T571" s="52">
        <f t="shared" si="41"/>
        <v>0</v>
      </c>
      <c r="U571" s="52">
        <f t="shared" si="42"/>
        <v>0</v>
      </c>
      <c r="V571" s="52">
        <f t="shared" si="43"/>
        <v>0</v>
      </c>
      <c r="W571" s="52">
        <f t="shared" si="44"/>
        <v>0</v>
      </c>
      <c r="X571" s="52" t="str">
        <f t="shared" si="53"/>
        <v/>
      </c>
      <c r="Y571" s="53" t="str">
        <f t="shared" si="54"/>
        <v/>
      </c>
      <c r="Z571" s="53" t="str">
        <f t="shared" si="55"/>
        <v/>
      </c>
      <c r="AA571" s="53" t="str">
        <f t="shared" si="45"/>
        <v/>
      </c>
      <c r="AB571" s="54" t="str">
        <f t="shared" si="46"/>
        <v/>
      </c>
      <c r="AC571" s="61"/>
      <c r="AD571" s="52" t="str">
        <f t="shared" si="47"/>
        <v/>
      </c>
      <c r="AE571" s="53" t="str">
        <f t="shared" si="58"/>
        <v/>
      </c>
      <c r="AF571" s="52" t="str">
        <f t="shared" si="48"/>
        <v/>
      </c>
      <c r="AG571" s="52" t="str">
        <f t="shared" si="49"/>
        <v/>
      </c>
      <c r="AH571" s="58">
        <f t="shared" si="50"/>
        <v>0</v>
      </c>
      <c r="AI571" s="58">
        <f t="shared" si="51"/>
        <v>0</v>
      </c>
      <c r="AJ571" s="52" t="str">
        <f t="shared" si="56"/>
        <v/>
      </c>
      <c r="AK571" s="52" t="str">
        <f t="shared" si="57"/>
        <v/>
      </c>
    </row>
    <row r="572" spans="1:37" ht="15.75" customHeight="1" x14ac:dyDescent="0.25">
      <c r="A572" s="69"/>
      <c r="B572" s="63"/>
      <c r="C572" s="50" t="s">
        <v>61</v>
      </c>
      <c r="D572" s="64"/>
      <c r="E572" s="50" t="s">
        <v>61</v>
      </c>
      <c r="F572" s="68"/>
      <c r="G572" s="65"/>
      <c r="H572" s="66"/>
      <c r="I572" s="66"/>
      <c r="J572" s="67"/>
      <c r="K572" s="68"/>
      <c r="L572" s="64"/>
      <c r="M572" s="66"/>
      <c r="N572" s="66"/>
      <c r="O572" s="67"/>
      <c r="P572" s="48" t="str">
        <f t="shared" si="40"/>
        <v/>
      </c>
      <c r="Q572" s="50">
        <f t="shared" si="52"/>
        <v>571</v>
      </c>
      <c r="R572" s="50"/>
      <c r="S572" s="52"/>
      <c r="T572" s="52">
        <f t="shared" si="41"/>
        <v>0</v>
      </c>
      <c r="U572" s="52">
        <f t="shared" si="42"/>
        <v>0</v>
      </c>
      <c r="V572" s="52">
        <f t="shared" si="43"/>
        <v>0</v>
      </c>
      <c r="W572" s="52">
        <f t="shared" si="44"/>
        <v>0</v>
      </c>
      <c r="X572" s="52" t="str">
        <f t="shared" si="53"/>
        <v/>
      </c>
      <c r="Y572" s="53" t="str">
        <f t="shared" si="54"/>
        <v/>
      </c>
      <c r="Z572" s="53" t="str">
        <f t="shared" si="55"/>
        <v/>
      </c>
      <c r="AA572" s="53" t="str">
        <f t="shared" si="45"/>
        <v/>
      </c>
      <c r="AB572" s="54" t="str">
        <f t="shared" si="46"/>
        <v/>
      </c>
      <c r="AC572" s="61"/>
      <c r="AD572" s="52" t="str">
        <f t="shared" si="47"/>
        <v/>
      </c>
      <c r="AE572" s="53" t="str">
        <f t="shared" si="58"/>
        <v/>
      </c>
      <c r="AF572" s="52" t="str">
        <f t="shared" si="48"/>
        <v/>
      </c>
      <c r="AG572" s="52" t="str">
        <f t="shared" si="49"/>
        <v/>
      </c>
      <c r="AH572" s="58">
        <f t="shared" si="50"/>
        <v>0</v>
      </c>
      <c r="AI572" s="58">
        <f t="shared" si="51"/>
        <v>0</v>
      </c>
      <c r="AJ572" s="52" t="str">
        <f t="shared" si="56"/>
        <v/>
      </c>
      <c r="AK572" s="52" t="str">
        <f t="shared" si="57"/>
        <v/>
      </c>
    </row>
    <row r="573" spans="1:37" ht="15.75" customHeight="1" x14ac:dyDescent="0.25">
      <c r="A573" s="69"/>
      <c r="B573" s="63"/>
      <c r="C573" s="50" t="s">
        <v>61</v>
      </c>
      <c r="D573" s="64"/>
      <c r="E573" s="50" t="s">
        <v>61</v>
      </c>
      <c r="F573" s="68"/>
      <c r="G573" s="65"/>
      <c r="H573" s="66"/>
      <c r="I573" s="66"/>
      <c r="J573" s="67"/>
      <c r="K573" s="68"/>
      <c r="L573" s="64"/>
      <c r="M573" s="66"/>
      <c r="N573" s="66"/>
      <c r="O573" s="67"/>
      <c r="P573" s="48" t="str">
        <f t="shared" si="40"/>
        <v/>
      </c>
      <c r="Q573" s="50">
        <f t="shared" si="52"/>
        <v>572</v>
      </c>
      <c r="R573" s="50"/>
      <c r="S573" s="52"/>
      <c r="T573" s="52">
        <f t="shared" si="41"/>
        <v>0</v>
      </c>
      <c r="U573" s="52">
        <f t="shared" si="42"/>
        <v>0</v>
      </c>
      <c r="V573" s="52">
        <f t="shared" si="43"/>
        <v>0</v>
      </c>
      <c r="W573" s="52">
        <f t="shared" si="44"/>
        <v>0</v>
      </c>
      <c r="X573" s="52" t="str">
        <f t="shared" si="53"/>
        <v/>
      </c>
      <c r="Y573" s="53" t="str">
        <f t="shared" si="54"/>
        <v/>
      </c>
      <c r="Z573" s="53" t="str">
        <f t="shared" si="55"/>
        <v/>
      </c>
      <c r="AA573" s="53" t="str">
        <f t="shared" si="45"/>
        <v/>
      </c>
      <c r="AB573" s="54" t="str">
        <f t="shared" si="46"/>
        <v/>
      </c>
      <c r="AC573" s="61"/>
      <c r="AD573" s="52" t="str">
        <f t="shared" si="47"/>
        <v/>
      </c>
      <c r="AE573" s="53" t="str">
        <f t="shared" si="58"/>
        <v/>
      </c>
      <c r="AF573" s="52" t="str">
        <f t="shared" si="48"/>
        <v/>
      </c>
      <c r="AG573" s="52" t="str">
        <f t="shared" si="49"/>
        <v/>
      </c>
      <c r="AH573" s="58">
        <f t="shared" si="50"/>
        <v>0</v>
      </c>
      <c r="AI573" s="58">
        <f t="shared" si="51"/>
        <v>0</v>
      </c>
      <c r="AJ573" s="52" t="str">
        <f t="shared" si="56"/>
        <v/>
      </c>
      <c r="AK573" s="52" t="str">
        <f t="shared" si="57"/>
        <v/>
      </c>
    </row>
    <row r="574" spans="1:37" ht="15.75" customHeight="1" x14ac:dyDescent="0.25">
      <c r="A574" s="69"/>
      <c r="B574" s="63"/>
      <c r="C574" s="50" t="s">
        <v>61</v>
      </c>
      <c r="D574" s="64"/>
      <c r="E574" s="50" t="s">
        <v>61</v>
      </c>
      <c r="F574" s="68"/>
      <c r="G574" s="65"/>
      <c r="H574" s="66"/>
      <c r="I574" s="66"/>
      <c r="J574" s="67"/>
      <c r="K574" s="68"/>
      <c r="L574" s="64"/>
      <c r="M574" s="66"/>
      <c r="N574" s="66"/>
      <c r="O574" s="67"/>
      <c r="P574" s="48" t="str">
        <f t="shared" si="40"/>
        <v/>
      </c>
      <c r="Q574" s="50">
        <f t="shared" si="52"/>
        <v>573</v>
      </c>
      <c r="R574" s="50"/>
      <c r="S574" s="52"/>
      <c r="T574" s="52">
        <f t="shared" si="41"/>
        <v>0</v>
      </c>
      <c r="U574" s="52">
        <f t="shared" si="42"/>
        <v>0</v>
      </c>
      <c r="V574" s="52">
        <f t="shared" si="43"/>
        <v>0</v>
      </c>
      <c r="W574" s="52">
        <f t="shared" si="44"/>
        <v>0</v>
      </c>
      <c r="X574" s="52" t="str">
        <f t="shared" si="53"/>
        <v/>
      </c>
      <c r="Y574" s="53" t="str">
        <f t="shared" si="54"/>
        <v/>
      </c>
      <c r="Z574" s="53" t="str">
        <f t="shared" si="55"/>
        <v/>
      </c>
      <c r="AA574" s="53" t="str">
        <f t="shared" si="45"/>
        <v/>
      </c>
      <c r="AB574" s="54" t="str">
        <f t="shared" si="46"/>
        <v/>
      </c>
      <c r="AC574" s="61"/>
      <c r="AD574" s="52" t="str">
        <f t="shared" si="47"/>
        <v/>
      </c>
      <c r="AE574" s="53" t="str">
        <f t="shared" si="58"/>
        <v/>
      </c>
      <c r="AF574" s="52" t="str">
        <f t="shared" si="48"/>
        <v/>
      </c>
      <c r="AG574" s="52" t="str">
        <f t="shared" si="49"/>
        <v/>
      </c>
      <c r="AH574" s="58">
        <f t="shared" si="50"/>
        <v>0</v>
      </c>
      <c r="AI574" s="58">
        <f t="shared" si="51"/>
        <v>0</v>
      </c>
      <c r="AJ574" s="52" t="str">
        <f t="shared" si="56"/>
        <v/>
      </c>
      <c r="AK574" s="52" t="str">
        <f t="shared" si="57"/>
        <v/>
      </c>
    </row>
    <row r="575" spans="1:37" ht="15.75" customHeight="1" x14ac:dyDescent="0.25">
      <c r="A575" s="69"/>
      <c r="B575" s="63"/>
      <c r="C575" s="50" t="s">
        <v>61</v>
      </c>
      <c r="D575" s="64"/>
      <c r="E575" s="50" t="s">
        <v>61</v>
      </c>
      <c r="F575" s="68"/>
      <c r="G575" s="65"/>
      <c r="H575" s="66"/>
      <c r="I575" s="66"/>
      <c r="J575" s="67"/>
      <c r="K575" s="68"/>
      <c r="L575" s="64"/>
      <c r="M575" s="66"/>
      <c r="N575" s="66"/>
      <c r="O575" s="67"/>
      <c r="P575" s="48" t="str">
        <f t="shared" si="40"/>
        <v/>
      </c>
      <c r="Q575" s="50">
        <f t="shared" si="52"/>
        <v>574</v>
      </c>
      <c r="R575" s="50"/>
      <c r="S575" s="52"/>
      <c r="T575" s="52">
        <f t="shared" si="41"/>
        <v>0</v>
      </c>
      <c r="U575" s="52">
        <f t="shared" si="42"/>
        <v>0</v>
      </c>
      <c r="V575" s="52">
        <f t="shared" si="43"/>
        <v>0</v>
      </c>
      <c r="W575" s="52">
        <f t="shared" si="44"/>
        <v>0</v>
      </c>
      <c r="X575" s="52" t="str">
        <f t="shared" si="53"/>
        <v/>
      </c>
      <c r="Y575" s="53" t="str">
        <f t="shared" si="54"/>
        <v/>
      </c>
      <c r="Z575" s="53" t="str">
        <f t="shared" si="55"/>
        <v/>
      </c>
      <c r="AA575" s="53" t="str">
        <f t="shared" si="45"/>
        <v/>
      </c>
      <c r="AB575" s="54" t="str">
        <f t="shared" si="46"/>
        <v/>
      </c>
      <c r="AC575" s="61"/>
      <c r="AD575" s="52" t="str">
        <f t="shared" si="47"/>
        <v/>
      </c>
      <c r="AE575" s="53" t="str">
        <f t="shared" si="58"/>
        <v/>
      </c>
      <c r="AF575" s="52" t="str">
        <f t="shared" si="48"/>
        <v/>
      </c>
      <c r="AG575" s="52" t="str">
        <f t="shared" si="49"/>
        <v/>
      </c>
      <c r="AH575" s="58">
        <f t="shared" si="50"/>
        <v>0</v>
      </c>
      <c r="AI575" s="58">
        <f t="shared" si="51"/>
        <v>0</v>
      </c>
      <c r="AJ575" s="52" t="str">
        <f t="shared" si="56"/>
        <v/>
      </c>
      <c r="AK575" s="52" t="str">
        <f t="shared" si="57"/>
        <v/>
      </c>
    </row>
    <row r="576" spans="1:37" ht="15.75" customHeight="1" x14ac:dyDescent="0.25">
      <c r="A576" s="69"/>
      <c r="B576" s="63"/>
      <c r="C576" s="50" t="s">
        <v>61</v>
      </c>
      <c r="D576" s="64"/>
      <c r="E576" s="50" t="s">
        <v>61</v>
      </c>
      <c r="F576" s="68"/>
      <c r="G576" s="65"/>
      <c r="H576" s="66"/>
      <c r="I576" s="66"/>
      <c r="J576" s="67"/>
      <c r="K576" s="68"/>
      <c r="L576" s="64"/>
      <c r="M576" s="66"/>
      <c r="N576" s="66"/>
      <c r="O576" s="67"/>
      <c r="P576" s="48" t="str">
        <f t="shared" si="40"/>
        <v/>
      </c>
      <c r="Q576" s="50">
        <f t="shared" si="52"/>
        <v>575</v>
      </c>
      <c r="R576" s="50"/>
      <c r="S576" s="52"/>
      <c r="T576" s="52">
        <f t="shared" si="41"/>
        <v>0</v>
      </c>
      <c r="U576" s="52">
        <f t="shared" si="42"/>
        <v>0</v>
      </c>
      <c r="V576" s="52">
        <f t="shared" si="43"/>
        <v>0</v>
      </c>
      <c r="W576" s="52">
        <f t="shared" si="44"/>
        <v>0</v>
      </c>
      <c r="X576" s="52" t="str">
        <f t="shared" si="53"/>
        <v/>
      </c>
      <c r="Y576" s="53" t="str">
        <f t="shared" si="54"/>
        <v/>
      </c>
      <c r="Z576" s="53" t="str">
        <f t="shared" si="55"/>
        <v/>
      </c>
      <c r="AA576" s="53" t="str">
        <f t="shared" si="45"/>
        <v/>
      </c>
      <c r="AB576" s="54" t="str">
        <f t="shared" si="46"/>
        <v/>
      </c>
      <c r="AC576" s="61"/>
      <c r="AD576" s="52" t="str">
        <f t="shared" si="47"/>
        <v/>
      </c>
      <c r="AE576" s="53" t="str">
        <f t="shared" si="58"/>
        <v/>
      </c>
      <c r="AF576" s="52" t="str">
        <f t="shared" si="48"/>
        <v/>
      </c>
      <c r="AG576" s="52" t="str">
        <f t="shared" si="49"/>
        <v/>
      </c>
      <c r="AH576" s="58">
        <f t="shared" si="50"/>
        <v>0</v>
      </c>
      <c r="AI576" s="58">
        <f t="shared" si="51"/>
        <v>0</v>
      </c>
      <c r="AJ576" s="52" t="str">
        <f t="shared" si="56"/>
        <v/>
      </c>
      <c r="AK576" s="52" t="str">
        <f t="shared" si="57"/>
        <v/>
      </c>
    </row>
    <row r="577" spans="1:37" ht="15.75" customHeight="1" x14ac:dyDescent="0.25">
      <c r="A577" s="69"/>
      <c r="B577" s="63"/>
      <c r="C577" s="50" t="s">
        <v>61</v>
      </c>
      <c r="D577" s="64"/>
      <c r="E577" s="50" t="s">
        <v>61</v>
      </c>
      <c r="F577" s="68"/>
      <c r="G577" s="65"/>
      <c r="H577" s="66"/>
      <c r="I577" s="66"/>
      <c r="J577" s="67"/>
      <c r="K577" s="68"/>
      <c r="L577" s="64"/>
      <c r="M577" s="66"/>
      <c r="N577" s="66"/>
      <c r="O577" s="67"/>
      <c r="P577" s="48" t="str">
        <f t="shared" si="40"/>
        <v/>
      </c>
      <c r="Q577" s="50">
        <f t="shared" si="52"/>
        <v>576</v>
      </c>
      <c r="R577" s="50"/>
      <c r="S577" s="52"/>
      <c r="T577" s="52">
        <f t="shared" si="41"/>
        <v>0</v>
      </c>
      <c r="U577" s="52">
        <f t="shared" si="42"/>
        <v>0</v>
      </c>
      <c r="V577" s="52">
        <f t="shared" si="43"/>
        <v>0</v>
      </c>
      <c r="W577" s="52">
        <f t="shared" si="44"/>
        <v>0</v>
      </c>
      <c r="X577" s="52" t="str">
        <f t="shared" si="53"/>
        <v/>
      </c>
      <c r="Y577" s="53" t="str">
        <f t="shared" si="54"/>
        <v/>
      </c>
      <c r="Z577" s="53" t="str">
        <f t="shared" si="55"/>
        <v/>
      </c>
      <c r="AA577" s="53" t="str">
        <f t="shared" si="45"/>
        <v/>
      </c>
      <c r="AB577" s="54" t="str">
        <f t="shared" si="46"/>
        <v/>
      </c>
      <c r="AC577" s="61"/>
      <c r="AD577" s="52" t="str">
        <f t="shared" si="47"/>
        <v/>
      </c>
      <c r="AE577" s="53" t="str">
        <f t="shared" si="58"/>
        <v/>
      </c>
      <c r="AF577" s="52" t="str">
        <f t="shared" si="48"/>
        <v/>
      </c>
      <c r="AG577" s="52" t="str">
        <f t="shared" si="49"/>
        <v/>
      </c>
      <c r="AH577" s="58">
        <f t="shared" si="50"/>
        <v>0</v>
      </c>
      <c r="AI577" s="58">
        <f t="shared" si="51"/>
        <v>0</v>
      </c>
      <c r="AJ577" s="52" t="str">
        <f t="shared" si="56"/>
        <v/>
      </c>
      <c r="AK577" s="52" t="str">
        <f t="shared" si="57"/>
        <v/>
      </c>
    </row>
    <row r="578" spans="1:37" ht="15.75" customHeight="1" x14ac:dyDescent="0.25">
      <c r="A578" s="69"/>
      <c r="B578" s="63"/>
      <c r="C578" s="50" t="s">
        <v>61</v>
      </c>
      <c r="D578" s="64"/>
      <c r="E578" s="50" t="s">
        <v>61</v>
      </c>
      <c r="F578" s="68"/>
      <c r="G578" s="65"/>
      <c r="H578" s="66"/>
      <c r="I578" s="66"/>
      <c r="J578" s="67"/>
      <c r="K578" s="68"/>
      <c r="L578" s="64"/>
      <c r="M578" s="66"/>
      <c r="N578" s="66"/>
      <c r="O578" s="67"/>
      <c r="P578" s="48" t="str">
        <f t="shared" si="40"/>
        <v/>
      </c>
      <c r="Q578" s="50">
        <f t="shared" si="52"/>
        <v>577</v>
      </c>
      <c r="R578" s="50"/>
      <c r="S578" s="52"/>
      <c r="T578" s="52">
        <f t="shared" si="41"/>
        <v>0</v>
      </c>
      <c r="U578" s="52">
        <f t="shared" si="42"/>
        <v>0</v>
      </c>
      <c r="V578" s="52">
        <f t="shared" si="43"/>
        <v>0</v>
      </c>
      <c r="W578" s="52">
        <f t="shared" si="44"/>
        <v>0</v>
      </c>
      <c r="X578" s="52" t="str">
        <f t="shared" si="53"/>
        <v/>
      </c>
      <c r="Y578" s="53" t="str">
        <f t="shared" si="54"/>
        <v/>
      </c>
      <c r="Z578" s="53" t="str">
        <f t="shared" si="55"/>
        <v/>
      </c>
      <c r="AA578" s="53" t="str">
        <f t="shared" si="45"/>
        <v/>
      </c>
      <c r="AB578" s="54" t="str">
        <f t="shared" si="46"/>
        <v/>
      </c>
      <c r="AC578" s="61"/>
      <c r="AD578" s="52" t="str">
        <f t="shared" si="47"/>
        <v/>
      </c>
      <c r="AE578" s="53" t="str">
        <f t="shared" si="58"/>
        <v/>
      </c>
      <c r="AF578" s="52" t="str">
        <f t="shared" si="48"/>
        <v/>
      </c>
      <c r="AG578" s="52" t="str">
        <f t="shared" si="49"/>
        <v/>
      </c>
      <c r="AH578" s="58">
        <f t="shared" si="50"/>
        <v>0</v>
      </c>
      <c r="AI578" s="58">
        <f t="shared" si="51"/>
        <v>0</v>
      </c>
      <c r="AJ578" s="52" t="str">
        <f t="shared" si="56"/>
        <v/>
      </c>
      <c r="AK578" s="52" t="str">
        <f t="shared" si="57"/>
        <v/>
      </c>
    </row>
    <row r="579" spans="1:37" ht="15.75" customHeight="1" x14ac:dyDescent="0.25">
      <c r="A579" s="69"/>
      <c r="B579" s="63"/>
      <c r="C579" s="50" t="s">
        <v>61</v>
      </c>
      <c r="D579" s="64"/>
      <c r="E579" s="50" t="s">
        <v>61</v>
      </c>
      <c r="F579" s="68"/>
      <c r="G579" s="65"/>
      <c r="H579" s="66"/>
      <c r="I579" s="66"/>
      <c r="J579" s="67"/>
      <c r="K579" s="68"/>
      <c r="L579" s="64"/>
      <c r="M579" s="66"/>
      <c r="N579" s="66"/>
      <c r="O579" s="67"/>
      <c r="P579" s="48" t="str">
        <f t="shared" si="40"/>
        <v/>
      </c>
      <c r="Q579" s="50">
        <f t="shared" si="52"/>
        <v>578</v>
      </c>
      <c r="R579" s="50"/>
      <c r="S579" s="52"/>
      <c r="T579" s="52">
        <f t="shared" si="41"/>
        <v>0</v>
      </c>
      <c r="U579" s="52">
        <f t="shared" si="42"/>
        <v>0</v>
      </c>
      <c r="V579" s="52">
        <f t="shared" si="43"/>
        <v>0</v>
      </c>
      <c r="W579" s="52">
        <f t="shared" si="44"/>
        <v>0</v>
      </c>
      <c r="X579" s="52" t="str">
        <f t="shared" si="53"/>
        <v/>
      </c>
      <c r="Y579" s="53" t="str">
        <f t="shared" si="54"/>
        <v/>
      </c>
      <c r="Z579" s="53" t="str">
        <f t="shared" si="55"/>
        <v/>
      </c>
      <c r="AA579" s="53" t="str">
        <f t="shared" si="45"/>
        <v/>
      </c>
      <c r="AB579" s="54" t="str">
        <f t="shared" si="46"/>
        <v/>
      </c>
      <c r="AC579" s="61"/>
      <c r="AD579" s="52" t="str">
        <f t="shared" si="47"/>
        <v/>
      </c>
      <c r="AE579" s="53" t="str">
        <f t="shared" si="58"/>
        <v/>
      </c>
      <c r="AF579" s="52" t="str">
        <f t="shared" si="48"/>
        <v/>
      </c>
      <c r="AG579" s="52" t="str">
        <f t="shared" si="49"/>
        <v/>
      </c>
      <c r="AH579" s="58">
        <f t="shared" si="50"/>
        <v>0</v>
      </c>
      <c r="AI579" s="58">
        <f t="shared" si="51"/>
        <v>0</v>
      </c>
      <c r="AJ579" s="52" t="str">
        <f t="shared" si="56"/>
        <v/>
      </c>
      <c r="AK579" s="52" t="str">
        <f t="shared" si="57"/>
        <v/>
      </c>
    </row>
    <row r="580" spans="1:37" ht="15.75" customHeight="1" x14ac:dyDescent="0.25">
      <c r="A580" s="69"/>
      <c r="B580" s="63"/>
      <c r="C580" s="50" t="s">
        <v>61</v>
      </c>
      <c r="D580" s="64"/>
      <c r="E580" s="50" t="s">
        <v>61</v>
      </c>
      <c r="F580" s="68"/>
      <c r="G580" s="65"/>
      <c r="H580" s="66"/>
      <c r="I580" s="66"/>
      <c r="J580" s="67"/>
      <c r="K580" s="68"/>
      <c r="L580" s="64"/>
      <c r="M580" s="66"/>
      <c r="N580" s="66"/>
      <c r="O580" s="67"/>
      <c r="P580" s="48" t="str">
        <f t="shared" si="40"/>
        <v/>
      </c>
      <c r="Q580" s="50">
        <f t="shared" si="52"/>
        <v>579</v>
      </c>
      <c r="R580" s="50"/>
      <c r="S580" s="52"/>
      <c r="T580" s="52">
        <f t="shared" si="41"/>
        <v>0</v>
      </c>
      <c r="U580" s="52">
        <f t="shared" si="42"/>
        <v>0</v>
      </c>
      <c r="V580" s="52">
        <f t="shared" si="43"/>
        <v>0</v>
      </c>
      <c r="W580" s="52">
        <f t="shared" si="44"/>
        <v>0</v>
      </c>
      <c r="X580" s="52" t="str">
        <f t="shared" si="53"/>
        <v/>
      </c>
      <c r="Y580" s="53" t="str">
        <f t="shared" si="54"/>
        <v/>
      </c>
      <c r="Z580" s="53" t="str">
        <f t="shared" si="55"/>
        <v/>
      </c>
      <c r="AA580" s="53" t="str">
        <f t="shared" si="45"/>
        <v/>
      </c>
      <c r="AB580" s="54" t="str">
        <f t="shared" si="46"/>
        <v/>
      </c>
      <c r="AC580" s="61"/>
      <c r="AD580" s="52" t="str">
        <f t="shared" si="47"/>
        <v/>
      </c>
      <c r="AE580" s="53" t="str">
        <f t="shared" si="58"/>
        <v/>
      </c>
      <c r="AF580" s="52" t="str">
        <f t="shared" si="48"/>
        <v/>
      </c>
      <c r="AG580" s="52" t="str">
        <f t="shared" si="49"/>
        <v/>
      </c>
      <c r="AH580" s="58">
        <f t="shared" si="50"/>
        <v>0</v>
      </c>
      <c r="AI580" s="58">
        <f t="shared" si="51"/>
        <v>0</v>
      </c>
      <c r="AJ580" s="52" t="str">
        <f t="shared" si="56"/>
        <v/>
      </c>
      <c r="AK580" s="52" t="str">
        <f t="shared" si="57"/>
        <v/>
      </c>
    </row>
    <row r="581" spans="1:37" ht="15.75" customHeight="1" x14ac:dyDescent="0.25">
      <c r="A581" s="69"/>
      <c r="B581" s="63"/>
      <c r="C581" s="50" t="s">
        <v>61</v>
      </c>
      <c r="D581" s="64"/>
      <c r="E581" s="50" t="s">
        <v>61</v>
      </c>
      <c r="F581" s="68"/>
      <c r="G581" s="65"/>
      <c r="H581" s="66"/>
      <c r="I581" s="66"/>
      <c r="J581" s="67"/>
      <c r="K581" s="68"/>
      <c r="L581" s="64"/>
      <c r="M581" s="66"/>
      <c r="N581" s="66"/>
      <c r="O581" s="67"/>
      <c r="P581" s="48" t="str">
        <f t="shared" si="40"/>
        <v/>
      </c>
      <c r="Q581" s="50">
        <f t="shared" si="52"/>
        <v>580</v>
      </c>
      <c r="R581" s="50"/>
      <c r="S581" s="52"/>
      <c r="T581" s="52">
        <f t="shared" si="41"/>
        <v>0</v>
      </c>
      <c r="U581" s="52">
        <f t="shared" si="42"/>
        <v>0</v>
      </c>
      <c r="V581" s="52">
        <f t="shared" si="43"/>
        <v>0</v>
      </c>
      <c r="W581" s="52">
        <f t="shared" si="44"/>
        <v>0</v>
      </c>
      <c r="X581" s="52" t="str">
        <f t="shared" si="53"/>
        <v/>
      </c>
      <c r="Y581" s="53" t="str">
        <f t="shared" si="54"/>
        <v/>
      </c>
      <c r="Z581" s="53" t="str">
        <f t="shared" si="55"/>
        <v/>
      </c>
      <c r="AA581" s="53" t="str">
        <f t="shared" si="45"/>
        <v/>
      </c>
      <c r="AB581" s="54" t="str">
        <f t="shared" si="46"/>
        <v/>
      </c>
      <c r="AC581" s="61"/>
      <c r="AD581" s="52" t="str">
        <f t="shared" si="47"/>
        <v/>
      </c>
      <c r="AE581" s="53" t="str">
        <f t="shared" si="58"/>
        <v/>
      </c>
      <c r="AF581" s="52" t="str">
        <f t="shared" si="48"/>
        <v/>
      </c>
      <c r="AG581" s="52" t="str">
        <f t="shared" si="49"/>
        <v/>
      </c>
      <c r="AH581" s="58">
        <f t="shared" si="50"/>
        <v>0</v>
      </c>
      <c r="AI581" s="58">
        <f t="shared" si="51"/>
        <v>0</v>
      </c>
      <c r="AJ581" s="52" t="str">
        <f t="shared" si="56"/>
        <v/>
      </c>
      <c r="AK581" s="52" t="str">
        <f t="shared" si="57"/>
        <v/>
      </c>
    </row>
    <row r="582" spans="1:37" ht="15.75" customHeight="1" x14ac:dyDescent="0.25">
      <c r="A582" s="69"/>
      <c r="B582" s="63"/>
      <c r="C582" s="50" t="s">
        <v>61</v>
      </c>
      <c r="D582" s="64"/>
      <c r="E582" s="50" t="s">
        <v>61</v>
      </c>
      <c r="F582" s="68"/>
      <c r="G582" s="65"/>
      <c r="H582" s="66"/>
      <c r="I582" s="66"/>
      <c r="J582" s="67"/>
      <c r="K582" s="68"/>
      <c r="L582" s="64"/>
      <c r="M582" s="66"/>
      <c r="N582" s="66"/>
      <c r="O582" s="67"/>
      <c r="P582" s="48" t="str">
        <f t="shared" si="40"/>
        <v/>
      </c>
      <c r="Q582" s="50">
        <f t="shared" si="52"/>
        <v>581</v>
      </c>
      <c r="R582" s="50"/>
      <c r="S582" s="52"/>
      <c r="T582" s="52">
        <f t="shared" si="41"/>
        <v>0</v>
      </c>
      <c r="U582" s="52">
        <f t="shared" si="42"/>
        <v>0</v>
      </c>
      <c r="V582" s="52">
        <f t="shared" si="43"/>
        <v>0</v>
      </c>
      <c r="W582" s="52">
        <f t="shared" si="44"/>
        <v>0</v>
      </c>
      <c r="X582" s="52" t="str">
        <f t="shared" si="53"/>
        <v/>
      </c>
      <c r="Y582" s="53" t="str">
        <f t="shared" si="54"/>
        <v/>
      </c>
      <c r="Z582" s="53" t="str">
        <f t="shared" si="55"/>
        <v/>
      </c>
      <c r="AA582" s="53" t="str">
        <f t="shared" si="45"/>
        <v/>
      </c>
      <c r="AB582" s="54" t="str">
        <f t="shared" si="46"/>
        <v/>
      </c>
      <c r="AC582" s="61"/>
      <c r="AD582" s="52" t="str">
        <f t="shared" si="47"/>
        <v/>
      </c>
      <c r="AE582" s="53" t="str">
        <f t="shared" si="58"/>
        <v/>
      </c>
      <c r="AF582" s="52" t="str">
        <f t="shared" si="48"/>
        <v/>
      </c>
      <c r="AG582" s="52" t="str">
        <f t="shared" si="49"/>
        <v/>
      </c>
      <c r="AH582" s="58">
        <f t="shared" si="50"/>
        <v>0</v>
      </c>
      <c r="AI582" s="58">
        <f t="shared" si="51"/>
        <v>0</v>
      </c>
      <c r="AJ582" s="52" t="str">
        <f t="shared" si="56"/>
        <v/>
      </c>
      <c r="AK582" s="52" t="str">
        <f t="shared" si="57"/>
        <v/>
      </c>
    </row>
    <row r="583" spans="1:37" ht="15.75" customHeight="1" x14ac:dyDescent="0.25">
      <c r="A583" s="69"/>
      <c r="B583" s="63"/>
      <c r="C583" s="50" t="s">
        <v>61</v>
      </c>
      <c r="D583" s="64"/>
      <c r="E583" s="50" t="s">
        <v>61</v>
      </c>
      <c r="F583" s="68"/>
      <c r="G583" s="65"/>
      <c r="H583" s="66"/>
      <c r="I583" s="66"/>
      <c r="J583" s="67"/>
      <c r="K583" s="68"/>
      <c r="L583" s="64"/>
      <c r="M583" s="66"/>
      <c r="N583" s="66"/>
      <c r="O583" s="67"/>
      <c r="P583" s="48" t="str">
        <f t="shared" si="40"/>
        <v/>
      </c>
      <c r="Q583" s="50">
        <f t="shared" si="52"/>
        <v>582</v>
      </c>
      <c r="R583" s="50"/>
      <c r="S583" s="52"/>
      <c r="T583" s="52">
        <f t="shared" si="41"/>
        <v>0</v>
      </c>
      <c r="U583" s="52">
        <f t="shared" si="42"/>
        <v>0</v>
      </c>
      <c r="V583" s="52">
        <f t="shared" si="43"/>
        <v>0</v>
      </c>
      <c r="W583" s="52">
        <f t="shared" si="44"/>
        <v>0</v>
      </c>
      <c r="X583" s="52" t="str">
        <f t="shared" si="53"/>
        <v/>
      </c>
      <c r="Y583" s="53" t="str">
        <f t="shared" si="54"/>
        <v/>
      </c>
      <c r="Z583" s="53" t="str">
        <f t="shared" si="55"/>
        <v/>
      </c>
      <c r="AA583" s="53" t="str">
        <f t="shared" si="45"/>
        <v/>
      </c>
      <c r="AB583" s="54" t="str">
        <f t="shared" si="46"/>
        <v/>
      </c>
      <c r="AC583" s="61"/>
      <c r="AD583" s="52" t="str">
        <f t="shared" si="47"/>
        <v/>
      </c>
      <c r="AE583" s="53" t="str">
        <f t="shared" si="58"/>
        <v/>
      </c>
      <c r="AF583" s="52" t="str">
        <f t="shared" si="48"/>
        <v/>
      </c>
      <c r="AG583" s="52" t="str">
        <f t="shared" si="49"/>
        <v/>
      </c>
      <c r="AH583" s="58">
        <f t="shared" si="50"/>
        <v>0</v>
      </c>
      <c r="AI583" s="58">
        <f t="shared" si="51"/>
        <v>0</v>
      </c>
      <c r="AJ583" s="52" t="str">
        <f t="shared" si="56"/>
        <v/>
      </c>
      <c r="AK583" s="52" t="str">
        <f t="shared" si="57"/>
        <v/>
      </c>
    </row>
    <row r="584" spans="1:37" ht="15.75" customHeight="1" x14ac:dyDescent="0.25">
      <c r="A584" s="69"/>
      <c r="B584" s="63"/>
      <c r="C584" s="50" t="s">
        <v>61</v>
      </c>
      <c r="D584" s="64"/>
      <c r="E584" s="50" t="s">
        <v>61</v>
      </c>
      <c r="F584" s="68"/>
      <c r="G584" s="65"/>
      <c r="H584" s="66"/>
      <c r="I584" s="66"/>
      <c r="J584" s="67"/>
      <c r="K584" s="68"/>
      <c r="L584" s="64"/>
      <c r="M584" s="66"/>
      <c r="N584" s="66"/>
      <c r="O584" s="67"/>
      <c r="P584" s="48" t="str">
        <f t="shared" si="40"/>
        <v/>
      </c>
      <c r="Q584" s="50">
        <f t="shared" si="52"/>
        <v>583</v>
      </c>
      <c r="R584" s="50"/>
      <c r="S584" s="52"/>
      <c r="T584" s="52">
        <f t="shared" si="41"/>
        <v>0</v>
      </c>
      <c r="U584" s="52">
        <f t="shared" si="42"/>
        <v>0</v>
      </c>
      <c r="V584" s="52">
        <f t="shared" si="43"/>
        <v>0</v>
      </c>
      <c r="W584" s="52">
        <f t="shared" si="44"/>
        <v>0</v>
      </c>
      <c r="X584" s="52" t="str">
        <f t="shared" si="53"/>
        <v/>
      </c>
      <c r="Y584" s="53" t="str">
        <f t="shared" si="54"/>
        <v/>
      </c>
      <c r="Z584" s="53" t="str">
        <f t="shared" si="55"/>
        <v/>
      </c>
      <c r="AA584" s="53" t="str">
        <f t="shared" si="45"/>
        <v/>
      </c>
      <c r="AB584" s="54" t="str">
        <f t="shared" si="46"/>
        <v/>
      </c>
      <c r="AC584" s="61"/>
      <c r="AD584" s="52" t="str">
        <f t="shared" si="47"/>
        <v/>
      </c>
      <c r="AE584" s="53" t="str">
        <f t="shared" si="58"/>
        <v/>
      </c>
      <c r="AF584" s="52" t="str">
        <f t="shared" si="48"/>
        <v/>
      </c>
      <c r="AG584" s="52" t="str">
        <f t="shared" si="49"/>
        <v/>
      </c>
      <c r="AH584" s="58">
        <f t="shared" si="50"/>
        <v>0</v>
      </c>
      <c r="AI584" s="58">
        <f t="shared" si="51"/>
        <v>0</v>
      </c>
      <c r="AJ584" s="52" t="str">
        <f t="shared" si="56"/>
        <v/>
      </c>
      <c r="AK584" s="52" t="str">
        <f t="shared" si="57"/>
        <v/>
      </c>
    </row>
    <row r="585" spans="1:37" ht="15.75" customHeight="1" x14ac:dyDescent="0.25">
      <c r="A585" s="69"/>
      <c r="B585" s="63"/>
      <c r="C585" s="50" t="s">
        <v>61</v>
      </c>
      <c r="D585" s="64"/>
      <c r="E585" s="50" t="s">
        <v>61</v>
      </c>
      <c r="F585" s="68"/>
      <c r="G585" s="65"/>
      <c r="H585" s="66"/>
      <c r="I585" s="66"/>
      <c r="J585" s="67"/>
      <c r="K585" s="68"/>
      <c r="L585" s="64"/>
      <c r="M585" s="66"/>
      <c r="N585" s="66"/>
      <c r="O585" s="67"/>
      <c r="P585" s="48" t="str">
        <f t="shared" si="40"/>
        <v/>
      </c>
      <c r="Q585" s="50">
        <f t="shared" si="52"/>
        <v>584</v>
      </c>
      <c r="R585" s="50"/>
      <c r="S585" s="52"/>
      <c r="T585" s="52">
        <f t="shared" si="41"/>
        <v>0</v>
      </c>
      <c r="U585" s="52">
        <f t="shared" si="42"/>
        <v>0</v>
      </c>
      <c r="V585" s="52">
        <f t="shared" si="43"/>
        <v>0</v>
      </c>
      <c r="W585" s="52">
        <f t="shared" si="44"/>
        <v>0</v>
      </c>
      <c r="X585" s="52" t="str">
        <f t="shared" si="53"/>
        <v/>
      </c>
      <c r="Y585" s="53" t="str">
        <f t="shared" si="54"/>
        <v/>
      </c>
      <c r="Z585" s="53" t="str">
        <f t="shared" si="55"/>
        <v/>
      </c>
      <c r="AA585" s="53" t="str">
        <f t="shared" si="45"/>
        <v/>
      </c>
      <c r="AB585" s="54" t="str">
        <f t="shared" si="46"/>
        <v/>
      </c>
      <c r="AC585" s="61"/>
      <c r="AD585" s="52" t="str">
        <f t="shared" si="47"/>
        <v/>
      </c>
      <c r="AE585" s="53" t="str">
        <f t="shared" si="58"/>
        <v/>
      </c>
      <c r="AF585" s="52" t="str">
        <f t="shared" si="48"/>
        <v/>
      </c>
      <c r="AG585" s="52" t="str">
        <f t="shared" si="49"/>
        <v/>
      </c>
      <c r="AH585" s="58">
        <f t="shared" si="50"/>
        <v>0</v>
      </c>
      <c r="AI585" s="58">
        <f t="shared" si="51"/>
        <v>0</v>
      </c>
      <c r="AJ585" s="52" t="str">
        <f t="shared" si="56"/>
        <v/>
      </c>
      <c r="AK585" s="52" t="str">
        <f t="shared" si="57"/>
        <v/>
      </c>
    </row>
    <row r="586" spans="1:37" ht="15.75" customHeight="1" x14ac:dyDescent="0.25">
      <c r="A586" s="69"/>
      <c r="B586" s="63"/>
      <c r="C586" s="50" t="s">
        <v>61</v>
      </c>
      <c r="D586" s="64"/>
      <c r="E586" s="50" t="s">
        <v>61</v>
      </c>
      <c r="F586" s="68"/>
      <c r="G586" s="65"/>
      <c r="H586" s="66"/>
      <c r="I586" s="66"/>
      <c r="J586" s="67"/>
      <c r="K586" s="68"/>
      <c r="L586" s="64"/>
      <c r="M586" s="66"/>
      <c r="N586" s="66"/>
      <c r="O586" s="67"/>
      <c r="P586" s="48" t="str">
        <f t="shared" si="40"/>
        <v/>
      </c>
      <c r="Q586" s="50">
        <f t="shared" si="52"/>
        <v>585</v>
      </c>
      <c r="R586" s="50"/>
      <c r="S586" s="52"/>
      <c r="T586" s="52">
        <f t="shared" si="41"/>
        <v>0</v>
      </c>
      <c r="U586" s="52">
        <f t="shared" si="42"/>
        <v>0</v>
      </c>
      <c r="V586" s="52">
        <f t="shared" si="43"/>
        <v>0</v>
      </c>
      <c r="W586" s="52">
        <f t="shared" si="44"/>
        <v>0</v>
      </c>
      <c r="X586" s="52" t="str">
        <f t="shared" si="53"/>
        <v/>
      </c>
      <c r="Y586" s="53" t="str">
        <f t="shared" si="54"/>
        <v/>
      </c>
      <c r="Z586" s="53" t="str">
        <f t="shared" si="55"/>
        <v/>
      </c>
      <c r="AA586" s="53" t="str">
        <f t="shared" si="45"/>
        <v/>
      </c>
      <c r="AB586" s="54" t="str">
        <f t="shared" si="46"/>
        <v/>
      </c>
      <c r="AC586" s="61"/>
      <c r="AD586" s="52" t="str">
        <f t="shared" si="47"/>
        <v/>
      </c>
      <c r="AE586" s="53" t="str">
        <f t="shared" si="58"/>
        <v/>
      </c>
      <c r="AF586" s="52" t="str">
        <f t="shared" si="48"/>
        <v/>
      </c>
      <c r="AG586" s="52" t="str">
        <f t="shared" si="49"/>
        <v/>
      </c>
      <c r="AH586" s="58">
        <f t="shared" si="50"/>
        <v>0</v>
      </c>
      <c r="AI586" s="58">
        <f t="shared" si="51"/>
        <v>0</v>
      </c>
      <c r="AJ586" s="52" t="str">
        <f t="shared" si="56"/>
        <v/>
      </c>
      <c r="AK586" s="52" t="str">
        <f t="shared" si="57"/>
        <v/>
      </c>
    </row>
    <row r="587" spans="1:37" ht="15.75" customHeight="1" x14ac:dyDescent="0.25">
      <c r="A587" s="69"/>
      <c r="B587" s="63"/>
      <c r="C587" s="50" t="s">
        <v>61</v>
      </c>
      <c r="D587" s="64"/>
      <c r="E587" s="50" t="s">
        <v>61</v>
      </c>
      <c r="F587" s="68"/>
      <c r="G587" s="65"/>
      <c r="H587" s="66"/>
      <c r="I587" s="66"/>
      <c r="J587" s="67"/>
      <c r="K587" s="68"/>
      <c r="L587" s="64"/>
      <c r="M587" s="66"/>
      <c r="N587" s="66"/>
      <c r="O587" s="67"/>
      <c r="P587" s="48" t="str">
        <f t="shared" si="40"/>
        <v/>
      </c>
      <c r="Q587" s="50">
        <f t="shared" si="52"/>
        <v>586</v>
      </c>
      <c r="R587" s="50"/>
      <c r="S587" s="52"/>
      <c r="T587" s="52">
        <f t="shared" si="41"/>
        <v>0</v>
      </c>
      <c r="U587" s="52">
        <f t="shared" si="42"/>
        <v>0</v>
      </c>
      <c r="V587" s="52">
        <f t="shared" si="43"/>
        <v>0</v>
      </c>
      <c r="W587" s="52">
        <f t="shared" si="44"/>
        <v>0</v>
      </c>
      <c r="X587" s="52" t="str">
        <f t="shared" si="53"/>
        <v/>
      </c>
      <c r="Y587" s="53" t="str">
        <f t="shared" si="54"/>
        <v/>
      </c>
      <c r="Z587" s="53" t="str">
        <f t="shared" si="55"/>
        <v/>
      </c>
      <c r="AA587" s="53" t="str">
        <f t="shared" si="45"/>
        <v/>
      </c>
      <c r="AB587" s="54" t="str">
        <f t="shared" si="46"/>
        <v/>
      </c>
      <c r="AC587" s="61"/>
      <c r="AD587" s="52" t="str">
        <f t="shared" si="47"/>
        <v/>
      </c>
      <c r="AE587" s="53" t="str">
        <f t="shared" si="58"/>
        <v/>
      </c>
      <c r="AF587" s="52" t="str">
        <f t="shared" si="48"/>
        <v/>
      </c>
      <c r="AG587" s="52" t="str">
        <f t="shared" si="49"/>
        <v/>
      </c>
      <c r="AH587" s="58">
        <f t="shared" si="50"/>
        <v>0</v>
      </c>
      <c r="AI587" s="58">
        <f t="shared" si="51"/>
        <v>0</v>
      </c>
      <c r="AJ587" s="52" t="str">
        <f t="shared" si="56"/>
        <v/>
      </c>
      <c r="AK587" s="52" t="str">
        <f t="shared" si="57"/>
        <v/>
      </c>
    </row>
    <row r="588" spans="1:37" ht="15.75" customHeight="1" x14ac:dyDescent="0.25">
      <c r="A588" s="69"/>
      <c r="B588" s="63"/>
      <c r="C588" s="50" t="s">
        <v>61</v>
      </c>
      <c r="D588" s="64"/>
      <c r="E588" s="50" t="s">
        <v>61</v>
      </c>
      <c r="F588" s="68"/>
      <c r="G588" s="65"/>
      <c r="H588" s="66"/>
      <c r="I588" s="66"/>
      <c r="J588" s="67"/>
      <c r="K588" s="68"/>
      <c r="L588" s="64"/>
      <c r="M588" s="66"/>
      <c r="N588" s="66"/>
      <c r="O588" s="67"/>
      <c r="P588" s="48" t="str">
        <f t="shared" si="40"/>
        <v/>
      </c>
      <c r="Q588" s="50">
        <f t="shared" si="52"/>
        <v>587</v>
      </c>
      <c r="R588" s="50"/>
      <c r="S588" s="52"/>
      <c r="T588" s="52">
        <f t="shared" si="41"/>
        <v>0</v>
      </c>
      <c r="U588" s="52">
        <f t="shared" si="42"/>
        <v>0</v>
      </c>
      <c r="V588" s="52">
        <f t="shared" si="43"/>
        <v>0</v>
      </c>
      <c r="W588" s="52">
        <f t="shared" si="44"/>
        <v>0</v>
      </c>
      <c r="X588" s="52" t="str">
        <f t="shared" si="53"/>
        <v/>
      </c>
      <c r="Y588" s="53" t="str">
        <f t="shared" si="54"/>
        <v/>
      </c>
      <c r="Z588" s="53" t="str">
        <f t="shared" si="55"/>
        <v/>
      </c>
      <c r="AA588" s="53" t="str">
        <f t="shared" si="45"/>
        <v/>
      </c>
      <c r="AB588" s="54" t="str">
        <f t="shared" si="46"/>
        <v/>
      </c>
      <c r="AC588" s="61"/>
      <c r="AD588" s="52" t="str">
        <f t="shared" si="47"/>
        <v/>
      </c>
      <c r="AE588" s="53" t="str">
        <f t="shared" si="58"/>
        <v/>
      </c>
      <c r="AF588" s="52" t="str">
        <f t="shared" si="48"/>
        <v/>
      </c>
      <c r="AG588" s="52" t="str">
        <f t="shared" si="49"/>
        <v/>
      </c>
      <c r="AH588" s="58">
        <f t="shared" si="50"/>
        <v>0</v>
      </c>
      <c r="AI588" s="58">
        <f t="shared" si="51"/>
        <v>0</v>
      </c>
      <c r="AJ588" s="52" t="str">
        <f t="shared" si="56"/>
        <v/>
      </c>
      <c r="AK588" s="52" t="str">
        <f t="shared" si="57"/>
        <v/>
      </c>
    </row>
    <row r="589" spans="1:37" ht="15.75" customHeight="1" x14ac:dyDescent="0.25">
      <c r="A589" s="69"/>
      <c r="B589" s="63"/>
      <c r="C589" s="50" t="s">
        <v>61</v>
      </c>
      <c r="D589" s="64"/>
      <c r="E589" s="50" t="s">
        <v>61</v>
      </c>
      <c r="F589" s="68"/>
      <c r="G589" s="65"/>
      <c r="H589" s="66"/>
      <c r="I589" s="66"/>
      <c r="J589" s="67"/>
      <c r="K589" s="68"/>
      <c r="L589" s="64"/>
      <c r="M589" s="66"/>
      <c r="N589" s="66"/>
      <c r="O589" s="67"/>
      <c r="P589" s="48" t="str">
        <f t="shared" si="40"/>
        <v/>
      </c>
      <c r="Q589" s="50">
        <f t="shared" si="52"/>
        <v>588</v>
      </c>
      <c r="R589" s="50"/>
      <c r="S589" s="52"/>
      <c r="T589" s="52">
        <f t="shared" si="41"/>
        <v>0</v>
      </c>
      <c r="U589" s="52">
        <f t="shared" si="42"/>
        <v>0</v>
      </c>
      <c r="V589" s="52">
        <f t="shared" si="43"/>
        <v>0</v>
      </c>
      <c r="W589" s="52">
        <f t="shared" si="44"/>
        <v>0</v>
      </c>
      <c r="X589" s="52" t="str">
        <f t="shared" si="53"/>
        <v/>
      </c>
      <c r="Y589" s="53" t="str">
        <f t="shared" si="54"/>
        <v/>
      </c>
      <c r="Z589" s="53" t="str">
        <f t="shared" si="55"/>
        <v/>
      </c>
      <c r="AA589" s="53" t="str">
        <f t="shared" si="45"/>
        <v/>
      </c>
      <c r="AB589" s="54" t="str">
        <f t="shared" si="46"/>
        <v/>
      </c>
      <c r="AC589" s="61"/>
      <c r="AD589" s="52" t="str">
        <f t="shared" si="47"/>
        <v/>
      </c>
      <c r="AE589" s="53" t="str">
        <f t="shared" si="58"/>
        <v/>
      </c>
      <c r="AF589" s="52" t="str">
        <f t="shared" si="48"/>
        <v/>
      </c>
      <c r="AG589" s="52" t="str">
        <f t="shared" si="49"/>
        <v/>
      </c>
      <c r="AH589" s="58">
        <f t="shared" si="50"/>
        <v>0</v>
      </c>
      <c r="AI589" s="58">
        <f t="shared" si="51"/>
        <v>0</v>
      </c>
      <c r="AJ589" s="52" t="str">
        <f t="shared" si="56"/>
        <v/>
      </c>
      <c r="AK589" s="52" t="str">
        <f t="shared" si="57"/>
        <v/>
      </c>
    </row>
    <row r="590" spans="1:37" ht="15.75" customHeight="1" x14ac:dyDescent="0.25">
      <c r="A590" s="69"/>
      <c r="B590" s="63"/>
      <c r="C590" s="50" t="s">
        <v>61</v>
      </c>
      <c r="D590" s="64"/>
      <c r="E590" s="50" t="s">
        <v>61</v>
      </c>
      <c r="F590" s="68"/>
      <c r="G590" s="65"/>
      <c r="H590" s="66"/>
      <c r="I590" s="66"/>
      <c r="J590" s="67"/>
      <c r="K590" s="68"/>
      <c r="L590" s="64"/>
      <c r="M590" s="66"/>
      <c r="N590" s="66"/>
      <c r="O590" s="67"/>
      <c r="P590" s="48" t="str">
        <f t="shared" si="40"/>
        <v/>
      </c>
      <c r="Q590" s="50">
        <f t="shared" si="52"/>
        <v>589</v>
      </c>
      <c r="R590" s="50"/>
      <c r="S590" s="52"/>
      <c r="T590" s="52">
        <f t="shared" si="41"/>
        <v>0</v>
      </c>
      <c r="U590" s="52">
        <f t="shared" si="42"/>
        <v>0</v>
      </c>
      <c r="V590" s="52">
        <f t="shared" si="43"/>
        <v>0</v>
      </c>
      <c r="W590" s="52">
        <f t="shared" si="44"/>
        <v>0</v>
      </c>
      <c r="X590" s="52" t="str">
        <f t="shared" si="53"/>
        <v/>
      </c>
      <c r="Y590" s="53" t="str">
        <f t="shared" si="54"/>
        <v/>
      </c>
      <c r="Z590" s="53" t="str">
        <f t="shared" si="55"/>
        <v/>
      </c>
      <c r="AA590" s="53" t="str">
        <f t="shared" si="45"/>
        <v/>
      </c>
      <c r="AB590" s="54" t="str">
        <f t="shared" si="46"/>
        <v/>
      </c>
      <c r="AC590" s="61"/>
      <c r="AD590" s="52" t="str">
        <f t="shared" si="47"/>
        <v/>
      </c>
      <c r="AE590" s="53" t="str">
        <f t="shared" si="58"/>
        <v/>
      </c>
      <c r="AF590" s="52" t="str">
        <f t="shared" si="48"/>
        <v/>
      </c>
      <c r="AG590" s="52" t="str">
        <f t="shared" si="49"/>
        <v/>
      </c>
      <c r="AH590" s="58">
        <f t="shared" si="50"/>
        <v>0</v>
      </c>
      <c r="AI590" s="58">
        <f t="shared" si="51"/>
        <v>0</v>
      </c>
      <c r="AJ590" s="52" t="str">
        <f t="shared" si="56"/>
        <v/>
      </c>
      <c r="AK590" s="52" t="str">
        <f t="shared" si="57"/>
        <v/>
      </c>
    </row>
    <row r="591" spans="1:37" ht="15.75" customHeight="1" x14ac:dyDescent="0.25">
      <c r="A591" s="69"/>
      <c r="B591" s="63"/>
      <c r="C591" s="50" t="s">
        <v>61</v>
      </c>
      <c r="D591" s="64"/>
      <c r="E591" s="50" t="s">
        <v>61</v>
      </c>
      <c r="F591" s="68"/>
      <c r="G591" s="65"/>
      <c r="H591" s="66"/>
      <c r="I591" s="66"/>
      <c r="J591" s="67"/>
      <c r="K591" s="68"/>
      <c r="L591" s="64"/>
      <c r="M591" s="66"/>
      <c r="N591" s="66"/>
      <c r="O591" s="67"/>
      <c r="P591" s="48" t="str">
        <f t="shared" si="40"/>
        <v/>
      </c>
      <c r="Q591" s="50">
        <f t="shared" si="52"/>
        <v>590</v>
      </c>
      <c r="R591" s="50"/>
      <c r="S591" s="52"/>
      <c r="T591" s="52">
        <f t="shared" si="41"/>
        <v>0</v>
      </c>
      <c r="U591" s="52">
        <f t="shared" si="42"/>
        <v>0</v>
      </c>
      <c r="V591" s="52">
        <f t="shared" si="43"/>
        <v>0</v>
      </c>
      <c r="W591" s="52">
        <f t="shared" si="44"/>
        <v>0</v>
      </c>
      <c r="X591" s="52" t="str">
        <f t="shared" si="53"/>
        <v/>
      </c>
      <c r="Y591" s="53" t="str">
        <f t="shared" si="54"/>
        <v/>
      </c>
      <c r="Z591" s="53" t="str">
        <f t="shared" si="55"/>
        <v/>
      </c>
      <c r="AA591" s="53" t="str">
        <f t="shared" si="45"/>
        <v/>
      </c>
      <c r="AB591" s="54" t="str">
        <f t="shared" si="46"/>
        <v/>
      </c>
      <c r="AC591" s="61"/>
      <c r="AD591" s="52" t="str">
        <f t="shared" si="47"/>
        <v/>
      </c>
      <c r="AE591" s="53" t="str">
        <f t="shared" si="58"/>
        <v/>
      </c>
      <c r="AF591" s="52" t="str">
        <f t="shared" si="48"/>
        <v/>
      </c>
      <c r="AG591" s="52" t="str">
        <f t="shared" si="49"/>
        <v/>
      </c>
      <c r="AH591" s="58">
        <f t="shared" si="50"/>
        <v>0</v>
      </c>
      <c r="AI591" s="58">
        <f t="shared" si="51"/>
        <v>0</v>
      </c>
      <c r="AJ591" s="52" t="str">
        <f t="shared" si="56"/>
        <v/>
      </c>
      <c r="AK591" s="52" t="str">
        <f t="shared" si="57"/>
        <v/>
      </c>
    </row>
    <row r="592" spans="1:37" ht="15.75" customHeight="1" x14ac:dyDescent="0.25">
      <c r="A592" s="69"/>
      <c r="B592" s="63"/>
      <c r="C592" s="50" t="s">
        <v>61</v>
      </c>
      <c r="D592" s="64"/>
      <c r="E592" s="50" t="s">
        <v>61</v>
      </c>
      <c r="F592" s="68"/>
      <c r="G592" s="65"/>
      <c r="H592" s="66"/>
      <c r="I592" s="66"/>
      <c r="J592" s="67"/>
      <c r="K592" s="68"/>
      <c r="L592" s="64"/>
      <c r="M592" s="66"/>
      <c r="N592" s="66"/>
      <c r="O592" s="67"/>
      <c r="P592" s="48" t="str">
        <f t="shared" si="40"/>
        <v/>
      </c>
      <c r="Q592" s="50">
        <f t="shared" si="52"/>
        <v>591</v>
      </c>
      <c r="R592" s="50"/>
      <c r="S592" s="52"/>
      <c r="T592" s="52">
        <f t="shared" si="41"/>
        <v>0</v>
      </c>
      <c r="U592" s="52">
        <f t="shared" si="42"/>
        <v>0</v>
      </c>
      <c r="V592" s="52">
        <f t="shared" si="43"/>
        <v>0</v>
      </c>
      <c r="W592" s="52">
        <f t="shared" si="44"/>
        <v>0</v>
      </c>
      <c r="X592" s="52" t="str">
        <f t="shared" si="53"/>
        <v/>
      </c>
      <c r="Y592" s="53" t="str">
        <f t="shared" si="54"/>
        <v/>
      </c>
      <c r="Z592" s="53" t="str">
        <f t="shared" si="55"/>
        <v/>
      </c>
      <c r="AA592" s="53" t="str">
        <f t="shared" si="45"/>
        <v/>
      </c>
      <c r="AB592" s="54" t="str">
        <f t="shared" si="46"/>
        <v/>
      </c>
      <c r="AC592" s="61"/>
      <c r="AD592" s="52" t="str">
        <f t="shared" si="47"/>
        <v/>
      </c>
      <c r="AE592" s="53" t="str">
        <f t="shared" si="58"/>
        <v/>
      </c>
      <c r="AF592" s="52" t="str">
        <f t="shared" si="48"/>
        <v/>
      </c>
      <c r="AG592" s="52" t="str">
        <f t="shared" si="49"/>
        <v/>
      </c>
      <c r="AH592" s="58">
        <f t="shared" si="50"/>
        <v>0</v>
      </c>
      <c r="AI592" s="58">
        <f t="shared" si="51"/>
        <v>0</v>
      </c>
      <c r="AJ592" s="52" t="str">
        <f t="shared" si="56"/>
        <v/>
      </c>
      <c r="AK592" s="52" t="str">
        <f t="shared" si="57"/>
        <v/>
      </c>
    </row>
    <row r="593" spans="1:37" ht="15.75" customHeight="1" x14ac:dyDescent="0.25">
      <c r="A593" s="69"/>
      <c r="B593" s="63"/>
      <c r="C593" s="50" t="s">
        <v>61</v>
      </c>
      <c r="D593" s="64"/>
      <c r="E593" s="50" t="s">
        <v>61</v>
      </c>
      <c r="F593" s="68"/>
      <c r="G593" s="65"/>
      <c r="H593" s="66"/>
      <c r="I593" s="66"/>
      <c r="J593" s="67"/>
      <c r="K593" s="68"/>
      <c r="L593" s="64"/>
      <c r="M593" s="66"/>
      <c r="N593" s="66"/>
      <c r="O593" s="67"/>
      <c r="P593" s="48" t="str">
        <f t="shared" si="40"/>
        <v/>
      </c>
      <c r="Q593" s="50">
        <f t="shared" si="52"/>
        <v>592</v>
      </c>
      <c r="R593" s="50"/>
      <c r="S593" s="52"/>
      <c r="T593" s="52">
        <f t="shared" si="41"/>
        <v>0</v>
      </c>
      <c r="U593" s="52">
        <f t="shared" si="42"/>
        <v>0</v>
      </c>
      <c r="V593" s="52">
        <f t="shared" si="43"/>
        <v>0</v>
      </c>
      <c r="W593" s="52">
        <f t="shared" si="44"/>
        <v>0</v>
      </c>
      <c r="X593" s="52" t="str">
        <f t="shared" si="53"/>
        <v/>
      </c>
      <c r="Y593" s="53" t="str">
        <f t="shared" si="54"/>
        <v/>
      </c>
      <c r="Z593" s="53" t="str">
        <f t="shared" si="55"/>
        <v/>
      </c>
      <c r="AA593" s="53" t="str">
        <f t="shared" si="45"/>
        <v/>
      </c>
      <c r="AB593" s="54" t="str">
        <f t="shared" si="46"/>
        <v/>
      </c>
      <c r="AC593" s="61"/>
      <c r="AD593" s="52" t="str">
        <f t="shared" si="47"/>
        <v/>
      </c>
      <c r="AE593" s="53" t="str">
        <f t="shared" si="58"/>
        <v/>
      </c>
      <c r="AF593" s="52" t="str">
        <f t="shared" si="48"/>
        <v/>
      </c>
      <c r="AG593" s="52" t="str">
        <f t="shared" si="49"/>
        <v/>
      </c>
      <c r="AH593" s="58">
        <f t="shared" si="50"/>
        <v>0</v>
      </c>
      <c r="AI593" s="58">
        <f t="shared" si="51"/>
        <v>0</v>
      </c>
      <c r="AJ593" s="52" t="str">
        <f t="shared" si="56"/>
        <v/>
      </c>
      <c r="AK593" s="52" t="str">
        <f t="shared" si="57"/>
        <v/>
      </c>
    </row>
    <row r="594" spans="1:37" ht="15.75" customHeight="1" x14ac:dyDescent="0.25">
      <c r="A594" s="69"/>
      <c r="B594" s="63"/>
      <c r="C594" s="50" t="s">
        <v>61</v>
      </c>
      <c r="D594" s="64"/>
      <c r="E594" s="50" t="s">
        <v>61</v>
      </c>
      <c r="F594" s="68"/>
      <c r="G594" s="65"/>
      <c r="H594" s="66"/>
      <c r="I594" s="66"/>
      <c r="J594" s="67"/>
      <c r="K594" s="68"/>
      <c r="L594" s="64"/>
      <c r="M594" s="66"/>
      <c r="N594" s="66"/>
      <c r="O594" s="67"/>
      <c r="P594" s="48" t="str">
        <f t="shared" si="40"/>
        <v/>
      </c>
      <c r="Q594" s="50">
        <f t="shared" si="52"/>
        <v>593</v>
      </c>
      <c r="R594" s="50"/>
      <c r="S594" s="52"/>
      <c r="T594" s="52">
        <f t="shared" si="41"/>
        <v>0</v>
      </c>
      <c r="U594" s="52">
        <f t="shared" si="42"/>
        <v>0</v>
      </c>
      <c r="V594" s="52">
        <f t="shared" si="43"/>
        <v>0</v>
      </c>
      <c r="W594" s="52">
        <f t="shared" si="44"/>
        <v>0</v>
      </c>
      <c r="X594" s="52" t="str">
        <f t="shared" si="53"/>
        <v/>
      </c>
      <c r="Y594" s="53" t="str">
        <f t="shared" si="54"/>
        <v/>
      </c>
      <c r="Z594" s="53" t="str">
        <f t="shared" si="55"/>
        <v/>
      </c>
      <c r="AA594" s="53" t="str">
        <f t="shared" si="45"/>
        <v/>
      </c>
      <c r="AB594" s="54" t="str">
        <f t="shared" si="46"/>
        <v/>
      </c>
      <c r="AC594" s="61"/>
      <c r="AD594" s="52" t="str">
        <f t="shared" si="47"/>
        <v/>
      </c>
      <c r="AE594" s="53" t="str">
        <f t="shared" si="58"/>
        <v/>
      </c>
      <c r="AF594" s="52" t="str">
        <f t="shared" si="48"/>
        <v/>
      </c>
      <c r="AG594" s="52" t="str">
        <f t="shared" si="49"/>
        <v/>
      </c>
      <c r="AH594" s="58">
        <f t="shared" si="50"/>
        <v>0</v>
      </c>
      <c r="AI594" s="58">
        <f t="shared" si="51"/>
        <v>0</v>
      </c>
      <c r="AJ594" s="52" t="str">
        <f t="shared" si="56"/>
        <v/>
      </c>
      <c r="AK594" s="52" t="str">
        <f t="shared" si="57"/>
        <v/>
      </c>
    </row>
    <row r="595" spans="1:37" ht="15.75" customHeight="1" x14ac:dyDescent="0.25">
      <c r="A595" s="69"/>
      <c r="B595" s="63"/>
      <c r="C595" s="50" t="s">
        <v>61</v>
      </c>
      <c r="D595" s="64"/>
      <c r="E595" s="50" t="s">
        <v>61</v>
      </c>
      <c r="F595" s="68"/>
      <c r="G595" s="65"/>
      <c r="H595" s="66"/>
      <c r="I595" s="66"/>
      <c r="J595" s="67"/>
      <c r="K595" s="68"/>
      <c r="L595" s="64"/>
      <c r="M595" s="66"/>
      <c r="N595" s="66"/>
      <c r="O595" s="67"/>
      <c r="P595" s="48" t="str">
        <f t="shared" si="40"/>
        <v/>
      </c>
      <c r="Q595" s="50">
        <f t="shared" si="52"/>
        <v>594</v>
      </c>
      <c r="R595" s="50"/>
      <c r="S595" s="52"/>
      <c r="T595" s="52">
        <f t="shared" si="41"/>
        <v>0</v>
      </c>
      <c r="U595" s="52">
        <f t="shared" si="42"/>
        <v>0</v>
      </c>
      <c r="V595" s="52">
        <f t="shared" si="43"/>
        <v>0</v>
      </c>
      <c r="W595" s="52">
        <f t="shared" si="44"/>
        <v>0</v>
      </c>
      <c r="X595" s="52" t="str">
        <f t="shared" si="53"/>
        <v/>
      </c>
      <c r="Y595" s="53" t="str">
        <f t="shared" si="54"/>
        <v/>
      </c>
      <c r="Z595" s="53" t="str">
        <f t="shared" si="55"/>
        <v/>
      </c>
      <c r="AA595" s="53" t="str">
        <f t="shared" si="45"/>
        <v/>
      </c>
      <c r="AB595" s="54" t="str">
        <f t="shared" si="46"/>
        <v/>
      </c>
      <c r="AC595" s="61"/>
      <c r="AD595" s="52" t="str">
        <f t="shared" si="47"/>
        <v/>
      </c>
      <c r="AE595" s="53" t="str">
        <f t="shared" si="58"/>
        <v/>
      </c>
      <c r="AF595" s="52" t="str">
        <f t="shared" si="48"/>
        <v/>
      </c>
      <c r="AG595" s="52" t="str">
        <f t="shared" si="49"/>
        <v/>
      </c>
      <c r="AH595" s="58">
        <f t="shared" si="50"/>
        <v>0</v>
      </c>
      <c r="AI595" s="58">
        <f t="shared" si="51"/>
        <v>0</v>
      </c>
      <c r="AJ595" s="52" t="str">
        <f t="shared" si="56"/>
        <v/>
      </c>
      <c r="AK595" s="52" t="str">
        <f t="shared" si="57"/>
        <v/>
      </c>
    </row>
    <row r="596" spans="1:37" ht="15.75" customHeight="1" x14ac:dyDescent="0.25">
      <c r="A596" s="69"/>
      <c r="B596" s="63"/>
      <c r="C596" s="50" t="s">
        <v>61</v>
      </c>
      <c r="D596" s="64"/>
      <c r="E596" s="50" t="s">
        <v>61</v>
      </c>
      <c r="F596" s="68"/>
      <c r="G596" s="65"/>
      <c r="H596" s="66"/>
      <c r="I596" s="66"/>
      <c r="J596" s="67"/>
      <c r="K596" s="68"/>
      <c r="L596" s="64"/>
      <c r="M596" s="66"/>
      <c r="N596" s="66"/>
      <c r="O596" s="67"/>
      <c r="P596" s="48" t="str">
        <f t="shared" si="40"/>
        <v/>
      </c>
      <c r="Q596" s="50">
        <f t="shared" si="52"/>
        <v>595</v>
      </c>
      <c r="R596" s="50"/>
      <c r="S596" s="52"/>
      <c r="T596" s="52">
        <f t="shared" si="41"/>
        <v>0</v>
      </c>
      <c r="U596" s="52">
        <f t="shared" si="42"/>
        <v>0</v>
      </c>
      <c r="V596" s="52">
        <f t="shared" si="43"/>
        <v>0</v>
      </c>
      <c r="W596" s="52">
        <f t="shared" si="44"/>
        <v>0</v>
      </c>
      <c r="X596" s="52" t="str">
        <f t="shared" si="53"/>
        <v/>
      </c>
      <c r="Y596" s="53" t="str">
        <f t="shared" si="54"/>
        <v/>
      </c>
      <c r="Z596" s="53" t="str">
        <f t="shared" si="55"/>
        <v/>
      </c>
      <c r="AA596" s="53" t="str">
        <f t="shared" si="45"/>
        <v/>
      </c>
      <c r="AB596" s="54" t="str">
        <f t="shared" si="46"/>
        <v/>
      </c>
      <c r="AC596" s="61"/>
      <c r="AD596" s="52" t="str">
        <f t="shared" si="47"/>
        <v/>
      </c>
      <c r="AE596" s="53" t="str">
        <f t="shared" si="58"/>
        <v/>
      </c>
      <c r="AF596" s="52" t="str">
        <f t="shared" si="48"/>
        <v/>
      </c>
      <c r="AG596" s="52" t="str">
        <f t="shared" si="49"/>
        <v/>
      </c>
      <c r="AH596" s="58">
        <f t="shared" si="50"/>
        <v>0</v>
      </c>
      <c r="AI596" s="58">
        <f t="shared" si="51"/>
        <v>0</v>
      </c>
      <c r="AJ596" s="52" t="str">
        <f t="shared" si="56"/>
        <v/>
      </c>
      <c r="AK596" s="52" t="str">
        <f t="shared" si="57"/>
        <v/>
      </c>
    </row>
    <row r="597" spans="1:37" ht="15.75" customHeight="1" x14ac:dyDescent="0.25">
      <c r="A597" s="69"/>
      <c r="B597" s="63"/>
      <c r="C597" s="50" t="s">
        <v>61</v>
      </c>
      <c r="D597" s="64"/>
      <c r="E597" s="50" t="s">
        <v>61</v>
      </c>
      <c r="F597" s="68"/>
      <c r="G597" s="65"/>
      <c r="H597" s="66"/>
      <c r="I597" s="66"/>
      <c r="J597" s="67"/>
      <c r="K597" s="68"/>
      <c r="L597" s="64"/>
      <c r="M597" s="66"/>
      <c r="N597" s="66"/>
      <c r="O597" s="67"/>
      <c r="P597" s="48" t="str">
        <f t="shared" si="40"/>
        <v/>
      </c>
      <c r="Q597" s="50">
        <f t="shared" si="52"/>
        <v>596</v>
      </c>
      <c r="R597" s="50"/>
      <c r="S597" s="52"/>
      <c r="T597" s="52">
        <f t="shared" si="41"/>
        <v>0</v>
      </c>
      <c r="U597" s="52">
        <f t="shared" si="42"/>
        <v>0</v>
      </c>
      <c r="V597" s="52">
        <f t="shared" si="43"/>
        <v>0</v>
      </c>
      <c r="W597" s="52">
        <f t="shared" si="44"/>
        <v>0</v>
      </c>
      <c r="X597" s="52" t="str">
        <f t="shared" si="53"/>
        <v/>
      </c>
      <c r="Y597" s="53" t="str">
        <f t="shared" si="54"/>
        <v/>
      </c>
      <c r="Z597" s="53" t="str">
        <f t="shared" si="55"/>
        <v/>
      </c>
      <c r="AA597" s="53" t="str">
        <f t="shared" si="45"/>
        <v/>
      </c>
      <c r="AB597" s="54" t="str">
        <f t="shared" si="46"/>
        <v/>
      </c>
      <c r="AC597" s="61"/>
      <c r="AD597" s="52" t="str">
        <f t="shared" si="47"/>
        <v/>
      </c>
      <c r="AE597" s="53" t="str">
        <f t="shared" si="58"/>
        <v/>
      </c>
      <c r="AF597" s="52" t="str">
        <f t="shared" si="48"/>
        <v/>
      </c>
      <c r="AG597" s="52" t="str">
        <f t="shared" si="49"/>
        <v/>
      </c>
      <c r="AH597" s="58">
        <f t="shared" si="50"/>
        <v>0</v>
      </c>
      <c r="AI597" s="58">
        <f t="shared" si="51"/>
        <v>0</v>
      </c>
      <c r="AJ597" s="52" t="str">
        <f t="shared" si="56"/>
        <v/>
      </c>
      <c r="AK597" s="52" t="str">
        <f t="shared" si="57"/>
        <v/>
      </c>
    </row>
    <row r="598" spans="1:37" ht="15.75" customHeight="1" x14ac:dyDescent="0.25">
      <c r="A598" s="69"/>
      <c r="B598" s="63"/>
      <c r="C598" s="50" t="s">
        <v>61</v>
      </c>
      <c r="D598" s="64"/>
      <c r="E598" s="50" t="s">
        <v>61</v>
      </c>
      <c r="F598" s="68"/>
      <c r="G598" s="65"/>
      <c r="H598" s="66"/>
      <c r="I598" s="66"/>
      <c r="J598" s="67"/>
      <c r="K598" s="68"/>
      <c r="L598" s="64"/>
      <c r="M598" s="66"/>
      <c r="N598" s="66"/>
      <c r="O598" s="67"/>
      <c r="P598" s="48" t="str">
        <f t="shared" si="40"/>
        <v/>
      </c>
      <c r="Q598" s="50">
        <f t="shared" si="52"/>
        <v>597</v>
      </c>
      <c r="R598" s="50"/>
      <c r="S598" s="52"/>
      <c r="T598" s="52">
        <f t="shared" si="41"/>
        <v>0</v>
      </c>
      <c r="U598" s="52">
        <f t="shared" si="42"/>
        <v>0</v>
      </c>
      <c r="V598" s="52">
        <f t="shared" si="43"/>
        <v>0</v>
      </c>
      <c r="W598" s="52">
        <f t="shared" si="44"/>
        <v>0</v>
      </c>
      <c r="X598" s="52" t="str">
        <f t="shared" si="53"/>
        <v/>
      </c>
      <c r="Y598" s="53" t="str">
        <f t="shared" si="54"/>
        <v/>
      </c>
      <c r="Z598" s="53" t="str">
        <f t="shared" si="55"/>
        <v/>
      </c>
      <c r="AA598" s="53" t="str">
        <f t="shared" si="45"/>
        <v/>
      </c>
      <c r="AB598" s="54" t="str">
        <f t="shared" si="46"/>
        <v/>
      </c>
      <c r="AC598" s="61"/>
      <c r="AD598" s="52" t="str">
        <f t="shared" si="47"/>
        <v/>
      </c>
      <c r="AE598" s="53" t="str">
        <f t="shared" si="58"/>
        <v/>
      </c>
      <c r="AF598" s="52" t="str">
        <f t="shared" si="48"/>
        <v/>
      </c>
      <c r="AG598" s="52" t="str">
        <f t="shared" si="49"/>
        <v/>
      </c>
      <c r="AH598" s="58">
        <f t="shared" si="50"/>
        <v>0</v>
      </c>
      <c r="AI598" s="58">
        <f t="shared" si="51"/>
        <v>0</v>
      </c>
      <c r="AJ598" s="52" t="str">
        <f t="shared" si="56"/>
        <v/>
      </c>
      <c r="AK598" s="52" t="str">
        <f t="shared" si="57"/>
        <v/>
      </c>
    </row>
    <row r="599" spans="1:37" ht="15.75" customHeight="1" x14ac:dyDescent="0.25">
      <c r="A599" s="69"/>
      <c r="B599" s="63"/>
      <c r="C599" s="50" t="s">
        <v>61</v>
      </c>
      <c r="D599" s="64"/>
      <c r="E599" s="50" t="s">
        <v>61</v>
      </c>
      <c r="F599" s="68"/>
      <c r="G599" s="65"/>
      <c r="H599" s="66"/>
      <c r="I599" s="66"/>
      <c r="J599" s="67"/>
      <c r="K599" s="68"/>
      <c r="L599" s="64"/>
      <c r="M599" s="66"/>
      <c r="N599" s="66"/>
      <c r="O599" s="67"/>
      <c r="P599" s="48" t="str">
        <f t="shared" si="40"/>
        <v/>
      </c>
      <c r="Q599" s="50">
        <f t="shared" si="52"/>
        <v>598</v>
      </c>
      <c r="R599" s="50"/>
      <c r="S599" s="52"/>
      <c r="T599" s="52">
        <f t="shared" si="41"/>
        <v>0</v>
      </c>
      <c r="U599" s="52">
        <f t="shared" si="42"/>
        <v>0</v>
      </c>
      <c r="V599" s="52">
        <f t="shared" si="43"/>
        <v>0</v>
      </c>
      <c r="W599" s="52">
        <f t="shared" si="44"/>
        <v>0</v>
      </c>
      <c r="X599" s="52" t="str">
        <f t="shared" si="53"/>
        <v/>
      </c>
      <c r="Y599" s="53" t="str">
        <f t="shared" si="54"/>
        <v/>
      </c>
      <c r="Z599" s="53" t="str">
        <f t="shared" si="55"/>
        <v/>
      </c>
      <c r="AA599" s="53" t="str">
        <f t="shared" si="45"/>
        <v/>
      </c>
      <c r="AB599" s="54" t="str">
        <f t="shared" si="46"/>
        <v/>
      </c>
      <c r="AC599" s="61"/>
      <c r="AD599" s="52" t="str">
        <f t="shared" si="47"/>
        <v/>
      </c>
      <c r="AE599" s="53" t="str">
        <f t="shared" si="58"/>
        <v/>
      </c>
      <c r="AF599" s="52" t="str">
        <f t="shared" si="48"/>
        <v/>
      </c>
      <c r="AG599" s="52" t="str">
        <f t="shared" si="49"/>
        <v/>
      </c>
      <c r="AH599" s="58">
        <f t="shared" si="50"/>
        <v>0</v>
      </c>
      <c r="AI599" s="58">
        <f t="shared" si="51"/>
        <v>0</v>
      </c>
      <c r="AJ599" s="52" t="str">
        <f t="shared" si="56"/>
        <v/>
      </c>
      <c r="AK599" s="52" t="str">
        <f t="shared" si="57"/>
        <v/>
      </c>
    </row>
    <row r="600" spans="1:37" ht="15.75" customHeight="1" x14ac:dyDescent="0.25">
      <c r="A600" s="69"/>
      <c r="B600" s="63"/>
      <c r="C600" s="50" t="s">
        <v>61</v>
      </c>
      <c r="D600" s="64"/>
      <c r="E600" s="50" t="s">
        <v>61</v>
      </c>
      <c r="F600" s="68"/>
      <c r="G600" s="65"/>
      <c r="H600" s="66"/>
      <c r="I600" s="66"/>
      <c r="J600" s="67"/>
      <c r="K600" s="68"/>
      <c r="L600" s="64"/>
      <c r="M600" s="66"/>
      <c r="N600" s="66"/>
      <c r="O600" s="67"/>
      <c r="P600" s="48" t="str">
        <f t="shared" si="40"/>
        <v/>
      </c>
      <c r="Q600" s="50">
        <f t="shared" si="52"/>
        <v>599</v>
      </c>
      <c r="R600" s="50"/>
      <c r="S600" s="52"/>
      <c r="T600" s="52">
        <f t="shared" si="41"/>
        <v>0</v>
      </c>
      <c r="U600" s="52">
        <f t="shared" si="42"/>
        <v>0</v>
      </c>
      <c r="V600" s="52">
        <f t="shared" si="43"/>
        <v>0</v>
      </c>
      <c r="W600" s="52">
        <f t="shared" si="44"/>
        <v>0</v>
      </c>
      <c r="X600" s="52" t="str">
        <f t="shared" si="53"/>
        <v/>
      </c>
      <c r="Y600" s="53" t="str">
        <f t="shared" si="54"/>
        <v/>
      </c>
      <c r="Z600" s="53" t="str">
        <f t="shared" si="55"/>
        <v/>
      </c>
      <c r="AA600" s="53" t="str">
        <f t="shared" si="45"/>
        <v/>
      </c>
      <c r="AB600" s="54" t="str">
        <f t="shared" si="46"/>
        <v/>
      </c>
      <c r="AC600" s="61"/>
      <c r="AD600" s="52" t="str">
        <f t="shared" si="47"/>
        <v/>
      </c>
      <c r="AE600" s="53" t="str">
        <f t="shared" si="58"/>
        <v/>
      </c>
      <c r="AF600" s="52" t="str">
        <f t="shared" si="48"/>
        <v/>
      </c>
      <c r="AG600" s="52" t="str">
        <f t="shared" si="49"/>
        <v/>
      </c>
      <c r="AH600" s="58">
        <f t="shared" si="50"/>
        <v>0</v>
      </c>
      <c r="AI600" s="58">
        <f t="shared" si="51"/>
        <v>0</v>
      </c>
      <c r="AJ600" s="52" t="str">
        <f t="shared" si="56"/>
        <v/>
      </c>
      <c r="AK600" s="52" t="str">
        <f t="shared" si="57"/>
        <v/>
      </c>
    </row>
    <row r="601" spans="1:37" ht="15.75" customHeight="1" x14ac:dyDescent="0.25">
      <c r="A601" s="69"/>
      <c r="B601" s="63"/>
      <c r="C601" s="50" t="s">
        <v>61</v>
      </c>
      <c r="D601" s="64"/>
      <c r="E601" s="50" t="s">
        <v>61</v>
      </c>
      <c r="F601" s="68"/>
      <c r="G601" s="65"/>
      <c r="H601" s="66"/>
      <c r="I601" s="66"/>
      <c r="J601" s="67"/>
      <c r="K601" s="68"/>
      <c r="L601" s="64"/>
      <c r="M601" s="66"/>
      <c r="N601" s="66"/>
      <c r="O601" s="67"/>
      <c r="P601" s="48" t="str">
        <f t="shared" si="40"/>
        <v/>
      </c>
      <c r="Q601" s="50">
        <f t="shared" si="52"/>
        <v>600</v>
      </c>
      <c r="R601" s="50"/>
      <c r="S601" s="52"/>
      <c r="T601" s="52">
        <f t="shared" si="41"/>
        <v>0</v>
      </c>
      <c r="U601" s="52">
        <f t="shared" si="42"/>
        <v>0</v>
      </c>
      <c r="V601" s="52">
        <f t="shared" si="43"/>
        <v>0</v>
      </c>
      <c r="W601" s="52">
        <f t="shared" si="44"/>
        <v>0</v>
      </c>
      <c r="X601" s="52" t="str">
        <f t="shared" si="53"/>
        <v/>
      </c>
      <c r="Y601" s="53" t="str">
        <f t="shared" si="54"/>
        <v/>
      </c>
      <c r="Z601" s="53" t="str">
        <f t="shared" si="55"/>
        <v/>
      </c>
      <c r="AA601" s="53" t="str">
        <f t="shared" si="45"/>
        <v/>
      </c>
      <c r="AB601" s="54" t="str">
        <f t="shared" si="46"/>
        <v/>
      </c>
      <c r="AC601" s="61"/>
      <c r="AD601" s="52" t="str">
        <f t="shared" si="47"/>
        <v/>
      </c>
      <c r="AE601" s="53" t="str">
        <f t="shared" si="58"/>
        <v/>
      </c>
      <c r="AF601" s="52" t="str">
        <f t="shared" si="48"/>
        <v/>
      </c>
      <c r="AG601" s="52" t="str">
        <f t="shared" si="49"/>
        <v/>
      </c>
      <c r="AH601" s="58">
        <f t="shared" si="50"/>
        <v>0</v>
      </c>
      <c r="AI601" s="58">
        <f t="shared" si="51"/>
        <v>0</v>
      </c>
      <c r="AJ601" s="52" t="str">
        <f t="shared" si="56"/>
        <v/>
      </c>
      <c r="AK601" s="52" t="str">
        <f t="shared" si="57"/>
        <v/>
      </c>
    </row>
    <row r="602" spans="1:37" ht="15.75" customHeight="1" x14ac:dyDescent="0.25">
      <c r="A602" s="69"/>
      <c r="B602" s="63"/>
      <c r="C602" s="50" t="s">
        <v>61</v>
      </c>
      <c r="D602" s="64"/>
      <c r="E602" s="50" t="s">
        <v>61</v>
      </c>
      <c r="F602" s="68"/>
      <c r="G602" s="65"/>
      <c r="H602" s="66"/>
      <c r="I602" s="66"/>
      <c r="J602" s="67"/>
      <c r="K602" s="68"/>
      <c r="L602" s="64"/>
      <c r="M602" s="66"/>
      <c r="N602" s="66"/>
      <c r="O602" s="67"/>
      <c r="P602" s="48" t="str">
        <f t="shared" si="40"/>
        <v/>
      </c>
      <c r="Q602" s="50">
        <f t="shared" si="52"/>
        <v>601</v>
      </c>
      <c r="R602" s="50"/>
      <c r="S602" s="52"/>
      <c r="T602" s="52">
        <f t="shared" si="41"/>
        <v>0</v>
      </c>
      <c r="U602" s="52">
        <f t="shared" si="42"/>
        <v>0</v>
      </c>
      <c r="V602" s="52">
        <f t="shared" si="43"/>
        <v>0</v>
      </c>
      <c r="W602" s="52">
        <f t="shared" si="44"/>
        <v>0</v>
      </c>
      <c r="X602" s="52" t="str">
        <f t="shared" si="53"/>
        <v/>
      </c>
      <c r="Y602" s="53" t="str">
        <f t="shared" si="54"/>
        <v/>
      </c>
      <c r="Z602" s="53" t="str">
        <f t="shared" si="55"/>
        <v/>
      </c>
      <c r="AA602" s="53" t="str">
        <f t="shared" si="45"/>
        <v/>
      </c>
      <c r="AB602" s="54" t="str">
        <f t="shared" si="46"/>
        <v/>
      </c>
      <c r="AC602" s="61"/>
      <c r="AD602" s="52" t="str">
        <f t="shared" si="47"/>
        <v/>
      </c>
      <c r="AE602" s="53" t="str">
        <f t="shared" si="58"/>
        <v/>
      </c>
      <c r="AF602" s="52" t="str">
        <f t="shared" si="48"/>
        <v/>
      </c>
      <c r="AG602" s="52" t="str">
        <f t="shared" si="49"/>
        <v/>
      </c>
      <c r="AH602" s="58">
        <f t="shared" si="50"/>
        <v>0</v>
      </c>
      <c r="AI602" s="58">
        <f t="shared" si="51"/>
        <v>0</v>
      </c>
      <c r="AJ602" s="52" t="str">
        <f t="shared" si="56"/>
        <v/>
      </c>
      <c r="AK602" s="52" t="str">
        <f t="shared" si="57"/>
        <v/>
      </c>
    </row>
    <row r="603" spans="1:37" ht="15.75" customHeight="1" x14ac:dyDescent="0.25">
      <c r="A603" s="69"/>
      <c r="B603" s="63"/>
      <c r="C603" s="50" t="s">
        <v>61</v>
      </c>
      <c r="D603" s="64"/>
      <c r="E603" s="50" t="s">
        <v>61</v>
      </c>
      <c r="F603" s="68"/>
      <c r="G603" s="65"/>
      <c r="H603" s="66"/>
      <c r="I603" s="66"/>
      <c r="J603" s="67"/>
      <c r="K603" s="68"/>
      <c r="L603" s="64"/>
      <c r="M603" s="66"/>
      <c r="N603" s="66"/>
      <c r="O603" s="67"/>
      <c r="P603" s="48" t="str">
        <f t="shared" si="40"/>
        <v/>
      </c>
      <c r="Q603" s="50">
        <f t="shared" si="52"/>
        <v>602</v>
      </c>
      <c r="R603" s="50"/>
      <c r="S603" s="52"/>
      <c r="T603" s="52">
        <f t="shared" si="41"/>
        <v>0</v>
      </c>
      <c r="U603" s="52">
        <f t="shared" si="42"/>
        <v>0</v>
      </c>
      <c r="V603" s="52">
        <f t="shared" si="43"/>
        <v>0</v>
      </c>
      <c r="W603" s="52">
        <f t="shared" si="44"/>
        <v>0</v>
      </c>
      <c r="X603" s="52" t="str">
        <f t="shared" si="53"/>
        <v/>
      </c>
      <c r="Y603" s="53" t="str">
        <f t="shared" si="54"/>
        <v/>
      </c>
      <c r="Z603" s="53" t="str">
        <f t="shared" si="55"/>
        <v/>
      </c>
      <c r="AA603" s="53" t="str">
        <f t="shared" si="45"/>
        <v/>
      </c>
      <c r="AB603" s="54" t="str">
        <f t="shared" si="46"/>
        <v/>
      </c>
      <c r="AC603" s="61"/>
      <c r="AD603" s="52" t="str">
        <f t="shared" si="47"/>
        <v/>
      </c>
      <c r="AE603" s="53" t="str">
        <f t="shared" si="58"/>
        <v/>
      </c>
      <c r="AF603" s="52" t="str">
        <f t="shared" si="48"/>
        <v/>
      </c>
      <c r="AG603" s="52" t="str">
        <f t="shared" si="49"/>
        <v/>
      </c>
      <c r="AH603" s="58">
        <f t="shared" si="50"/>
        <v>0</v>
      </c>
      <c r="AI603" s="58">
        <f t="shared" si="51"/>
        <v>0</v>
      </c>
      <c r="AJ603" s="52" t="str">
        <f t="shared" si="56"/>
        <v/>
      </c>
      <c r="AK603" s="52" t="str">
        <f t="shared" si="57"/>
        <v/>
      </c>
    </row>
    <row r="604" spans="1:37" ht="15.75" customHeight="1" x14ac:dyDescent="0.25">
      <c r="A604" s="69"/>
      <c r="B604" s="63"/>
      <c r="C604" s="50" t="s">
        <v>61</v>
      </c>
      <c r="D604" s="64"/>
      <c r="E604" s="50" t="s">
        <v>61</v>
      </c>
      <c r="F604" s="68"/>
      <c r="G604" s="65"/>
      <c r="H604" s="66"/>
      <c r="I604" s="66"/>
      <c r="J604" s="67"/>
      <c r="K604" s="68"/>
      <c r="L604" s="64"/>
      <c r="M604" s="66"/>
      <c r="N604" s="66"/>
      <c r="O604" s="67"/>
      <c r="P604" s="48" t="str">
        <f t="shared" si="40"/>
        <v/>
      </c>
      <c r="Q604" s="50">
        <f t="shared" si="52"/>
        <v>603</v>
      </c>
      <c r="R604" s="50"/>
      <c r="S604" s="52"/>
      <c r="T604" s="52">
        <f t="shared" si="41"/>
        <v>0</v>
      </c>
      <c r="U604" s="52">
        <f t="shared" si="42"/>
        <v>0</v>
      </c>
      <c r="V604" s="52">
        <f t="shared" si="43"/>
        <v>0</v>
      </c>
      <c r="W604" s="52">
        <f t="shared" si="44"/>
        <v>0</v>
      </c>
      <c r="X604" s="52" t="str">
        <f t="shared" si="53"/>
        <v/>
      </c>
      <c r="Y604" s="53" t="str">
        <f t="shared" si="54"/>
        <v/>
      </c>
      <c r="Z604" s="53" t="str">
        <f t="shared" si="55"/>
        <v/>
      </c>
      <c r="AA604" s="53" t="str">
        <f t="shared" si="45"/>
        <v/>
      </c>
      <c r="AB604" s="54" t="str">
        <f t="shared" si="46"/>
        <v/>
      </c>
      <c r="AC604" s="61"/>
      <c r="AD604" s="52" t="str">
        <f t="shared" si="47"/>
        <v/>
      </c>
      <c r="AE604" s="53" t="str">
        <f t="shared" si="58"/>
        <v/>
      </c>
      <c r="AF604" s="52" t="str">
        <f t="shared" si="48"/>
        <v/>
      </c>
      <c r="AG604" s="52" t="str">
        <f t="shared" si="49"/>
        <v/>
      </c>
      <c r="AH604" s="58">
        <f t="shared" si="50"/>
        <v>0</v>
      </c>
      <c r="AI604" s="58">
        <f t="shared" si="51"/>
        <v>0</v>
      </c>
      <c r="AJ604" s="52" t="str">
        <f t="shared" si="56"/>
        <v/>
      </c>
      <c r="AK604" s="52" t="str">
        <f t="shared" si="57"/>
        <v/>
      </c>
    </row>
    <row r="605" spans="1:37" ht="15.75" customHeight="1" x14ac:dyDescent="0.25">
      <c r="A605" s="69"/>
      <c r="B605" s="63"/>
      <c r="C605" s="50" t="s">
        <v>61</v>
      </c>
      <c r="D605" s="64"/>
      <c r="E605" s="50" t="s">
        <v>61</v>
      </c>
      <c r="F605" s="68"/>
      <c r="G605" s="65"/>
      <c r="H605" s="66"/>
      <c r="I605" s="66"/>
      <c r="J605" s="67"/>
      <c r="K605" s="68"/>
      <c r="L605" s="64"/>
      <c r="M605" s="66"/>
      <c r="N605" s="66"/>
      <c r="O605" s="67"/>
      <c r="P605" s="48" t="str">
        <f t="shared" si="40"/>
        <v/>
      </c>
      <c r="Q605" s="50">
        <f t="shared" si="52"/>
        <v>604</v>
      </c>
      <c r="R605" s="50"/>
      <c r="S605" s="52"/>
      <c r="T605" s="52">
        <f t="shared" si="41"/>
        <v>0</v>
      </c>
      <c r="U605" s="52">
        <f t="shared" si="42"/>
        <v>0</v>
      </c>
      <c r="V605" s="52">
        <f t="shared" si="43"/>
        <v>0</v>
      </c>
      <c r="W605" s="52">
        <f t="shared" si="44"/>
        <v>0</v>
      </c>
      <c r="X605" s="52" t="str">
        <f t="shared" si="53"/>
        <v/>
      </c>
      <c r="Y605" s="53" t="str">
        <f t="shared" si="54"/>
        <v/>
      </c>
      <c r="Z605" s="53" t="str">
        <f t="shared" si="55"/>
        <v/>
      </c>
      <c r="AA605" s="53" t="str">
        <f t="shared" si="45"/>
        <v/>
      </c>
      <c r="AB605" s="54" t="str">
        <f t="shared" si="46"/>
        <v/>
      </c>
      <c r="AC605" s="61"/>
      <c r="AD605" s="52" t="str">
        <f t="shared" si="47"/>
        <v/>
      </c>
      <c r="AE605" s="53" t="str">
        <f t="shared" si="58"/>
        <v/>
      </c>
      <c r="AF605" s="52" t="str">
        <f t="shared" si="48"/>
        <v/>
      </c>
      <c r="AG605" s="52" t="str">
        <f t="shared" si="49"/>
        <v/>
      </c>
      <c r="AH605" s="58">
        <f t="shared" si="50"/>
        <v>0</v>
      </c>
      <c r="AI605" s="58">
        <f t="shared" si="51"/>
        <v>0</v>
      </c>
      <c r="AJ605" s="52" t="str">
        <f t="shared" si="56"/>
        <v/>
      </c>
      <c r="AK605" s="52" t="str">
        <f t="shared" si="57"/>
        <v/>
      </c>
    </row>
    <row r="606" spans="1:37" ht="15.75" customHeight="1" x14ac:dyDescent="0.25">
      <c r="A606" s="69"/>
      <c r="B606" s="63"/>
      <c r="C606" s="50" t="s">
        <v>61</v>
      </c>
      <c r="D606" s="64"/>
      <c r="E606" s="50" t="s">
        <v>61</v>
      </c>
      <c r="F606" s="68"/>
      <c r="G606" s="65"/>
      <c r="H606" s="66"/>
      <c r="I606" s="66"/>
      <c r="J606" s="67"/>
      <c r="K606" s="68"/>
      <c r="L606" s="64"/>
      <c r="M606" s="66"/>
      <c r="N606" s="66"/>
      <c r="O606" s="67"/>
      <c r="P606" s="48" t="str">
        <f t="shared" si="40"/>
        <v/>
      </c>
      <c r="Q606" s="50">
        <f t="shared" si="52"/>
        <v>605</v>
      </c>
      <c r="R606" s="50"/>
      <c r="S606" s="52"/>
      <c r="T606" s="52">
        <f t="shared" si="41"/>
        <v>0</v>
      </c>
      <c r="U606" s="52">
        <f t="shared" si="42"/>
        <v>0</v>
      </c>
      <c r="V606" s="52">
        <f t="shared" si="43"/>
        <v>0</v>
      </c>
      <c r="W606" s="52">
        <f t="shared" si="44"/>
        <v>0</v>
      </c>
      <c r="X606" s="52" t="str">
        <f t="shared" si="53"/>
        <v/>
      </c>
      <c r="Y606" s="53" t="str">
        <f t="shared" si="54"/>
        <v/>
      </c>
      <c r="Z606" s="53" t="str">
        <f t="shared" si="55"/>
        <v/>
      </c>
      <c r="AA606" s="53" t="str">
        <f t="shared" si="45"/>
        <v/>
      </c>
      <c r="AB606" s="54" t="str">
        <f t="shared" si="46"/>
        <v/>
      </c>
      <c r="AC606" s="61"/>
      <c r="AD606" s="52" t="str">
        <f t="shared" si="47"/>
        <v/>
      </c>
      <c r="AE606" s="53" t="str">
        <f t="shared" si="58"/>
        <v/>
      </c>
      <c r="AF606" s="52" t="str">
        <f t="shared" si="48"/>
        <v/>
      </c>
      <c r="AG606" s="52" t="str">
        <f t="shared" si="49"/>
        <v/>
      </c>
      <c r="AH606" s="58">
        <f t="shared" si="50"/>
        <v>0</v>
      </c>
      <c r="AI606" s="58">
        <f t="shared" si="51"/>
        <v>0</v>
      </c>
      <c r="AJ606" s="52" t="str">
        <f t="shared" si="56"/>
        <v/>
      </c>
      <c r="AK606" s="52" t="str">
        <f t="shared" si="57"/>
        <v/>
      </c>
    </row>
    <row r="607" spans="1:37" ht="15.75" customHeight="1" x14ac:dyDescent="0.25">
      <c r="A607" s="69"/>
      <c r="B607" s="63"/>
      <c r="C607" s="50" t="s">
        <v>61</v>
      </c>
      <c r="D607" s="64"/>
      <c r="E607" s="50" t="s">
        <v>61</v>
      </c>
      <c r="F607" s="68"/>
      <c r="G607" s="65"/>
      <c r="H607" s="66"/>
      <c r="I607" s="66"/>
      <c r="J607" s="67"/>
      <c r="K607" s="68"/>
      <c r="L607" s="64"/>
      <c r="M607" s="66"/>
      <c r="N607" s="66"/>
      <c r="O607" s="67"/>
      <c r="P607" s="48" t="str">
        <f t="shared" si="40"/>
        <v/>
      </c>
      <c r="Q607" s="50">
        <f t="shared" si="52"/>
        <v>606</v>
      </c>
      <c r="R607" s="50"/>
      <c r="S607" s="52"/>
      <c r="T607" s="52">
        <f t="shared" si="41"/>
        <v>0</v>
      </c>
      <c r="U607" s="52">
        <f t="shared" si="42"/>
        <v>0</v>
      </c>
      <c r="V607" s="52">
        <f t="shared" si="43"/>
        <v>0</v>
      </c>
      <c r="W607" s="52">
        <f t="shared" si="44"/>
        <v>0</v>
      </c>
      <c r="X607" s="52" t="str">
        <f t="shared" si="53"/>
        <v/>
      </c>
      <c r="Y607" s="53" t="str">
        <f t="shared" si="54"/>
        <v/>
      </c>
      <c r="Z607" s="53" t="str">
        <f t="shared" si="55"/>
        <v/>
      </c>
      <c r="AA607" s="53" t="str">
        <f t="shared" si="45"/>
        <v/>
      </c>
      <c r="AB607" s="54" t="str">
        <f t="shared" si="46"/>
        <v/>
      </c>
      <c r="AC607" s="61"/>
      <c r="AD607" s="52" t="str">
        <f t="shared" si="47"/>
        <v/>
      </c>
      <c r="AE607" s="53" t="str">
        <f t="shared" si="58"/>
        <v/>
      </c>
      <c r="AF607" s="52" t="str">
        <f t="shared" si="48"/>
        <v/>
      </c>
      <c r="AG607" s="52" t="str">
        <f t="shared" si="49"/>
        <v/>
      </c>
      <c r="AH607" s="58">
        <f t="shared" si="50"/>
        <v>0</v>
      </c>
      <c r="AI607" s="58">
        <f t="shared" si="51"/>
        <v>0</v>
      </c>
      <c r="AJ607" s="52" t="str">
        <f t="shared" si="56"/>
        <v/>
      </c>
      <c r="AK607" s="52" t="str">
        <f t="shared" si="57"/>
        <v/>
      </c>
    </row>
    <row r="608" spans="1:37" ht="15.75" customHeight="1" x14ac:dyDescent="0.25">
      <c r="A608" s="69"/>
      <c r="B608" s="63"/>
      <c r="C608" s="50" t="s">
        <v>61</v>
      </c>
      <c r="D608" s="64"/>
      <c r="E608" s="50" t="s">
        <v>61</v>
      </c>
      <c r="F608" s="68"/>
      <c r="G608" s="65"/>
      <c r="H608" s="66"/>
      <c r="I608" s="66"/>
      <c r="J608" s="67"/>
      <c r="K608" s="68"/>
      <c r="L608" s="64"/>
      <c r="M608" s="66"/>
      <c r="N608" s="66"/>
      <c r="O608" s="67"/>
      <c r="P608" s="48" t="str">
        <f t="shared" si="40"/>
        <v/>
      </c>
      <c r="Q608" s="50">
        <f t="shared" si="52"/>
        <v>607</v>
      </c>
      <c r="R608" s="50"/>
      <c r="S608" s="52"/>
      <c r="T608" s="52">
        <f t="shared" si="41"/>
        <v>0</v>
      </c>
      <c r="U608" s="52">
        <f t="shared" si="42"/>
        <v>0</v>
      </c>
      <c r="V608" s="52">
        <f t="shared" si="43"/>
        <v>0</v>
      </c>
      <c r="W608" s="52">
        <f t="shared" si="44"/>
        <v>0</v>
      </c>
      <c r="X608" s="52" t="str">
        <f t="shared" si="53"/>
        <v/>
      </c>
      <c r="Y608" s="53" t="str">
        <f t="shared" si="54"/>
        <v/>
      </c>
      <c r="Z608" s="53" t="str">
        <f t="shared" si="55"/>
        <v/>
      </c>
      <c r="AA608" s="53" t="str">
        <f t="shared" si="45"/>
        <v/>
      </c>
      <c r="AB608" s="54" t="str">
        <f t="shared" si="46"/>
        <v/>
      </c>
      <c r="AC608" s="61"/>
      <c r="AD608" s="52" t="str">
        <f t="shared" si="47"/>
        <v/>
      </c>
      <c r="AE608" s="53" t="str">
        <f t="shared" si="58"/>
        <v/>
      </c>
      <c r="AF608" s="52" t="str">
        <f t="shared" si="48"/>
        <v/>
      </c>
      <c r="AG608" s="52" t="str">
        <f t="shared" si="49"/>
        <v/>
      </c>
      <c r="AH608" s="58">
        <f t="shared" si="50"/>
        <v>0</v>
      </c>
      <c r="AI608" s="58">
        <f t="shared" si="51"/>
        <v>0</v>
      </c>
      <c r="AJ608" s="52" t="str">
        <f t="shared" si="56"/>
        <v/>
      </c>
      <c r="AK608" s="52" t="str">
        <f t="shared" si="57"/>
        <v/>
      </c>
    </row>
    <row r="609" spans="1:37" ht="15.75" customHeight="1" x14ac:dyDescent="0.25">
      <c r="A609" s="69"/>
      <c r="B609" s="63"/>
      <c r="C609" s="50" t="s">
        <v>61</v>
      </c>
      <c r="D609" s="64"/>
      <c r="E609" s="50" t="s">
        <v>61</v>
      </c>
      <c r="F609" s="68"/>
      <c r="G609" s="65"/>
      <c r="H609" s="66"/>
      <c r="I609" s="66"/>
      <c r="J609" s="67"/>
      <c r="K609" s="68"/>
      <c r="L609" s="64"/>
      <c r="M609" s="66"/>
      <c r="N609" s="66"/>
      <c r="O609" s="67"/>
      <c r="P609" s="48" t="str">
        <f t="shared" si="40"/>
        <v/>
      </c>
      <c r="Q609" s="50">
        <f t="shared" si="52"/>
        <v>608</v>
      </c>
      <c r="R609" s="50"/>
      <c r="S609" s="52"/>
      <c r="T609" s="52">
        <f t="shared" si="41"/>
        <v>0</v>
      </c>
      <c r="U609" s="52">
        <f t="shared" si="42"/>
        <v>0</v>
      </c>
      <c r="V609" s="52">
        <f t="shared" si="43"/>
        <v>0</v>
      </c>
      <c r="W609" s="52">
        <f t="shared" si="44"/>
        <v>0</v>
      </c>
      <c r="X609" s="52" t="str">
        <f t="shared" si="53"/>
        <v/>
      </c>
      <c r="Y609" s="53" t="str">
        <f t="shared" si="54"/>
        <v/>
      </c>
      <c r="Z609" s="53" t="str">
        <f t="shared" si="55"/>
        <v/>
      </c>
      <c r="AA609" s="53" t="str">
        <f t="shared" si="45"/>
        <v/>
      </c>
      <c r="AB609" s="54" t="str">
        <f t="shared" si="46"/>
        <v/>
      </c>
      <c r="AC609" s="61"/>
      <c r="AD609" s="52" t="str">
        <f t="shared" si="47"/>
        <v/>
      </c>
      <c r="AE609" s="53" t="str">
        <f t="shared" si="58"/>
        <v/>
      </c>
      <c r="AF609" s="52" t="str">
        <f t="shared" si="48"/>
        <v/>
      </c>
      <c r="AG609" s="52" t="str">
        <f t="shared" si="49"/>
        <v/>
      </c>
      <c r="AH609" s="58">
        <f t="shared" si="50"/>
        <v>0</v>
      </c>
      <c r="AI609" s="58">
        <f t="shared" si="51"/>
        <v>0</v>
      </c>
      <c r="AJ609" s="52" t="str">
        <f t="shared" si="56"/>
        <v/>
      </c>
      <c r="AK609" s="52" t="str">
        <f t="shared" si="57"/>
        <v/>
      </c>
    </row>
    <row r="610" spans="1:37" ht="15.75" customHeight="1" x14ac:dyDescent="0.25">
      <c r="A610" s="69"/>
      <c r="B610" s="63"/>
      <c r="C610" s="50" t="s">
        <v>61</v>
      </c>
      <c r="D610" s="64"/>
      <c r="E610" s="50" t="s">
        <v>61</v>
      </c>
      <c r="F610" s="68"/>
      <c r="G610" s="65"/>
      <c r="H610" s="66"/>
      <c r="I610" s="66"/>
      <c r="J610" s="67"/>
      <c r="K610" s="68"/>
      <c r="L610" s="64"/>
      <c r="M610" s="66"/>
      <c r="N610" s="66"/>
      <c r="O610" s="67"/>
      <c r="P610" s="48" t="str">
        <f t="shared" si="40"/>
        <v/>
      </c>
      <c r="Q610" s="50">
        <f t="shared" si="52"/>
        <v>609</v>
      </c>
      <c r="R610" s="50"/>
      <c r="S610" s="52"/>
      <c r="T610" s="52">
        <f t="shared" si="41"/>
        <v>0</v>
      </c>
      <c r="U610" s="52">
        <f t="shared" si="42"/>
        <v>0</v>
      </c>
      <c r="V610" s="52">
        <f t="shared" si="43"/>
        <v>0</v>
      </c>
      <c r="W610" s="52">
        <f t="shared" si="44"/>
        <v>0</v>
      </c>
      <c r="X610" s="52" t="str">
        <f t="shared" si="53"/>
        <v/>
      </c>
      <c r="Y610" s="53" t="str">
        <f t="shared" si="54"/>
        <v/>
      </c>
      <c r="Z610" s="53" t="str">
        <f t="shared" si="55"/>
        <v/>
      </c>
      <c r="AA610" s="53" t="str">
        <f t="shared" si="45"/>
        <v/>
      </c>
      <c r="AB610" s="54" t="str">
        <f t="shared" si="46"/>
        <v/>
      </c>
      <c r="AC610" s="61"/>
      <c r="AD610" s="52" t="str">
        <f t="shared" si="47"/>
        <v/>
      </c>
      <c r="AE610" s="53" t="str">
        <f t="shared" si="58"/>
        <v/>
      </c>
      <c r="AF610" s="52" t="str">
        <f t="shared" si="48"/>
        <v/>
      </c>
      <c r="AG610" s="52" t="str">
        <f t="shared" si="49"/>
        <v/>
      </c>
      <c r="AH610" s="58">
        <f t="shared" si="50"/>
        <v>0</v>
      </c>
      <c r="AI610" s="58">
        <f t="shared" si="51"/>
        <v>0</v>
      </c>
      <c r="AJ610" s="52" t="str">
        <f t="shared" si="56"/>
        <v/>
      </c>
      <c r="AK610" s="52" t="str">
        <f t="shared" si="57"/>
        <v/>
      </c>
    </row>
    <row r="611" spans="1:37" ht="15.75" customHeight="1" x14ac:dyDescent="0.25">
      <c r="A611" s="69"/>
      <c r="B611" s="63"/>
      <c r="C611" s="50" t="s">
        <v>61</v>
      </c>
      <c r="D611" s="64"/>
      <c r="E611" s="50" t="s">
        <v>61</v>
      </c>
      <c r="F611" s="68"/>
      <c r="G611" s="65"/>
      <c r="H611" s="66"/>
      <c r="I611" s="66"/>
      <c r="J611" s="67"/>
      <c r="K611" s="68"/>
      <c r="L611" s="64"/>
      <c r="M611" s="66"/>
      <c r="N611" s="66"/>
      <c r="O611" s="67"/>
      <c r="P611" s="48" t="str">
        <f t="shared" si="40"/>
        <v/>
      </c>
      <c r="Q611" s="50">
        <f t="shared" si="52"/>
        <v>610</v>
      </c>
      <c r="R611" s="50"/>
      <c r="S611" s="52"/>
      <c r="T611" s="52">
        <f t="shared" si="41"/>
        <v>0</v>
      </c>
      <c r="U611" s="52">
        <f t="shared" si="42"/>
        <v>0</v>
      </c>
      <c r="V611" s="52">
        <f t="shared" si="43"/>
        <v>0</v>
      </c>
      <c r="W611" s="52">
        <f t="shared" si="44"/>
        <v>0</v>
      </c>
      <c r="X611" s="52" t="str">
        <f t="shared" si="53"/>
        <v/>
      </c>
      <c r="Y611" s="53" t="str">
        <f t="shared" si="54"/>
        <v/>
      </c>
      <c r="Z611" s="53" t="str">
        <f t="shared" si="55"/>
        <v/>
      </c>
      <c r="AA611" s="53" t="str">
        <f t="shared" si="45"/>
        <v/>
      </c>
      <c r="AB611" s="54" t="str">
        <f t="shared" si="46"/>
        <v/>
      </c>
      <c r="AC611" s="61"/>
      <c r="AD611" s="52" t="str">
        <f t="shared" si="47"/>
        <v/>
      </c>
      <c r="AE611" s="53" t="str">
        <f t="shared" si="58"/>
        <v/>
      </c>
      <c r="AF611" s="52" t="str">
        <f t="shared" si="48"/>
        <v/>
      </c>
      <c r="AG611" s="52" t="str">
        <f t="shared" si="49"/>
        <v/>
      </c>
      <c r="AH611" s="58">
        <f t="shared" si="50"/>
        <v>0</v>
      </c>
      <c r="AI611" s="58">
        <f t="shared" si="51"/>
        <v>0</v>
      </c>
      <c r="AJ611" s="52" t="str">
        <f t="shared" si="56"/>
        <v/>
      </c>
      <c r="AK611" s="52" t="str">
        <f t="shared" si="57"/>
        <v/>
      </c>
    </row>
    <row r="612" spans="1:37" ht="15.75" customHeight="1" x14ac:dyDescent="0.25">
      <c r="A612" s="69"/>
      <c r="B612" s="63"/>
      <c r="C612" s="50" t="s">
        <v>61</v>
      </c>
      <c r="D612" s="64"/>
      <c r="E612" s="50" t="s">
        <v>61</v>
      </c>
      <c r="F612" s="68"/>
      <c r="G612" s="65"/>
      <c r="H612" s="66"/>
      <c r="I612" s="66"/>
      <c r="J612" s="67"/>
      <c r="K612" s="68"/>
      <c r="L612" s="64"/>
      <c r="M612" s="66"/>
      <c r="N612" s="66"/>
      <c r="O612" s="67"/>
      <c r="P612" s="48" t="str">
        <f t="shared" si="40"/>
        <v/>
      </c>
      <c r="Q612" s="50">
        <f t="shared" si="52"/>
        <v>611</v>
      </c>
      <c r="R612" s="50"/>
      <c r="S612" s="52"/>
      <c r="T612" s="52">
        <f t="shared" si="41"/>
        <v>0</v>
      </c>
      <c r="U612" s="52">
        <f t="shared" si="42"/>
        <v>0</v>
      </c>
      <c r="V612" s="52">
        <f t="shared" si="43"/>
        <v>0</v>
      </c>
      <c r="W612" s="52">
        <f t="shared" si="44"/>
        <v>0</v>
      </c>
      <c r="X612" s="52" t="str">
        <f t="shared" si="53"/>
        <v/>
      </c>
      <c r="Y612" s="53" t="str">
        <f t="shared" si="54"/>
        <v/>
      </c>
      <c r="Z612" s="53" t="str">
        <f t="shared" si="55"/>
        <v/>
      </c>
      <c r="AA612" s="53" t="str">
        <f t="shared" si="45"/>
        <v/>
      </c>
      <c r="AB612" s="54" t="str">
        <f t="shared" si="46"/>
        <v/>
      </c>
      <c r="AC612" s="61"/>
      <c r="AD612" s="52" t="str">
        <f t="shared" si="47"/>
        <v/>
      </c>
      <c r="AE612" s="53" t="str">
        <f t="shared" si="58"/>
        <v/>
      </c>
      <c r="AF612" s="52" t="str">
        <f t="shared" si="48"/>
        <v/>
      </c>
      <c r="AG612" s="52" t="str">
        <f t="shared" si="49"/>
        <v/>
      </c>
      <c r="AH612" s="58">
        <f t="shared" si="50"/>
        <v>0</v>
      </c>
      <c r="AI612" s="58">
        <f t="shared" si="51"/>
        <v>0</v>
      </c>
      <c r="AJ612" s="52" t="str">
        <f t="shared" si="56"/>
        <v/>
      </c>
      <c r="AK612" s="52" t="str">
        <f t="shared" si="57"/>
        <v/>
      </c>
    </row>
    <row r="613" spans="1:37" ht="15.75" customHeight="1" x14ac:dyDescent="0.25">
      <c r="A613" s="69"/>
      <c r="B613" s="63"/>
      <c r="C613" s="50" t="s">
        <v>61</v>
      </c>
      <c r="D613" s="64"/>
      <c r="E613" s="50" t="s">
        <v>61</v>
      </c>
      <c r="F613" s="68"/>
      <c r="G613" s="65"/>
      <c r="H613" s="66"/>
      <c r="I613" s="66"/>
      <c r="J613" s="67"/>
      <c r="K613" s="68"/>
      <c r="L613" s="64"/>
      <c r="M613" s="66"/>
      <c r="N613" s="66"/>
      <c r="O613" s="67"/>
      <c r="P613" s="48" t="str">
        <f t="shared" si="40"/>
        <v/>
      </c>
      <c r="Q613" s="50">
        <f t="shared" si="52"/>
        <v>612</v>
      </c>
      <c r="R613" s="50"/>
      <c r="S613" s="52"/>
      <c r="T613" s="52">
        <f t="shared" si="41"/>
        <v>0</v>
      </c>
      <c r="U613" s="52">
        <f t="shared" si="42"/>
        <v>0</v>
      </c>
      <c r="V613" s="52">
        <f t="shared" si="43"/>
        <v>0</v>
      </c>
      <c r="W613" s="52">
        <f t="shared" si="44"/>
        <v>0</v>
      </c>
      <c r="X613" s="52" t="str">
        <f t="shared" si="53"/>
        <v/>
      </c>
      <c r="Y613" s="53" t="str">
        <f t="shared" si="54"/>
        <v/>
      </c>
      <c r="Z613" s="53" t="str">
        <f t="shared" si="55"/>
        <v/>
      </c>
      <c r="AA613" s="53" t="str">
        <f t="shared" si="45"/>
        <v/>
      </c>
      <c r="AB613" s="54" t="str">
        <f t="shared" si="46"/>
        <v/>
      </c>
      <c r="AC613" s="61"/>
      <c r="AD613" s="52" t="str">
        <f t="shared" si="47"/>
        <v/>
      </c>
      <c r="AE613" s="53" t="str">
        <f t="shared" si="58"/>
        <v/>
      </c>
      <c r="AF613" s="52" t="str">
        <f t="shared" si="48"/>
        <v/>
      </c>
      <c r="AG613" s="52" t="str">
        <f t="shared" si="49"/>
        <v/>
      </c>
      <c r="AH613" s="58">
        <f t="shared" si="50"/>
        <v>0</v>
      </c>
      <c r="AI613" s="58">
        <f t="shared" si="51"/>
        <v>0</v>
      </c>
      <c r="AJ613" s="52" t="str">
        <f t="shared" si="56"/>
        <v/>
      </c>
      <c r="AK613" s="52" t="str">
        <f t="shared" si="57"/>
        <v/>
      </c>
    </row>
    <row r="614" spans="1:37" ht="15.75" customHeight="1" x14ac:dyDescent="0.25">
      <c r="A614" s="69"/>
      <c r="B614" s="63"/>
      <c r="C614" s="50" t="s">
        <v>61</v>
      </c>
      <c r="D614" s="64"/>
      <c r="E614" s="50" t="s">
        <v>61</v>
      </c>
      <c r="F614" s="68"/>
      <c r="G614" s="65"/>
      <c r="H614" s="66"/>
      <c r="I614" s="66"/>
      <c r="J614" s="67"/>
      <c r="K614" s="68"/>
      <c r="L614" s="64"/>
      <c r="M614" s="66"/>
      <c r="N614" s="66"/>
      <c r="O614" s="67"/>
      <c r="P614" s="48" t="str">
        <f t="shared" si="40"/>
        <v/>
      </c>
      <c r="Q614" s="50">
        <f t="shared" si="52"/>
        <v>613</v>
      </c>
      <c r="R614" s="50"/>
      <c r="S614" s="52"/>
      <c r="T614" s="52">
        <f t="shared" si="41"/>
        <v>0</v>
      </c>
      <c r="U614" s="52">
        <f t="shared" si="42"/>
        <v>0</v>
      </c>
      <c r="V614" s="52">
        <f t="shared" si="43"/>
        <v>0</v>
      </c>
      <c r="W614" s="52">
        <f t="shared" si="44"/>
        <v>0</v>
      </c>
      <c r="X614" s="52" t="str">
        <f t="shared" si="53"/>
        <v/>
      </c>
      <c r="Y614" s="53" t="str">
        <f t="shared" si="54"/>
        <v/>
      </c>
      <c r="Z614" s="53" t="str">
        <f t="shared" si="55"/>
        <v/>
      </c>
      <c r="AA614" s="53" t="str">
        <f t="shared" si="45"/>
        <v/>
      </c>
      <c r="AB614" s="54" t="str">
        <f t="shared" si="46"/>
        <v/>
      </c>
      <c r="AC614" s="61"/>
      <c r="AD614" s="52" t="str">
        <f t="shared" si="47"/>
        <v/>
      </c>
      <c r="AE614" s="53" t="str">
        <f t="shared" si="58"/>
        <v/>
      </c>
      <c r="AF614" s="52" t="str">
        <f t="shared" si="48"/>
        <v/>
      </c>
      <c r="AG614" s="52" t="str">
        <f t="shared" si="49"/>
        <v/>
      </c>
      <c r="AH614" s="58">
        <f t="shared" si="50"/>
        <v>0</v>
      </c>
      <c r="AI614" s="58">
        <f t="shared" si="51"/>
        <v>0</v>
      </c>
      <c r="AJ614" s="52" t="str">
        <f t="shared" si="56"/>
        <v/>
      </c>
      <c r="AK614" s="52" t="str">
        <f t="shared" si="57"/>
        <v/>
      </c>
    </row>
    <row r="615" spans="1:37" ht="15.75" customHeight="1" x14ac:dyDescent="0.25">
      <c r="A615" s="69"/>
      <c r="B615" s="63"/>
      <c r="C615" s="50" t="s">
        <v>61</v>
      </c>
      <c r="D615" s="64"/>
      <c r="E615" s="50" t="s">
        <v>61</v>
      </c>
      <c r="F615" s="68"/>
      <c r="G615" s="65"/>
      <c r="H615" s="66"/>
      <c r="I615" s="66"/>
      <c r="J615" s="67"/>
      <c r="K615" s="68"/>
      <c r="L615" s="64"/>
      <c r="M615" s="66"/>
      <c r="N615" s="66"/>
      <c r="O615" s="67"/>
      <c r="P615" s="48" t="str">
        <f t="shared" si="40"/>
        <v/>
      </c>
      <c r="Q615" s="50">
        <f t="shared" si="52"/>
        <v>614</v>
      </c>
      <c r="R615" s="50"/>
      <c r="S615" s="52"/>
      <c r="T615" s="52">
        <f t="shared" si="41"/>
        <v>0</v>
      </c>
      <c r="U615" s="52">
        <f t="shared" si="42"/>
        <v>0</v>
      </c>
      <c r="V615" s="52">
        <f t="shared" si="43"/>
        <v>0</v>
      </c>
      <c r="W615" s="52">
        <f t="shared" si="44"/>
        <v>0</v>
      </c>
      <c r="X615" s="52" t="str">
        <f t="shared" si="53"/>
        <v/>
      </c>
      <c r="Y615" s="53" t="str">
        <f t="shared" si="54"/>
        <v/>
      </c>
      <c r="Z615" s="53" t="str">
        <f t="shared" si="55"/>
        <v/>
      </c>
      <c r="AA615" s="53" t="str">
        <f t="shared" si="45"/>
        <v/>
      </c>
      <c r="AB615" s="54" t="str">
        <f t="shared" si="46"/>
        <v/>
      </c>
      <c r="AC615" s="61"/>
      <c r="AD615" s="52" t="str">
        <f t="shared" si="47"/>
        <v/>
      </c>
      <c r="AE615" s="53" t="str">
        <f t="shared" si="58"/>
        <v/>
      </c>
      <c r="AF615" s="52" t="str">
        <f t="shared" si="48"/>
        <v/>
      </c>
      <c r="AG615" s="52" t="str">
        <f t="shared" si="49"/>
        <v/>
      </c>
      <c r="AH615" s="58">
        <f t="shared" si="50"/>
        <v>0</v>
      </c>
      <c r="AI615" s="58">
        <f t="shared" si="51"/>
        <v>0</v>
      </c>
      <c r="AJ615" s="52" t="str">
        <f t="shared" si="56"/>
        <v/>
      </c>
      <c r="AK615" s="52" t="str">
        <f t="shared" si="57"/>
        <v/>
      </c>
    </row>
    <row r="616" spans="1:37" ht="15.75" customHeight="1" x14ac:dyDescent="0.25">
      <c r="A616" s="69"/>
      <c r="B616" s="63"/>
      <c r="C616" s="50" t="s">
        <v>61</v>
      </c>
      <c r="D616" s="64"/>
      <c r="E616" s="50" t="s">
        <v>61</v>
      </c>
      <c r="F616" s="68"/>
      <c r="G616" s="65"/>
      <c r="H616" s="66"/>
      <c r="I616" s="66"/>
      <c r="J616" s="67"/>
      <c r="K616" s="68"/>
      <c r="L616" s="64"/>
      <c r="M616" s="66"/>
      <c r="N616" s="66"/>
      <c r="O616" s="67"/>
      <c r="P616" s="48" t="str">
        <f t="shared" si="40"/>
        <v/>
      </c>
      <c r="Q616" s="50">
        <f t="shared" si="52"/>
        <v>615</v>
      </c>
      <c r="R616" s="50"/>
      <c r="S616" s="52"/>
      <c r="T616" s="52">
        <f t="shared" si="41"/>
        <v>0</v>
      </c>
      <c r="U616" s="52">
        <f t="shared" si="42"/>
        <v>0</v>
      </c>
      <c r="V616" s="52">
        <f t="shared" si="43"/>
        <v>0</v>
      </c>
      <c r="W616" s="52">
        <f t="shared" si="44"/>
        <v>0</v>
      </c>
      <c r="X616" s="52" t="str">
        <f t="shared" si="53"/>
        <v/>
      </c>
      <c r="Y616" s="53" t="str">
        <f t="shared" si="54"/>
        <v/>
      </c>
      <c r="Z616" s="53" t="str">
        <f t="shared" si="55"/>
        <v/>
      </c>
      <c r="AA616" s="53" t="str">
        <f t="shared" si="45"/>
        <v/>
      </c>
      <c r="AB616" s="54" t="str">
        <f t="shared" si="46"/>
        <v/>
      </c>
      <c r="AC616" s="61"/>
      <c r="AD616" s="52" t="str">
        <f t="shared" si="47"/>
        <v/>
      </c>
      <c r="AE616" s="53" t="str">
        <f t="shared" si="58"/>
        <v/>
      </c>
      <c r="AF616" s="52" t="str">
        <f t="shared" si="48"/>
        <v/>
      </c>
      <c r="AG616" s="52" t="str">
        <f t="shared" si="49"/>
        <v/>
      </c>
      <c r="AH616" s="58">
        <f t="shared" si="50"/>
        <v>0</v>
      </c>
      <c r="AI616" s="58">
        <f t="shared" si="51"/>
        <v>0</v>
      </c>
      <c r="AJ616" s="52" t="str">
        <f t="shared" si="56"/>
        <v/>
      </c>
      <c r="AK616" s="52" t="str">
        <f t="shared" si="57"/>
        <v/>
      </c>
    </row>
    <row r="617" spans="1:37" ht="15.75" customHeight="1" x14ac:dyDescent="0.25">
      <c r="A617" s="69"/>
      <c r="B617" s="63"/>
      <c r="C617" s="50" t="s">
        <v>61</v>
      </c>
      <c r="D617" s="64"/>
      <c r="E617" s="50" t="s">
        <v>61</v>
      </c>
      <c r="F617" s="68"/>
      <c r="G617" s="65"/>
      <c r="H617" s="66"/>
      <c r="I617" s="66"/>
      <c r="J617" s="67"/>
      <c r="K617" s="68"/>
      <c r="L617" s="64"/>
      <c r="M617" s="66"/>
      <c r="N617" s="66"/>
      <c r="O617" s="67"/>
      <c r="P617" s="48" t="str">
        <f t="shared" si="40"/>
        <v/>
      </c>
      <c r="Q617" s="50">
        <f t="shared" si="52"/>
        <v>616</v>
      </c>
      <c r="R617" s="50"/>
      <c r="S617" s="52"/>
      <c r="T617" s="52">
        <f t="shared" si="41"/>
        <v>0</v>
      </c>
      <c r="U617" s="52">
        <f t="shared" si="42"/>
        <v>0</v>
      </c>
      <c r="V617" s="52">
        <f t="shared" si="43"/>
        <v>0</v>
      </c>
      <c r="W617" s="52">
        <f t="shared" si="44"/>
        <v>0</v>
      </c>
      <c r="X617" s="52" t="str">
        <f t="shared" si="53"/>
        <v/>
      </c>
      <c r="Y617" s="53" t="str">
        <f t="shared" si="54"/>
        <v/>
      </c>
      <c r="Z617" s="53" t="str">
        <f t="shared" si="55"/>
        <v/>
      </c>
      <c r="AA617" s="53" t="str">
        <f t="shared" si="45"/>
        <v/>
      </c>
      <c r="AB617" s="54" t="str">
        <f t="shared" si="46"/>
        <v/>
      </c>
      <c r="AC617" s="61"/>
      <c r="AD617" s="52" t="str">
        <f t="shared" si="47"/>
        <v/>
      </c>
      <c r="AE617" s="53" t="str">
        <f t="shared" si="58"/>
        <v/>
      </c>
      <c r="AF617" s="52" t="str">
        <f t="shared" si="48"/>
        <v/>
      </c>
      <c r="AG617" s="52" t="str">
        <f t="shared" si="49"/>
        <v/>
      </c>
      <c r="AH617" s="58">
        <f t="shared" si="50"/>
        <v>0</v>
      </c>
      <c r="AI617" s="58">
        <f t="shared" si="51"/>
        <v>0</v>
      </c>
      <c r="AJ617" s="52" t="str">
        <f t="shared" si="56"/>
        <v/>
      </c>
      <c r="AK617" s="52" t="str">
        <f t="shared" si="57"/>
        <v/>
      </c>
    </row>
    <row r="618" spans="1:37" ht="15.75" customHeight="1" x14ac:dyDescent="0.25">
      <c r="A618" s="69"/>
      <c r="B618" s="63"/>
      <c r="C618" s="50" t="s">
        <v>61</v>
      </c>
      <c r="D618" s="64"/>
      <c r="E618" s="50" t="s">
        <v>61</v>
      </c>
      <c r="F618" s="68"/>
      <c r="G618" s="65"/>
      <c r="H618" s="66"/>
      <c r="I618" s="66"/>
      <c r="J618" s="67"/>
      <c r="K618" s="68"/>
      <c r="L618" s="64"/>
      <c r="M618" s="66"/>
      <c r="N618" s="66"/>
      <c r="O618" s="67"/>
      <c r="P618" s="48" t="str">
        <f t="shared" si="40"/>
        <v/>
      </c>
      <c r="Q618" s="50">
        <f t="shared" si="52"/>
        <v>617</v>
      </c>
      <c r="R618" s="50"/>
      <c r="S618" s="52"/>
      <c r="T618" s="52">
        <f t="shared" si="41"/>
        <v>0</v>
      </c>
      <c r="U618" s="52">
        <f t="shared" si="42"/>
        <v>0</v>
      </c>
      <c r="V618" s="52">
        <f t="shared" si="43"/>
        <v>0</v>
      </c>
      <c r="W618" s="52">
        <f t="shared" si="44"/>
        <v>0</v>
      </c>
      <c r="X618" s="52" t="str">
        <f t="shared" si="53"/>
        <v/>
      </c>
      <c r="Y618" s="53" t="str">
        <f t="shared" si="54"/>
        <v/>
      </c>
      <c r="Z618" s="53" t="str">
        <f t="shared" si="55"/>
        <v/>
      </c>
      <c r="AA618" s="53" t="str">
        <f t="shared" si="45"/>
        <v/>
      </c>
      <c r="AB618" s="54" t="str">
        <f t="shared" si="46"/>
        <v/>
      </c>
      <c r="AC618" s="61"/>
      <c r="AD618" s="52" t="str">
        <f t="shared" si="47"/>
        <v/>
      </c>
      <c r="AE618" s="53" t="str">
        <f t="shared" si="58"/>
        <v/>
      </c>
      <c r="AF618" s="52" t="str">
        <f t="shared" si="48"/>
        <v/>
      </c>
      <c r="AG618" s="52" t="str">
        <f t="shared" si="49"/>
        <v/>
      </c>
      <c r="AH618" s="58">
        <f t="shared" si="50"/>
        <v>0</v>
      </c>
      <c r="AI618" s="58">
        <f t="shared" si="51"/>
        <v>0</v>
      </c>
      <c r="AJ618" s="52" t="str">
        <f t="shared" si="56"/>
        <v/>
      </c>
      <c r="AK618" s="52" t="str">
        <f t="shared" si="57"/>
        <v/>
      </c>
    </row>
    <row r="619" spans="1:37" ht="15.75" customHeight="1" x14ac:dyDescent="0.25">
      <c r="A619" s="69"/>
      <c r="B619" s="63"/>
      <c r="C619" s="50" t="s">
        <v>61</v>
      </c>
      <c r="D619" s="64"/>
      <c r="E619" s="50" t="s">
        <v>61</v>
      </c>
      <c r="F619" s="68"/>
      <c r="G619" s="65"/>
      <c r="H619" s="66"/>
      <c r="I619" s="66"/>
      <c r="J619" s="67"/>
      <c r="K619" s="68"/>
      <c r="L619" s="64"/>
      <c r="M619" s="66"/>
      <c r="N619" s="66"/>
      <c r="O619" s="67"/>
      <c r="P619" s="48" t="str">
        <f t="shared" si="40"/>
        <v/>
      </c>
      <c r="Q619" s="50">
        <f t="shared" si="52"/>
        <v>618</v>
      </c>
      <c r="R619" s="50"/>
      <c r="S619" s="52"/>
      <c r="T619" s="52">
        <f t="shared" si="41"/>
        <v>0</v>
      </c>
      <c r="U619" s="52">
        <f t="shared" si="42"/>
        <v>0</v>
      </c>
      <c r="V619" s="52">
        <f t="shared" si="43"/>
        <v>0</v>
      </c>
      <c r="W619" s="52">
        <f t="shared" si="44"/>
        <v>0</v>
      </c>
      <c r="X619" s="52" t="str">
        <f t="shared" si="53"/>
        <v/>
      </c>
      <c r="Y619" s="53" t="str">
        <f t="shared" si="54"/>
        <v/>
      </c>
      <c r="Z619" s="53" t="str">
        <f t="shared" si="55"/>
        <v/>
      </c>
      <c r="AA619" s="53" t="str">
        <f t="shared" si="45"/>
        <v/>
      </c>
      <c r="AB619" s="54" t="str">
        <f t="shared" si="46"/>
        <v/>
      </c>
      <c r="AC619" s="61"/>
      <c r="AD619" s="52" t="str">
        <f t="shared" si="47"/>
        <v/>
      </c>
      <c r="AE619" s="53" t="str">
        <f t="shared" si="58"/>
        <v/>
      </c>
      <c r="AF619" s="52" t="str">
        <f t="shared" si="48"/>
        <v/>
      </c>
      <c r="AG619" s="52" t="str">
        <f t="shared" si="49"/>
        <v/>
      </c>
      <c r="AH619" s="58">
        <f t="shared" si="50"/>
        <v>0</v>
      </c>
      <c r="AI619" s="58">
        <f t="shared" si="51"/>
        <v>0</v>
      </c>
      <c r="AJ619" s="52" t="str">
        <f t="shared" si="56"/>
        <v/>
      </c>
      <c r="AK619" s="52" t="str">
        <f t="shared" si="57"/>
        <v/>
      </c>
    </row>
    <row r="620" spans="1:37" ht="15.75" customHeight="1" x14ac:dyDescent="0.25">
      <c r="A620" s="69"/>
      <c r="B620" s="63"/>
      <c r="C620" s="50" t="s">
        <v>61</v>
      </c>
      <c r="D620" s="64"/>
      <c r="E620" s="50" t="s">
        <v>61</v>
      </c>
      <c r="F620" s="68"/>
      <c r="G620" s="65"/>
      <c r="H620" s="66"/>
      <c r="I620" s="66"/>
      <c r="J620" s="67"/>
      <c r="K620" s="68"/>
      <c r="L620" s="64"/>
      <c r="M620" s="66"/>
      <c r="N620" s="66"/>
      <c r="O620" s="67"/>
      <c r="P620" s="48" t="str">
        <f t="shared" si="40"/>
        <v/>
      </c>
      <c r="Q620" s="50">
        <f t="shared" si="52"/>
        <v>619</v>
      </c>
      <c r="R620" s="50"/>
      <c r="S620" s="52"/>
      <c r="T620" s="52">
        <f t="shared" si="41"/>
        <v>0</v>
      </c>
      <c r="U620" s="52">
        <f t="shared" si="42"/>
        <v>0</v>
      </c>
      <c r="V620" s="52">
        <f t="shared" si="43"/>
        <v>0</v>
      </c>
      <c r="W620" s="52">
        <f t="shared" si="44"/>
        <v>0</v>
      </c>
      <c r="X620" s="52" t="str">
        <f t="shared" si="53"/>
        <v/>
      </c>
      <c r="Y620" s="53" t="str">
        <f t="shared" si="54"/>
        <v/>
      </c>
      <c r="Z620" s="53" t="str">
        <f t="shared" si="55"/>
        <v/>
      </c>
      <c r="AA620" s="53" t="str">
        <f t="shared" si="45"/>
        <v/>
      </c>
      <c r="AB620" s="54" t="str">
        <f t="shared" si="46"/>
        <v/>
      </c>
      <c r="AC620" s="61"/>
      <c r="AD620" s="52" t="str">
        <f t="shared" si="47"/>
        <v/>
      </c>
      <c r="AE620" s="53" t="str">
        <f t="shared" si="58"/>
        <v/>
      </c>
      <c r="AF620" s="52" t="str">
        <f t="shared" si="48"/>
        <v/>
      </c>
      <c r="AG620" s="52" t="str">
        <f t="shared" si="49"/>
        <v/>
      </c>
      <c r="AH620" s="58">
        <f t="shared" si="50"/>
        <v>0</v>
      </c>
      <c r="AI620" s="58">
        <f t="shared" si="51"/>
        <v>0</v>
      </c>
      <c r="AJ620" s="52" t="str">
        <f t="shared" si="56"/>
        <v/>
      </c>
      <c r="AK620" s="52" t="str">
        <f t="shared" si="57"/>
        <v/>
      </c>
    </row>
    <row r="621" spans="1:37" ht="15.75" customHeight="1" x14ac:dyDescent="0.25">
      <c r="A621" s="69"/>
      <c r="B621" s="63"/>
      <c r="C621" s="50" t="s">
        <v>61</v>
      </c>
      <c r="D621" s="64"/>
      <c r="E621" s="50" t="s">
        <v>61</v>
      </c>
      <c r="F621" s="68"/>
      <c r="G621" s="65"/>
      <c r="H621" s="66"/>
      <c r="I621" s="66"/>
      <c r="J621" s="67"/>
      <c r="K621" s="68"/>
      <c r="L621" s="64"/>
      <c r="M621" s="66"/>
      <c r="N621" s="66"/>
      <c r="O621" s="67"/>
      <c r="P621" s="48" t="str">
        <f t="shared" si="40"/>
        <v/>
      </c>
      <c r="Q621" s="50">
        <f t="shared" si="52"/>
        <v>620</v>
      </c>
      <c r="R621" s="50"/>
      <c r="S621" s="52"/>
      <c r="T621" s="52">
        <f t="shared" si="41"/>
        <v>0</v>
      </c>
      <c r="U621" s="52">
        <f t="shared" si="42"/>
        <v>0</v>
      </c>
      <c r="V621" s="52">
        <f t="shared" si="43"/>
        <v>0</v>
      </c>
      <c r="W621" s="52">
        <f t="shared" si="44"/>
        <v>0</v>
      </c>
      <c r="X621" s="52" t="str">
        <f t="shared" si="53"/>
        <v/>
      </c>
      <c r="Y621" s="53" t="str">
        <f t="shared" si="54"/>
        <v/>
      </c>
      <c r="Z621" s="53" t="str">
        <f t="shared" si="55"/>
        <v/>
      </c>
      <c r="AA621" s="53" t="str">
        <f t="shared" si="45"/>
        <v/>
      </c>
      <c r="AB621" s="54" t="str">
        <f t="shared" si="46"/>
        <v/>
      </c>
      <c r="AC621" s="61"/>
      <c r="AD621" s="52" t="str">
        <f t="shared" si="47"/>
        <v/>
      </c>
      <c r="AE621" s="53" t="str">
        <f t="shared" si="58"/>
        <v/>
      </c>
      <c r="AF621" s="52" t="str">
        <f t="shared" si="48"/>
        <v/>
      </c>
      <c r="AG621" s="52" t="str">
        <f t="shared" si="49"/>
        <v/>
      </c>
      <c r="AH621" s="58">
        <f t="shared" si="50"/>
        <v>0</v>
      </c>
      <c r="AI621" s="58">
        <f t="shared" si="51"/>
        <v>0</v>
      </c>
      <c r="AJ621" s="52" t="str">
        <f t="shared" si="56"/>
        <v/>
      </c>
      <c r="AK621" s="52" t="str">
        <f t="shared" si="57"/>
        <v/>
      </c>
    </row>
    <row r="622" spans="1:37" ht="15.75" customHeight="1" x14ac:dyDescent="0.25">
      <c r="A622" s="69"/>
      <c r="B622" s="63"/>
      <c r="C622" s="50" t="s">
        <v>61</v>
      </c>
      <c r="D622" s="64"/>
      <c r="E622" s="50" t="s">
        <v>61</v>
      </c>
      <c r="F622" s="68"/>
      <c r="G622" s="65"/>
      <c r="H622" s="66"/>
      <c r="I622" s="66"/>
      <c r="J622" s="67"/>
      <c r="K622" s="68"/>
      <c r="L622" s="64"/>
      <c r="M622" s="66"/>
      <c r="N622" s="66"/>
      <c r="O622" s="67"/>
      <c r="P622" s="48" t="str">
        <f t="shared" si="40"/>
        <v/>
      </c>
      <c r="Q622" s="50">
        <f t="shared" si="52"/>
        <v>621</v>
      </c>
      <c r="R622" s="50"/>
      <c r="S622" s="52"/>
      <c r="T622" s="52">
        <f t="shared" si="41"/>
        <v>0</v>
      </c>
      <c r="U622" s="52">
        <f t="shared" si="42"/>
        <v>0</v>
      </c>
      <c r="V622" s="52">
        <f t="shared" si="43"/>
        <v>0</v>
      </c>
      <c r="W622" s="52">
        <f t="shared" si="44"/>
        <v>0</v>
      </c>
      <c r="X622" s="52" t="str">
        <f t="shared" si="53"/>
        <v/>
      </c>
      <c r="Y622" s="53" t="str">
        <f t="shared" si="54"/>
        <v/>
      </c>
      <c r="Z622" s="53" t="str">
        <f t="shared" si="55"/>
        <v/>
      </c>
      <c r="AA622" s="53" t="str">
        <f t="shared" si="45"/>
        <v/>
      </c>
      <c r="AB622" s="54" t="str">
        <f t="shared" si="46"/>
        <v/>
      </c>
      <c r="AC622" s="61"/>
      <c r="AD622" s="52" t="str">
        <f t="shared" si="47"/>
        <v/>
      </c>
      <c r="AE622" s="53" t="str">
        <f t="shared" si="58"/>
        <v/>
      </c>
      <c r="AF622" s="52" t="str">
        <f t="shared" si="48"/>
        <v/>
      </c>
      <c r="AG622" s="52" t="str">
        <f t="shared" si="49"/>
        <v/>
      </c>
      <c r="AH622" s="58">
        <f t="shared" si="50"/>
        <v>0</v>
      </c>
      <c r="AI622" s="58">
        <f t="shared" si="51"/>
        <v>0</v>
      </c>
      <c r="AJ622" s="52" t="str">
        <f t="shared" si="56"/>
        <v/>
      </c>
      <c r="AK622" s="52" t="str">
        <f t="shared" si="57"/>
        <v/>
      </c>
    </row>
    <row r="623" spans="1:37" ht="15.75" customHeight="1" x14ac:dyDescent="0.25">
      <c r="A623" s="69"/>
      <c r="B623" s="63"/>
      <c r="C623" s="50" t="s">
        <v>61</v>
      </c>
      <c r="D623" s="64"/>
      <c r="E623" s="50" t="s">
        <v>61</v>
      </c>
      <c r="F623" s="68"/>
      <c r="G623" s="65"/>
      <c r="H623" s="66"/>
      <c r="I623" s="66"/>
      <c r="J623" s="67"/>
      <c r="K623" s="68"/>
      <c r="L623" s="64"/>
      <c r="M623" s="66"/>
      <c r="N623" s="66"/>
      <c r="O623" s="67"/>
      <c r="P623" s="48" t="str">
        <f t="shared" si="40"/>
        <v/>
      </c>
      <c r="Q623" s="50">
        <f t="shared" si="52"/>
        <v>622</v>
      </c>
      <c r="R623" s="50"/>
      <c r="S623" s="52"/>
      <c r="T623" s="52">
        <f t="shared" si="41"/>
        <v>0</v>
      </c>
      <c r="U623" s="52">
        <f t="shared" si="42"/>
        <v>0</v>
      </c>
      <c r="V623" s="52">
        <f t="shared" si="43"/>
        <v>0</v>
      </c>
      <c r="W623" s="52">
        <f t="shared" si="44"/>
        <v>0</v>
      </c>
      <c r="X623" s="52" t="str">
        <f t="shared" si="53"/>
        <v/>
      </c>
      <c r="Y623" s="53" t="str">
        <f t="shared" si="54"/>
        <v/>
      </c>
      <c r="Z623" s="53" t="str">
        <f t="shared" si="55"/>
        <v/>
      </c>
      <c r="AA623" s="53" t="str">
        <f t="shared" si="45"/>
        <v/>
      </c>
      <c r="AB623" s="54" t="str">
        <f t="shared" si="46"/>
        <v/>
      </c>
      <c r="AC623" s="61"/>
      <c r="AD623" s="52" t="str">
        <f t="shared" si="47"/>
        <v/>
      </c>
      <c r="AE623" s="53" t="str">
        <f t="shared" si="58"/>
        <v/>
      </c>
      <c r="AF623" s="52" t="str">
        <f t="shared" si="48"/>
        <v/>
      </c>
      <c r="AG623" s="52" t="str">
        <f t="shared" si="49"/>
        <v/>
      </c>
      <c r="AH623" s="58">
        <f t="shared" si="50"/>
        <v>0</v>
      </c>
      <c r="AI623" s="58">
        <f t="shared" si="51"/>
        <v>0</v>
      </c>
      <c r="AJ623" s="52" t="str">
        <f t="shared" si="56"/>
        <v/>
      </c>
      <c r="AK623" s="52" t="str">
        <f t="shared" si="57"/>
        <v/>
      </c>
    </row>
    <row r="624" spans="1:37" ht="15.75" customHeight="1" x14ac:dyDescent="0.25">
      <c r="A624" s="69"/>
      <c r="B624" s="63"/>
      <c r="C624" s="50" t="s">
        <v>61</v>
      </c>
      <c r="D624" s="64"/>
      <c r="E624" s="50" t="s">
        <v>61</v>
      </c>
      <c r="F624" s="68"/>
      <c r="G624" s="65"/>
      <c r="H624" s="66"/>
      <c r="I624" s="66"/>
      <c r="J624" s="67"/>
      <c r="K624" s="68"/>
      <c r="L624" s="64"/>
      <c r="M624" s="66"/>
      <c r="N624" s="66"/>
      <c r="O624" s="67"/>
      <c r="P624" s="48" t="str">
        <f t="shared" si="40"/>
        <v/>
      </c>
      <c r="Q624" s="50">
        <f t="shared" si="52"/>
        <v>623</v>
      </c>
      <c r="R624" s="50"/>
      <c r="S624" s="52"/>
      <c r="T624" s="52">
        <f t="shared" si="41"/>
        <v>0</v>
      </c>
      <c r="U624" s="52">
        <f t="shared" si="42"/>
        <v>0</v>
      </c>
      <c r="V624" s="52">
        <f t="shared" si="43"/>
        <v>0</v>
      </c>
      <c r="W624" s="52">
        <f t="shared" si="44"/>
        <v>0</v>
      </c>
      <c r="X624" s="52" t="str">
        <f t="shared" si="53"/>
        <v/>
      </c>
      <c r="Y624" s="53" t="str">
        <f t="shared" si="54"/>
        <v/>
      </c>
      <c r="Z624" s="53" t="str">
        <f t="shared" si="55"/>
        <v/>
      </c>
      <c r="AA624" s="53" t="str">
        <f t="shared" si="45"/>
        <v/>
      </c>
      <c r="AB624" s="54" t="str">
        <f t="shared" si="46"/>
        <v/>
      </c>
      <c r="AC624" s="61"/>
      <c r="AD624" s="52" t="str">
        <f t="shared" si="47"/>
        <v/>
      </c>
      <c r="AE624" s="53" t="str">
        <f t="shared" si="58"/>
        <v/>
      </c>
      <c r="AF624" s="52" t="str">
        <f t="shared" si="48"/>
        <v/>
      </c>
      <c r="AG624" s="52" t="str">
        <f t="shared" si="49"/>
        <v/>
      </c>
      <c r="AH624" s="58">
        <f t="shared" si="50"/>
        <v>0</v>
      </c>
      <c r="AI624" s="58">
        <f t="shared" si="51"/>
        <v>0</v>
      </c>
      <c r="AJ624" s="52" t="str">
        <f t="shared" si="56"/>
        <v/>
      </c>
      <c r="AK624" s="52" t="str">
        <f t="shared" si="57"/>
        <v/>
      </c>
    </row>
    <row r="625" spans="1:37" ht="15.75" customHeight="1" x14ac:dyDescent="0.25">
      <c r="A625" s="69"/>
      <c r="B625" s="63"/>
      <c r="C625" s="50" t="s">
        <v>61</v>
      </c>
      <c r="D625" s="64"/>
      <c r="E625" s="50" t="s">
        <v>61</v>
      </c>
      <c r="F625" s="68"/>
      <c r="G625" s="65"/>
      <c r="H625" s="66"/>
      <c r="I625" s="66"/>
      <c r="J625" s="67"/>
      <c r="K625" s="68"/>
      <c r="L625" s="64"/>
      <c r="M625" s="66"/>
      <c r="N625" s="66"/>
      <c r="O625" s="67"/>
      <c r="P625" s="48" t="str">
        <f t="shared" si="40"/>
        <v/>
      </c>
      <c r="Q625" s="50">
        <f t="shared" si="52"/>
        <v>624</v>
      </c>
      <c r="R625" s="50"/>
      <c r="S625" s="52"/>
      <c r="T625" s="52">
        <f t="shared" si="41"/>
        <v>0</v>
      </c>
      <c r="U625" s="52">
        <f t="shared" si="42"/>
        <v>0</v>
      </c>
      <c r="V625" s="52">
        <f t="shared" si="43"/>
        <v>0</v>
      </c>
      <c r="W625" s="52">
        <f t="shared" si="44"/>
        <v>0</v>
      </c>
      <c r="X625" s="52" t="str">
        <f t="shared" si="53"/>
        <v/>
      </c>
      <c r="Y625" s="53" t="str">
        <f t="shared" si="54"/>
        <v/>
      </c>
      <c r="Z625" s="53" t="str">
        <f t="shared" si="55"/>
        <v/>
      </c>
      <c r="AA625" s="53" t="str">
        <f t="shared" si="45"/>
        <v/>
      </c>
      <c r="AB625" s="54" t="str">
        <f t="shared" si="46"/>
        <v/>
      </c>
      <c r="AC625" s="61"/>
      <c r="AD625" s="52" t="str">
        <f t="shared" si="47"/>
        <v/>
      </c>
      <c r="AE625" s="53" t="str">
        <f t="shared" si="58"/>
        <v/>
      </c>
      <c r="AF625" s="52" t="str">
        <f t="shared" si="48"/>
        <v/>
      </c>
      <c r="AG625" s="52" t="str">
        <f t="shared" si="49"/>
        <v/>
      </c>
      <c r="AH625" s="58">
        <f t="shared" si="50"/>
        <v>0</v>
      </c>
      <c r="AI625" s="58">
        <f t="shared" si="51"/>
        <v>0</v>
      </c>
      <c r="AJ625" s="52" t="str">
        <f t="shared" si="56"/>
        <v/>
      </c>
      <c r="AK625" s="52" t="str">
        <f t="shared" si="57"/>
        <v/>
      </c>
    </row>
    <row r="626" spans="1:37" ht="15.75" customHeight="1" x14ac:dyDescent="0.25">
      <c r="A626" s="69"/>
      <c r="B626" s="63"/>
      <c r="C626" s="50" t="s">
        <v>61</v>
      </c>
      <c r="D626" s="64"/>
      <c r="E626" s="50" t="s">
        <v>61</v>
      </c>
      <c r="F626" s="68"/>
      <c r="G626" s="65"/>
      <c r="H626" s="66"/>
      <c r="I626" s="66"/>
      <c r="J626" s="67"/>
      <c r="K626" s="68"/>
      <c r="L626" s="64"/>
      <c r="M626" s="66"/>
      <c r="N626" s="66"/>
      <c r="O626" s="67"/>
      <c r="P626" s="48" t="str">
        <f t="shared" si="40"/>
        <v/>
      </c>
      <c r="Q626" s="50">
        <f t="shared" si="52"/>
        <v>625</v>
      </c>
      <c r="R626" s="50"/>
      <c r="S626" s="52"/>
      <c r="T626" s="52">
        <f t="shared" si="41"/>
        <v>0</v>
      </c>
      <c r="U626" s="52">
        <f t="shared" si="42"/>
        <v>0</v>
      </c>
      <c r="V626" s="52">
        <f t="shared" si="43"/>
        <v>0</v>
      </c>
      <c r="W626" s="52">
        <f t="shared" si="44"/>
        <v>0</v>
      </c>
      <c r="X626" s="52" t="str">
        <f t="shared" si="53"/>
        <v/>
      </c>
      <c r="Y626" s="53" t="str">
        <f t="shared" si="54"/>
        <v/>
      </c>
      <c r="Z626" s="53" t="str">
        <f t="shared" si="55"/>
        <v/>
      </c>
      <c r="AA626" s="53" t="str">
        <f t="shared" si="45"/>
        <v/>
      </c>
      <c r="AB626" s="54" t="str">
        <f t="shared" si="46"/>
        <v/>
      </c>
      <c r="AC626" s="61"/>
      <c r="AD626" s="52" t="str">
        <f t="shared" si="47"/>
        <v/>
      </c>
      <c r="AE626" s="53" t="str">
        <f t="shared" si="58"/>
        <v/>
      </c>
      <c r="AF626" s="52" t="str">
        <f t="shared" si="48"/>
        <v/>
      </c>
      <c r="AG626" s="52" t="str">
        <f t="shared" si="49"/>
        <v/>
      </c>
      <c r="AH626" s="58">
        <f t="shared" si="50"/>
        <v>0</v>
      </c>
      <c r="AI626" s="58">
        <f t="shared" si="51"/>
        <v>0</v>
      </c>
      <c r="AJ626" s="52" t="str">
        <f t="shared" si="56"/>
        <v/>
      </c>
      <c r="AK626" s="52" t="str">
        <f t="shared" si="57"/>
        <v/>
      </c>
    </row>
    <row r="627" spans="1:37" ht="15.75" customHeight="1" x14ac:dyDescent="0.25">
      <c r="A627" s="69"/>
      <c r="B627" s="63"/>
      <c r="C627" s="50" t="s">
        <v>61</v>
      </c>
      <c r="D627" s="64"/>
      <c r="E627" s="50" t="s">
        <v>61</v>
      </c>
      <c r="F627" s="68"/>
      <c r="G627" s="65"/>
      <c r="H627" s="66"/>
      <c r="I627" s="66"/>
      <c r="J627" s="67"/>
      <c r="K627" s="68"/>
      <c r="L627" s="64"/>
      <c r="M627" s="66"/>
      <c r="N627" s="66"/>
      <c r="O627" s="67"/>
      <c r="P627" s="48" t="str">
        <f t="shared" si="40"/>
        <v/>
      </c>
      <c r="Q627" s="50">
        <f t="shared" si="52"/>
        <v>626</v>
      </c>
      <c r="R627" s="50"/>
      <c r="S627" s="52"/>
      <c r="T627" s="52">
        <f t="shared" si="41"/>
        <v>0</v>
      </c>
      <c r="U627" s="52">
        <f t="shared" si="42"/>
        <v>0</v>
      </c>
      <c r="V627" s="52">
        <f t="shared" si="43"/>
        <v>0</v>
      </c>
      <c r="W627" s="52">
        <f t="shared" si="44"/>
        <v>0</v>
      </c>
      <c r="X627" s="52" t="str">
        <f t="shared" si="53"/>
        <v/>
      </c>
      <c r="Y627" s="53" t="str">
        <f t="shared" si="54"/>
        <v/>
      </c>
      <c r="Z627" s="53" t="str">
        <f t="shared" si="55"/>
        <v/>
      </c>
      <c r="AA627" s="53" t="str">
        <f t="shared" si="45"/>
        <v/>
      </c>
      <c r="AB627" s="54" t="str">
        <f t="shared" si="46"/>
        <v/>
      </c>
      <c r="AC627" s="61"/>
      <c r="AD627" s="52" t="str">
        <f t="shared" si="47"/>
        <v/>
      </c>
      <c r="AE627" s="53" t="str">
        <f t="shared" si="58"/>
        <v/>
      </c>
      <c r="AF627" s="52" t="str">
        <f t="shared" si="48"/>
        <v/>
      </c>
      <c r="AG627" s="52" t="str">
        <f t="shared" si="49"/>
        <v/>
      </c>
      <c r="AH627" s="58">
        <f t="shared" si="50"/>
        <v>0</v>
      </c>
      <c r="AI627" s="58">
        <f t="shared" si="51"/>
        <v>0</v>
      </c>
      <c r="AJ627" s="52" t="str">
        <f t="shared" si="56"/>
        <v/>
      </c>
      <c r="AK627" s="52" t="str">
        <f t="shared" si="57"/>
        <v/>
      </c>
    </row>
    <row r="628" spans="1:37" ht="15.75" customHeight="1" x14ac:dyDescent="0.25">
      <c r="A628" s="69"/>
      <c r="B628" s="63"/>
      <c r="C628" s="50" t="s">
        <v>61</v>
      </c>
      <c r="D628" s="64"/>
      <c r="E628" s="50" t="s">
        <v>61</v>
      </c>
      <c r="F628" s="68"/>
      <c r="G628" s="65"/>
      <c r="H628" s="66"/>
      <c r="I628" s="66"/>
      <c r="J628" s="67"/>
      <c r="K628" s="68"/>
      <c r="L628" s="64"/>
      <c r="M628" s="66"/>
      <c r="N628" s="66"/>
      <c r="O628" s="67"/>
      <c r="P628" s="48" t="str">
        <f t="shared" si="40"/>
        <v/>
      </c>
      <c r="Q628" s="50">
        <f t="shared" si="52"/>
        <v>627</v>
      </c>
      <c r="R628" s="50"/>
      <c r="S628" s="52"/>
      <c r="T628" s="52">
        <f t="shared" si="41"/>
        <v>0</v>
      </c>
      <c r="U628" s="52">
        <f t="shared" si="42"/>
        <v>0</v>
      </c>
      <c r="V628" s="52">
        <f t="shared" si="43"/>
        <v>0</v>
      </c>
      <c r="W628" s="52">
        <f t="shared" si="44"/>
        <v>0</v>
      </c>
      <c r="X628" s="52" t="str">
        <f t="shared" si="53"/>
        <v/>
      </c>
      <c r="Y628" s="53" t="str">
        <f t="shared" si="54"/>
        <v/>
      </c>
      <c r="Z628" s="53" t="str">
        <f t="shared" si="55"/>
        <v/>
      </c>
      <c r="AA628" s="53" t="str">
        <f t="shared" si="45"/>
        <v/>
      </c>
      <c r="AB628" s="54" t="str">
        <f t="shared" si="46"/>
        <v/>
      </c>
      <c r="AC628" s="61"/>
      <c r="AD628" s="52" t="str">
        <f t="shared" si="47"/>
        <v/>
      </c>
      <c r="AE628" s="53" t="str">
        <f t="shared" si="58"/>
        <v/>
      </c>
      <c r="AF628" s="52" t="str">
        <f t="shared" si="48"/>
        <v/>
      </c>
      <c r="AG628" s="52" t="str">
        <f t="shared" si="49"/>
        <v/>
      </c>
      <c r="AH628" s="58">
        <f t="shared" si="50"/>
        <v>0</v>
      </c>
      <c r="AI628" s="58">
        <f t="shared" si="51"/>
        <v>0</v>
      </c>
      <c r="AJ628" s="52" t="str">
        <f t="shared" si="56"/>
        <v/>
      </c>
      <c r="AK628" s="52" t="str">
        <f t="shared" si="57"/>
        <v/>
      </c>
    </row>
    <row r="629" spans="1:37" ht="15.75" customHeight="1" x14ac:dyDescent="0.25">
      <c r="A629" s="69"/>
      <c r="B629" s="63"/>
      <c r="C629" s="50" t="s">
        <v>61</v>
      </c>
      <c r="D629" s="64"/>
      <c r="E629" s="50" t="s">
        <v>61</v>
      </c>
      <c r="F629" s="68"/>
      <c r="G629" s="65"/>
      <c r="H629" s="66"/>
      <c r="I629" s="66"/>
      <c r="J629" s="67"/>
      <c r="K629" s="68"/>
      <c r="L629" s="64"/>
      <c r="M629" s="66"/>
      <c r="N629" s="66"/>
      <c r="O629" s="67"/>
      <c r="P629" s="48" t="str">
        <f t="shared" si="40"/>
        <v/>
      </c>
      <c r="Q629" s="50">
        <f t="shared" si="52"/>
        <v>628</v>
      </c>
      <c r="R629" s="50"/>
      <c r="S629" s="52"/>
      <c r="T629" s="52">
        <f t="shared" si="41"/>
        <v>0</v>
      </c>
      <c r="U629" s="52">
        <f t="shared" si="42"/>
        <v>0</v>
      </c>
      <c r="V629" s="52">
        <f t="shared" si="43"/>
        <v>0</v>
      </c>
      <c r="W629" s="52">
        <f t="shared" si="44"/>
        <v>0</v>
      </c>
      <c r="X629" s="52" t="str">
        <f t="shared" si="53"/>
        <v/>
      </c>
      <c r="Y629" s="53" t="str">
        <f t="shared" si="54"/>
        <v/>
      </c>
      <c r="Z629" s="53" t="str">
        <f t="shared" si="55"/>
        <v/>
      </c>
      <c r="AA629" s="53" t="str">
        <f t="shared" si="45"/>
        <v/>
      </c>
      <c r="AB629" s="54" t="str">
        <f t="shared" si="46"/>
        <v/>
      </c>
      <c r="AC629" s="61"/>
      <c r="AD629" s="52" t="str">
        <f t="shared" si="47"/>
        <v/>
      </c>
      <c r="AE629" s="53" t="str">
        <f t="shared" si="58"/>
        <v/>
      </c>
      <c r="AF629" s="52" t="str">
        <f t="shared" si="48"/>
        <v/>
      </c>
      <c r="AG629" s="52" t="str">
        <f t="shared" si="49"/>
        <v/>
      </c>
      <c r="AH629" s="58">
        <f t="shared" si="50"/>
        <v>0</v>
      </c>
      <c r="AI629" s="58">
        <f t="shared" si="51"/>
        <v>0</v>
      </c>
      <c r="AJ629" s="52" t="str">
        <f t="shared" si="56"/>
        <v/>
      </c>
      <c r="AK629" s="52" t="str">
        <f t="shared" si="57"/>
        <v/>
      </c>
    </row>
    <row r="630" spans="1:37" ht="15.75" customHeight="1" x14ac:dyDescent="0.25">
      <c r="A630" s="69"/>
      <c r="B630" s="63"/>
      <c r="C630" s="50" t="s">
        <v>61</v>
      </c>
      <c r="D630" s="64"/>
      <c r="E630" s="50" t="s">
        <v>61</v>
      </c>
      <c r="F630" s="68"/>
      <c r="G630" s="65"/>
      <c r="H630" s="66"/>
      <c r="I630" s="66"/>
      <c r="J630" s="67"/>
      <c r="K630" s="68"/>
      <c r="L630" s="64"/>
      <c r="M630" s="66"/>
      <c r="N630" s="66"/>
      <c r="O630" s="67"/>
      <c r="P630" s="48" t="str">
        <f t="shared" si="40"/>
        <v/>
      </c>
      <c r="Q630" s="50">
        <f t="shared" si="52"/>
        <v>629</v>
      </c>
      <c r="R630" s="50"/>
      <c r="S630" s="52"/>
      <c r="T630" s="52">
        <f t="shared" si="41"/>
        <v>0</v>
      </c>
      <c r="U630" s="52">
        <f t="shared" si="42"/>
        <v>0</v>
      </c>
      <c r="V630" s="52">
        <f t="shared" si="43"/>
        <v>0</v>
      </c>
      <c r="W630" s="52">
        <f t="shared" si="44"/>
        <v>0</v>
      </c>
      <c r="X630" s="52" t="str">
        <f t="shared" si="53"/>
        <v/>
      </c>
      <c r="Y630" s="53" t="str">
        <f t="shared" si="54"/>
        <v/>
      </c>
      <c r="Z630" s="53" t="str">
        <f t="shared" si="55"/>
        <v/>
      </c>
      <c r="AA630" s="53" t="str">
        <f t="shared" si="45"/>
        <v/>
      </c>
      <c r="AB630" s="54" t="str">
        <f t="shared" si="46"/>
        <v/>
      </c>
      <c r="AC630" s="61"/>
      <c r="AD630" s="52" t="str">
        <f t="shared" si="47"/>
        <v/>
      </c>
      <c r="AE630" s="53" t="str">
        <f t="shared" si="58"/>
        <v/>
      </c>
      <c r="AF630" s="52" t="str">
        <f t="shared" si="48"/>
        <v/>
      </c>
      <c r="AG630" s="52" t="str">
        <f t="shared" si="49"/>
        <v/>
      </c>
      <c r="AH630" s="58">
        <f t="shared" si="50"/>
        <v>0</v>
      </c>
      <c r="AI630" s="58">
        <f t="shared" si="51"/>
        <v>0</v>
      </c>
      <c r="AJ630" s="52" t="str">
        <f t="shared" si="56"/>
        <v/>
      </c>
      <c r="AK630" s="52" t="str">
        <f t="shared" si="57"/>
        <v/>
      </c>
    </row>
    <row r="631" spans="1:37" ht="15.75" customHeight="1" x14ac:dyDescent="0.25">
      <c r="A631" s="69"/>
      <c r="B631" s="63"/>
      <c r="C631" s="50" t="s">
        <v>61</v>
      </c>
      <c r="D631" s="64"/>
      <c r="E631" s="50" t="s">
        <v>61</v>
      </c>
      <c r="F631" s="68"/>
      <c r="G631" s="65"/>
      <c r="H631" s="66"/>
      <c r="I631" s="66"/>
      <c r="J631" s="67"/>
      <c r="K631" s="68"/>
      <c r="L631" s="64"/>
      <c r="M631" s="66"/>
      <c r="N631" s="66"/>
      <c r="O631" s="67"/>
      <c r="P631" s="48" t="str">
        <f t="shared" si="40"/>
        <v/>
      </c>
      <c r="Q631" s="50">
        <f t="shared" si="52"/>
        <v>630</v>
      </c>
      <c r="R631" s="50"/>
      <c r="S631" s="52"/>
      <c r="T631" s="52">
        <f t="shared" si="41"/>
        <v>0</v>
      </c>
      <c r="U631" s="52">
        <f t="shared" si="42"/>
        <v>0</v>
      </c>
      <c r="V631" s="52">
        <f t="shared" si="43"/>
        <v>0</v>
      </c>
      <c r="W631" s="52">
        <f t="shared" si="44"/>
        <v>0</v>
      </c>
      <c r="X631" s="52" t="str">
        <f t="shared" si="53"/>
        <v/>
      </c>
      <c r="Y631" s="53" t="str">
        <f t="shared" si="54"/>
        <v/>
      </c>
      <c r="Z631" s="53" t="str">
        <f t="shared" si="55"/>
        <v/>
      </c>
      <c r="AA631" s="53" t="str">
        <f t="shared" si="45"/>
        <v/>
      </c>
      <c r="AB631" s="54" t="str">
        <f t="shared" si="46"/>
        <v/>
      </c>
      <c r="AC631" s="61"/>
      <c r="AD631" s="52" t="str">
        <f t="shared" si="47"/>
        <v/>
      </c>
      <c r="AE631" s="53" t="str">
        <f t="shared" si="58"/>
        <v/>
      </c>
      <c r="AF631" s="52" t="str">
        <f t="shared" si="48"/>
        <v/>
      </c>
      <c r="AG631" s="52" t="str">
        <f t="shared" si="49"/>
        <v/>
      </c>
      <c r="AH631" s="58">
        <f t="shared" si="50"/>
        <v>0</v>
      </c>
      <c r="AI631" s="58">
        <f t="shared" si="51"/>
        <v>0</v>
      </c>
      <c r="AJ631" s="52" t="str">
        <f t="shared" si="56"/>
        <v/>
      </c>
      <c r="AK631" s="52" t="str">
        <f t="shared" si="57"/>
        <v/>
      </c>
    </row>
    <row r="632" spans="1:37" ht="15.75" customHeight="1" x14ac:dyDescent="0.25">
      <c r="A632" s="69"/>
      <c r="B632" s="63"/>
      <c r="C632" s="50" t="s">
        <v>61</v>
      </c>
      <c r="D632" s="64"/>
      <c r="E632" s="50" t="s">
        <v>61</v>
      </c>
      <c r="F632" s="68"/>
      <c r="G632" s="65"/>
      <c r="H632" s="66"/>
      <c r="I632" s="66"/>
      <c r="J632" s="67"/>
      <c r="K632" s="68"/>
      <c r="L632" s="64"/>
      <c r="M632" s="66"/>
      <c r="N632" s="66"/>
      <c r="O632" s="67"/>
      <c r="P632" s="48" t="str">
        <f t="shared" si="40"/>
        <v/>
      </c>
      <c r="Q632" s="50">
        <f t="shared" si="52"/>
        <v>631</v>
      </c>
      <c r="R632" s="50"/>
      <c r="S632" s="52"/>
      <c r="T632" s="52">
        <f t="shared" si="41"/>
        <v>0</v>
      </c>
      <c r="U632" s="52">
        <f t="shared" si="42"/>
        <v>0</v>
      </c>
      <c r="V632" s="52">
        <f t="shared" si="43"/>
        <v>0</v>
      </c>
      <c r="W632" s="52">
        <f t="shared" si="44"/>
        <v>0</v>
      </c>
      <c r="X632" s="52" t="str">
        <f t="shared" si="53"/>
        <v/>
      </c>
      <c r="Y632" s="53" t="str">
        <f t="shared" si="54"/>
        <v/>
      </c>
      <c r="Z632" s="53" t="str">
        <f t="shared" si="55"/>
        <v/>
      </c>
      <c r="AA632" s="53" t="str">
        <f t="shared" si="45"/>
        <v/>
      </c>
      <c r="AB632" s="54" t="str">
        <f t="shared" si="46"/>
        <v/>
      </c>
      <c r="AC632" s="61"/>
      <c r="AD632" s="52" t="str">
        <f t="shared" si="47"/>
        <v/>
      </c>
      <c r="AE632" s="53" t="str">
        <f t="shared" si="58"/>
        <v/>
      </c>
      <c r="AF632" s="52" t="str">
        <f t="shared" si="48"/>
        <v/>
      </c>
      <c r="AG632" s="52" t="str">
        <f t="shared" si="49"/>
        <v/>
      </c>
      <c r="AH632" s="58">
        <f t="shared" si="50"/>
        <v>0</v>
      </c>
      <c r="AI632" s="58">
        <f t="shared" si="51"/>
        <v>0</v>
      </c>
      <c r="AJ632" s="52" t="str">
        <f t="shared" si="56"/>
        <v/>
      </c>
      <c r="AK632" s="52" t="str">
        <f t="shared" si="57"/>
        <v/>
      </c>
    </row>
    <row r="633" spans="1:37" ht="15.75" customHeight="1" x14ac:dyDescent="0.25">
      <c r="A633" s="69"/>
      <c r="B633" s="63"/>
      <c r="C633" s="50" t="s">
        <v>61</v>
      </c>
      <c r="D633" s="64"/>
      <c r="E633" s="50" t="s">
        <v>61</v>
      </c>
      <c r="F633" s="68"/>
      <c r="G633" s="65"/>
      <c r="H633" s="66"/>
      <c r="I633" s="66"/>
      <c r="J633" s="67"/>
      <c r="K633" s="68"/>
      <c r="L633" s="64"/>
      <c r="M633" s="66"/>
      <c r="N633" s="66"/>
      <c r="O633" s="67"/>
      <c r="P633" s="48" t="str">
        <f t="shared" si="40"/>
        <v/>
      </c>
      <c r="Q633" s="50">
        <f t="shared" si="52"/>
        <v>632</v>
      </c>
      <c r="R633" s="50"/>
      <c r="S633" s="52"/>
      <c r="T633" s="52">
        <f t="shared" si="41"/>
        <v>0</v>
      </c>
      <c r="U633" s="52">
        <f t="shared" si="42"/>
        <v>0</v>
      </c>
      <c r="V633" s="52">
        <f t="shared" si="43"/>
        <v>0</v>
      </c>
      <c r="W633" s="52">
        <f t="shared" si="44"/>
        <v>0</v>
      </c>
      <c r="X633" s="52" t="str">
        <f t="shared" si="53"/>
        <v/>
      </c>
      <c r="Y633" s="53" t="str">
        <f t="shared" si="54"/>
        <v/>
      </c>
      <c r="Z633" s="53" t="str">
        <f t="shared" si="55"/>
        <v/>
      </c>
      <c r="AA633" s="53" t="str">
        <f t="shared" si="45"/>
        <v/>
      </c>
      <c r="AB633" s="54" t="str">
        <f t="shared" si="46"/>
        <v/>
      </c>
      <c r="AC633" s="61"/>
      <c r="AD633" s="52" t="str">
        <f t="shared" si="47"/>
        <v/>
      </c>
      <c r="AE633" s="53" t="str">
        <f t="shared" si="58"/>
        <v/>
      </c>
      <c r="AF633" s="52" t="str">
        <f t="shared" si="48"/>
        <v/>
      </c>
      <c r="AG633" s="52" t="str">
        <f t="shared" si="49"/>
        <v/>
      </c>
      <c r="AH633" s="58">
        <f t="shared" si="50"/>
        <v>0</v>
      </c>
      <c r="AI633" s="58">
        <f t="shared" si="51"/>
        <v>0</v>
      </c>
      <c r="AJ633" s="52" t="str">
        <f t="shared" si="56"/>
        <v/>
      </c>
      <c r="AK633" s="52" t="str">
        <f t="shared" si="57"/>
        <v/>
      </c>
    </row>
    <row r="634" spans="1:37" ht="15.75" customHeight="1" x14ac:dyDescent="0.25">
      <c r="A634" s="69"/>
      <c r="B634" s="63"/>
      <c r="C634" s="50" t="s">
        <v>61</v>
      </c>
      <c r="D634" s="64"/>
      <c r="E634" s="50" t="s">
        <v>61</v>
      </c>
      <c r="F634" s="68"/>
      <c r="G634" s="65"/>
      <c r="H634" s="66"/>
      <c r="I634" s="66"/>
      <c r="J634" s="67"/>
      <c r="K634" s="68"/>
      <c r="L634" s="64"/>
      <c r="M634" s="66"/>
      <c r="N634" s="66"/>
      <c r="O634" s="67"/>
      <c r="P634" s="48" t="str">
        <f t="shared" si="40"/>
        <v/>
      </c>
      <c r="Q634" s="50">
        <f t="shared" si="52"/>
        <v>633</v>
      </c>
      <c r="R634" s="50"/>
      <c r="S634" s="52"/>
      <c r="T634" s="52">
        <f t="shared" si="41"/>
        <v>0</v>
      </c>
      <c r="U634" s="52">
        <f t="shared" si="42"/>
        <v>0</v>
      </c>
      <c r="V634" s="52">
        <f t="shared" si="43"/>
        <v>0</v>
      </c>
      <c r="W634" s="52">
        <f t="shared" si="44"/>
        <v>0</v>
      </c>
      <c r="X634" s="52" t="str">
        <f t="shared" si="53"/>
        <v/>
      </c>
      <c r="Y634" s="53" t="str">
        <f t="shared" si="54"/>
        <v/>
      </c>
      <c r="Z634" s="53" t="str">
        <f t="shared" si="55"/>
        <v/>
      </c>
      <c r="AA634" s="53" t="str">
        <f t="shared" si="45"/>
        <v/>
      </c>
      <c r="AB634" s="54" t="str">
        <f t="shared" si="46"/>
        <v/>
      </c>
      <c r="AC634" s="61"/>
      <c r="AD634" s="52" t="str">
        <f t="shared" si="47"/>
        <v/>
      </c>
      <c r="AE634" s="53" t="str">
        <f t="shared" si="58"/>
        <v/>
      </c>
      <c r="AF634" s="52" t="str">
        <f t="shared" si="48"/>
        <v/>
      </c>
      <c r="AG634" s="52" t="str">
        <f t="shared" si="49"/>
        <v/>
      </c>
      <c r="AH634" s="58">
        <f t="shared" si="50"/>
        <v>0</v>
      </c>
      <c r="AI634" s="58">
        <f t="shared" si="51"/>
        <v>0</v>
      </c>
      <c r="AJ634" s="52" t="str">
        <f t="shared" si="56"/>
        <v/>
      </c>
      <c r="AK634" s="52" t="str">
        <f t="shared" si="57"/>
        <v/>
      </c>
    </row>
    <row r="635" spans="1:37" ht="15.75" customHeight="1" x14ac:dyDescent="0.25">
      <c r="A635" s="69"/>
      <c r="B635" s="63"/>
      <c r="C635" s="50" t="s">
        <v>61</v>
      </c>
      <c r="D635" s="64"/>
      <c r="E635" s="50" t="s">
        <v>61</v>
      </c>
      <c r="F635" s="68"/>
      <c r="G635" s="65"/>
      <c r="H635" s="66"/>
      <c r="I635" s="66"/>
      <c r="J635" s="67"/>
      <c r="K635" s="68"/>
      <c r="L635" s="64"/>
      <c r="M635" s="66"/>
      <c r="N635" s="66"/>
      <c r="O635" s="67"/>
      <c r="P635" s="48" t="str">
        <f t="shared" si="40"/>
        <v/>
      </c>
      <c r="Q635" s="50">
        <f t="shared" si="52"/>
        <v>634</v>
      </c>
      <c r="R635" s="50"/>
      <c r="S635" s="52"/>
      <c r="T635" s="52">
        <f t="shared" si="41"/>
        <v>0</v>
      </c>
      <c r="U635" s="52">
        <f t="shared" si="42"/>
        <v>0</v>
      </c>
      <c r="V635" s="52">
        <f t="shared" si="43"/>
        <v>0</v>
      </c>
      <c r="W635" s="52">
        <f t="shared" si="44"/>
        <v>0</v>
      </c>
      <c r="X635" s="52" t="str">
        <f t="shared" si="53"/>
        <v/>
      </c>
      <c r="Y635" s="53" t="str">
        <f t="shared" si="54"/>
        <v/>
      </c>
      <c r="Z635" s="53" t="str">
        <f t="shared" si="55"/>
        <v/>
      </c>
      <c r="AA635" s="53" t="str">
        <f t="shared" si="45"/>
        <v/>
      </c>
      <c r="AB635" s="54" t="str">
        <f t="shared" si="46"/>
        <v/>
      </c>
      <c r="AC635" s="61"/>
      <c r="AD635" s="52" t="str">
        <f t="shared" si="47"/>
        <v/>
      </c>
      <c r="AE635" s="53" t="str">
        <f t="shared" si="58"/>
        <v/>
      </c>
      <c r="AF635" s="52" t="str">
        <f t="shared" si="48"/>
        <v/>
      </c>
      <c r="AG635" s="52" t="str">
        <f t="shared" si="49"/>
        <v/>
      </c>
      <c r="AH635" s="58">
        <f t="shared" si="50"/>
        <v>0</v>
      </c>
      <c r="AI635" s="58">
        <f t="shared" si="51"/>
        <v>0</v>
      </c>
      <c r="AJ635" s="52" t="str">
        <f t="shared" si="56"/>
        <v/>
      </c>
      <c r="AK635" s="52" t="str">
        <f t="shared" si="57"/>
        <v/>
      </c>
    </row>
    <row r="636" spans="1:37" ht="15.75" customHeight="1" x14ac:dyDescent="0.25">
      <c r="A636" s="69"/>
      <c r="B636" s="63"/>
      <c r="C636" s="50" t="s">
        <v>61</v>
      </c>
      <c r="D636" s="64"/>
      <c r="E636" s="50" t="s">
        <v>61</v>
      </c>
      <c r="F636" s="68"/>
      <c r="G636" s="65"/>
      <c r="H636" s="66"/>
      <c r="I636" s="66"/>
      <c r="J636" s="67"/>
      <c r="K636" s="68"/>
      <c r="L636" s="64"/>
      <c r="M636" s="66"/>
      <c r="N636" s="66"/>
      <c r="O636" s="67"/>
      <c r="P636" s="48" t="str">
        <f t="shared" si="40"/>
        <v/>
      </c>
      <c r="Q636" s="50">
        <f t="shared" si="52"/>
        <v>635</v>
      </c>
      <c r="R636" s="50"/>
      <c r="S636" s="52"/>
      <c r="T636" s="52">
        <f t="shared" si="41"/>
        <v>0</v>
      </c>
      <c r="U636" s="52">
        <f t="shared" si="42"/>
        <v>0</v>
      </c>
      <c r="V636" s="52">
        <f t="shared" si="43"/>
        <v>0</v>
      </c>
      <c r="W636" s="52">
        <f t="shared" si="44"/>
        <v>0</v>
      </c>
      <c r="X636" s="52" t="str">
        <f t="shared" si="53"/>
        <v/>
      </c>
      <c r="Y636" s="53" t="str">
        <f t="shared" si="54"/>
        <v/>
      </c>
      <c r="Z636" s="53" t="str">
        <f t="shared" si="55"/>
        <v/>
      </c>
      <c r="AA636" s="53" t="str">
        <f t="shared" si="45"/>
        <v/>
      </c>
      <c r="AB636" s="54" t="str">
        <f t="shared" si="46"/>
        <v/>
      </c>
      <c r="AC636" s="61"/>
      <c r="AD636" s="52" t="str">
        <f t="shared" si="47"/>
        <v/>
      </c>
      <c r="AE636" s="53" t="str">
        <f t="shared" si="58"/>
        <v/>
      </c>
      <c r="AF636" s="52" t="str">
        <f t="shared" si="48"/>
        <v/>
      </c>
      <c r="AG636" s="52" t="str">
        <f t="shared" si="49"/>
        <v/>
      </c>
      <c r="AH636" s="58">
        <f t="shared" si="50"/>
        <v>0</v>
      </c>
      <c r="AI636" s="58">
        <f t="shared" si="51"/>
        <v>0</v>
      </c>
      <c r="AJ636" s="52" t="str">
        <f t="shared" si="56"/>
        <v/>
      </c>
      <c r="AK636" s="52" t="str">
        <f t="shared" si="57"/>
        <v/>
      </c>
    </row>
    <row r="637" spans="1:37" ht="15.75" customHeight="1" x14ac:dyDescent="0.25">
      <c r="A637" s="69"/>
      <c r="B637" s="63"/>
      <c r="C637" s="50" t="s">
        <v>61</v>
      </c>
      <c r="D637" s="64"/>
      <c r="E637" s="50" t="s">
        <v>61</v>
      </c>
      <c r="F637" s="68"/>
      <c r="G637" s="65"/>
      <c r="H637" s="66"/>
      <c r="I637" s="66"/>
      <c r="J637" s="67"/>
      <c r="K637" s="68"/>
      <c r="L637" s="64"/>
      <c r="M637" s="66"/>
      <c r="N637" s="66"/>
      <c r="O637" s="67"/>
      <c r="P637" s="48" t="str">
        <f t="shared" si="40"/>
        <v/>
      </c>
      <c r="Q637" s="50">
        <f t="shared" si="52"/>
        <v>636</v>
      </c>
      <c r="R637" s="50"/>
      <c r="S637" s="52"/>
      <c r="T637" s="52">
        <f t="shared" si="41"/>
        <v>0</v>
      </c>
      <c r="U637" s="52">
        <f t="shared" si="42"/>
        <v>0</v>
      </c>
      <c r="V637" s="52">
        <f t="shared" si="43"/>
        <v>0</v>
      </c>
      <c r="W637" s="52">
        <f t="shared" si="44"/>
        <v>0</v>
      </c>
      <c r="X637" s="52" t="str">
        <f t="shared" si="53"/>
        <v/>
      </c>
      <c r="Y637" s="53" t="str">
        <f t="shared" si="54"/>
        <v/>
      </c>
      <c r="Z637" s="53" t="str">
        <f t="shared" si="55"/>
        <v/>
      </c>
      <c r="AA637" s="53" t="str">
        <f t="shared" si="45"/>
        <v/>
      </c>
      <c r="AB637" s="54" t="str">
        <f t="shared" si="46"/>
        <v/>
      </c>
      <c r="AC637" s="61"/>
      <c r="AD637" s="52" t="str">
        <f t="shared" si="47"/>
        <v/>
      </c>
      <c r="AE637" s="53" t="str">
        <f t="shared" si="58"/>
        <v/>
      </c>
      <c r="AF637" s="52" t="str">
        <f t="shared" si="48"/>
        <v/>
      </c>
      <c r="AG637" s="52" t="str">
        <f t="shared" si="49"/>
        <v/>
      </c>
      <c r="AH637" s="58">
        <f t="shared" si="50"/>
        <v>0</v>
      </c>
      <c r="AI637" s="58">
        <f t="shared" si="51"/>
        <v>0</v>
      </c>
      <c r="AJ637" s="52" t="str">
        <f t="shared" si="56"/>
        <v/>
      </c>
      <c r="AK637" s="52" t="str">
        <f t="shared" si="57"/>
        <v/>
      </c>
    </row>
    <row r="638" spans="1:37" ht="15.75" customHeight="1" x14ac:dyDescent="0.25">
      <c r="A638" s="69"/>
      <c r="B638" s="63"/>
      <c r="C638" s="50" t="s">
        <v>61</v>
      </c>
      <c r="D638" s="64"/>
      <c r="E638" s="50" t="s">
        <v>61</v>
      </c>
      <c r="F638" s="68"/>
      <c r="G638" s="65"/>
      <c r="H638" s="66"/>
      <c r="I638" s="66"/>
      <c r="J638" s="67"/>
      <c r="K638" s="68"/>
      <c r="L638" s="64"/>
      <c r="M638" s="66"/>
      <c r="N638" s="66"/>
      <c r="O638" s="67"/>
      <c r="P638" s="48" t="str">
        <f t="shared" si="40"/>
        <v/>
      </c>
      <c r="Q638" s="50">
        <f t="shared" si="52"/>
        <v>637</v>
      </c>
      <c r="R638" s="50"/>
      <c r="S638" s="52"/>
      <c r="T638" s="52">
        <f t="shared" si="41"/>
        <v>0</v>
      </c>
      <c r="U638" s="52">
        <f t="shared" si="42"/>
        <v>0</v>
      </c>
      <c r="V638" s="52">
        <f t="shared" si="43"/>
        <v>0</v>
      </c>
      <c r="W638" s="52">
        <f t="shared" si="44"/>
        <v>0</v>
      </c>
      <c r="X638" s="52" t="str">
        <f t="shared" si="53"/>
        <v/>
      </c>
      <c r="Y638" s="53" t="str">
        <f t="shared" si="54"/>
        <v/>
      </c>
      <c r="Z638" s="53" t="str">
        <f t="shared" si="55"/>
        <v/>
      </c>
      <c r="AA638" s="53" t="str">
        <f t="shared" si="45"/>
        <v/>
      </c>
      <c r="AB638" s="54" t="str">
        <f t="shared" si="46"/>
        <v/>
      </c>
      <c r="AC638" s="61"/>
      <c r="AD638" s="52" t="str">
        <f t="shared" si="47"/>
        <v/>
      </c>
      <c r="AE638" s="53" t="str">
        <f t="shared" si="58"/>
        <v/>
      </c>
      <c r="AF638" s="52" t="str">
        <f t="shared" si="48"/>
        <v/>
      </c>
      <c r="AG638" s="52" t="str">
        <f t="shared" si="49"/>
        <v/>
      </c>
      <c r="AH638" s="58">
        <f t="shared" si="50"/>
        <v>0</v>
      </c>
      <c r="AI638" s="58">
        <f t="shared" si="51"/>
        <v>0</v>
      </c>
      <c r="AJ638" s="52" t="str">
        <f t="shared" si="56"/>
        <v/>
      </c>
      <c r="AK638" s="52" t="str">
        <f t="shared" si="57"/>
        <v/>
      </c>
    </row>
    <row r="639" spans="1:37" ht="15.75" customHeight="1" x14ac:dyDescent="0.25">
      <c r="A639" s="69"/>
      <c r="B639" s="63"/>
      <c r="C639" s="50" t="s">
        <v>61</v>
      </c>
      <c r="D639" s="64"/>
      <c r="E639" s="50" t="s">
        <v>61</v>
      </c>
      <c r="F639" s="68"/>
      <c r="G639" s="65"/>
      <c r="H639" s="66"/>
      <c r="I639" s="66"/>
      <c r="J639" s="67"/>
      <c r="K639" s="68"/>
      <c r="L639" s="64"/>
      <c r="M639" s="66"/>
      <c r="N639" s="66"/>
      <c r="O639" s="67"/>
      <c r="P639" s="48" t="str">
        <f t="shared" si="40"/>
        <v/>
      </c>
      <c r="Q639" s="50">
        <f t="shared" si="52"/>
        <v>638</v>
      </c>
      <c r="R639" s="50"/>
      <c r="S639" s="52"/>
      <c r="T639" s="52">
        <f t="shared" si="41"/>
        <v>0</v>
      </c>
      <c r="U639" s="52">
        <f t="shared" si="42"/>
        <v>0</v>
      </c>
      <c r="V639" s="52">
        <f t="shared" si="43"/>
        <v>0</v>
      </c>
      <c r="W639" s="52">
        <f t="shared" si="44"/>
        <v>0</v>
      </c>
      <c r="X639" s="52" t="str">
        <f t="shared" si="53"/>
        <v/>
      </c>
      <c r="Y639" s="53" t="str">
        <f t="shared" si="54"/>
        <v/>
      </c>
      <c r="Z639" s="53" t="str">
        <f t="shared" si="55"/>
        <v/>
      </c>
      <c r="AA639" s="53" t="str">
        <f t="shared" si="45"/>
        <v/>
      </c>
      <c r="AB639" s="54" t="str">
        <f t="shared" si="46"/>
        <v/>
      </c>
      <c r="AC639" s="61"/>
      <c r="AD639" s="52" t="str">
        <f t="shared" si="47"/>
        <v/>
      </c>
      <c r="AE639" s="53" t="str">
        <f t="shared" si="58"/>
        <v/>
      </c>
      <c r="AF639" s="52" t="str">
        <f t="shared" si="48"/>
        <v/>
      </c>
      <c r="AG639" s="52" t="str">
        <f t="shared" si="49"/>
        <v/>
      </c>
      <c r="AH639" s="58">
        <f t="shared" si="50"/>
        <v>0</v>
      </c>
      <c r="AI639" s="58">
        <f t="shared" si="51"/>
        <v>0</v>
      </c>
      <c r="AJ639" s="52" t="str">
        <f t="shared" si="56"/>
        <v/>
      </c>
      <c r="AK639" s="52" t="str">
        <f t="shared" si="57"/>
        <v/>
      </c>
    </row>
    <row r="640" spans="1:37" ht="15.75" customHeight="1" x14ac:dyDescent="0.25">
      <c r="A640" s="69"/>
      <c r="B640" s="63"/>
      <c r="C640" s="50" t="s">
        <v>61</v>
      </c>
      <c r="D640" s="64"/>
      <c r="E640" s="50" t="s">
        <v>61</v>
      </c>
      <c r="F640" s="68"/>
      <c r="G640" s="65"/>
      <c r="H640" s="66"/>
      <c r="I640" s="66"/>
      <c r="J640" s="67"/>
      <c r="K640" s="68"/>
      <c r="L640" s="64"/>
      <c r="M640" s="66"/>
      <c r="N640" s="66"/>
      <c r="O640" s="67"/>
      <c r="P640" s="48" t="str">
        <f t="shared" si="40"/>
        <v/>
      </c>
      <c r="Q640" s="50">
        <f t="shared" si="52"/>
        <v>639</v>
      </c>
      <c r="R640" s="50"/>
      <c r="S640" s="52"/>
      <c r="T640" s="52">
        <f t="shared" si="41"/>
        <v>0</v>
      </c>
      <c r="U640" s="52">
        <f t="shared" si="42"/>
        <v>0</v>
      </c>
      <c r="V640" s="52">
        <f t="shared" si="43"/>
        <v>0</v>
      </c>
      <c r="W640" s="52">
        <f t="shared" si="44"/>
        <v>0</v>
      </c>
      <c r="X640" s="52" t="str">
        <f t="shared" si="53"/>
        <v/>
      </c>
      <c r="Y640" s="53" t="str">
        <f t="shared" si="54"/>
        <v/>
      </c>
      <c r="Z640" s="53" t="str">
        <f t="shared" si="55"/>
        <v/>
      </c>
      <c r="AA640" s="53" t="str">
        <f t="shared" si="45"/>
        <v/>
      </c>
      <c r="AB640" s="54" t="str">
        <f t="shared" si="46"/>
        <v/>
      </c>
      <c r="AC640" s="61"/>
      <c r="AD640" s="52" t="str">
        <f t="shared" si="47"/>
        <v/>
      </c>
      <c r="AE640" s="53" t="str">
        <f t="shared" si="58"/>
        <v/>
      </c>
      <c r="AF640" s="52" t="str">
        <f t="shared" si="48"/>
        <v/>
      </c>
      <c r="AG640" s="52" t="str">
        <f t="shared" si="49"/>
        <v/>
      </c>
      <c r="AH640" s="58">
        <f t="shared" si="50"/>
        <v>0</v>
      </c>
      <c r="AI640" s="58">
        <f t="shared" si="51"/>
        <v>0</v>
      </c>
      <c r="AJ640" s="52" t="str">
        <f t="shared" si="56"/>
        <v/>
      </c>
      <c r="AK640" s="52" t="str">
        <f t="shared" si="57"/>
        <v/>
      </c>
    </row>
    <row r="641" spans="1:37" ht="15.75" customHeight="1" x14ac:dyDescent="0.25">
      <c r="A641" s="69"/>
      <c r="B641" s="63"/>
      <c r="C641" s="50" t="s">
        <v>61</v>
      </c>
      <c r="D641" s="64"/>
      <c r="E641" s="50" t="s">
        <v>61</v>
      </c>
      <c r="F641" s="68"/>
      <c r="G641" s="65"/>
      <c r="H641" s="66"/>
      <c r="I641" s="66"/>
      <c r="J641" s="67"/>
      <c r="K641" s="68"/>
      <c r="L641" s="64"/>
      <c r="M641" s="66"/>
      <c r="N641" s="66"/>
      <c r="O641" s="67"/>
      <c r="P641" s="48" t="str">
        <f t="shared" si="40"/>
        <v/>
      </c>
      <c r="Q641" s="50">
        <f t="shared" si="52"/>
        <v>640</v>
      </c>
      <c r="R641" s="50"/>
      <c r="S641" s="52"/>
      <c r="T641" s="52">
        <f t="shared" si="41"/>
        <v>0</v>
      </c>
      <c r="U641" s="52">
        <f t="shared" si="42"/>
        <v>0</v>
      </c>
      <c r="V641" s="52">
        <f t="shared" si="43"/>
        <v>0</v>
      </c>
      <c r="W641" s="52">
        <f t="shared" si="44"/>
        <v>0</v>
      </c>
      <c r="X641" s="52" t="str">
        <f t="shared" si="53"/>
        <v/>
      </c>
      <c r="Y641" s="53" t="str">
        <f t="shared" si="54"/>
        <v/>
      </c>
      <c r="Z641" s="53" t="str">
        <f t="shared" si="55"/>
        <v/>
      </c>
      <c r="AA641" s="53" t="str">
        <f t="shared" si="45"/>
        <v/>
      </c>
      <c r="AB641" s="54" t="str">
        <f t="shared" si="46"/>
        <v/>
      </c>
      <c r="AC641" s="61"/>
      <c r="AD641" s="52" t="str">
        <f t="shared" si="47"/>
        <v/>
      </c>
      <c r="AE641" s="53" t="str">
        <f t="shared" si="58"/>
        <v/>
      </c>
      <c r="AF641" s="52" t="str">
        <f t="shared" si="48"/>
        <v/>
      </c>
      <c r="AG641" s="52" t="str">
        <f t="shared" si="49"/>
        <v/>
      </c>
      <c r="AH641" s="58">
        <f t="shared" si="50"/>
        <v>0</v>
      </c>
      <c r="AI641" s="58">
        <f t="shared" si="51"/>
        <v>0</v>
      </c>
      <c r="AJ641" s="52" t="str">
        <f t="shared" si="56"/>
        <v/>
      </c>
      <c r="AK641" s="52" t="str">
        <f t="shared" si="57"/>
        <v/>
      </c>
    </row>
    <row r="642" spans="1:37" ht="15.75" customHeight="1" x14ac:dyDescent="0.25">
      <c r="A642" s="69"/>
      <c r="B642" s="63"/>
      <c r="C642" s="50" t="s">
        <v>61</v>
      </c>
      <c r="D642" s="64"/>
      <c r="E642" s="50" t="s">
        <v>61</v>
      </c>
      <c r="F642" s="68"/>
      <c r="G642" s="65"/>
      <c r="H642" s="66"/>
      <c r="I642" s="66"/>
      <c r="J642" s="67"/>
      <c r="K642" s="68"/>
      <c r="L642" s="64"/>
      <c r="M642" s="66"/>
      <c r="N642" s="66"/>
      <c r="O642" s="67"/>
      <c r="P642" s="48" t="str">
        <f t="shared" si="40"/>
        <v/>
      </c>
      <c r="Q642" s="50">
        <f t="shared" si="52"/>
        <v>641</v>
      </c>
      <c r="R642" s="50"/>
      <c r="S642" s="52"/>
      <c r="T642" s="52">
        <f t="shared" si="41"/>
        <v>0</v>
      </c>
      <c r="U642" s="52">
        <f t="shared" si="42"/>
        <v>0</v>
      </c>
      <c r="V642" s="52">
        <f t="shared" si="43"/>
        <v>0</v>
      </c>
      <c r="W642" s="52">
        <f t="shared" si="44"/>
        <v>0</v>
      </c>
      <c r="X642" s="52" t="str">
        <f t="shared" si="53"/>
        <v/>
      </c>
      <c r="Y642" s="53" t="str">
        <f t="shared" si="54"/>
        <v/>
      </c>
      <c r="Z642" s="53" t="str">
        <f t="shared" si="55"/>
        <v/>
      </c>
      <c r="AA642" s="53" t="str">
        <f t="shared" si="45"/>
        <v/>
      </c>
      <c r="AB642" s="54" t="str">
        <f t="shared" si="46"/>
        <v/>
      </c>
      <c r="AC642" s="61"/>
      <c r="AD642" s="52" t="str">
        <f t="shared" si="47"/>
        <v/>
      </c>
      <c r="AE642" s="53" t="str">
        <f t="shared" si="58"/>
        <v/>
      </c>
      <c r="AF642" s="52" t="str">
        <f t="shared" si="48"/>
        <v/>
      </c>
      <c r="AG642" s="52" t="str">
        <f t="shared" si="49"/>
        <v/>
      </c>
      <c r="AH642" s="58">
        <f t="shared" si="50"/>
        <v>0</v>
      </c>
      <c r="AI642" s="58">
        <f t="shared" si="51"/>
        <v>0</v>
      </c>
      <c r="AJ642" s="52" t="str">
        <f t="shared" si="56"/>
        <v/>
      </c>
      <c r="AK642" s="52" t="str">
        <f t="shared" si="57"/>
        <v/>
      </c>
    </row>
    <row r="643" spans="1:37" ht="15.75" customHeight="1" x14ac:dyDescent="0.25">
      <c r="A643" s="69"/>
      <c r="B643" s="63"/>
      <c r="C643" s="50" t="s">
        <v>61</v>
      </c>
      <c r="D643" s="64"/>
      <c r="E643" s="50" t="s">
        <v>61</v>
      </c>
      <c r="F643" s="68"/>
      <c r="G643" s="65"/>
      <c r="H643" s="66"/>
      <c r="I643" s="66"/>
      <c r="J643" s="67"/>
      <c r="K643" s="68"/>
      <c r="L643" s="64"/>
      <c r="M643" s="66"/>
      <c r="N643" s="66"/>
      <c r="O643" s="67"/>
      <c r="P643" s="48" t="str">
        <f t="shared" si="40"/>
        <v/>
      </c>
      <c r="Q643" s="50">
        <f t="shared" si="52"/>
        <v>642</v>
      </c>
      <c r="R643" s="50"/>
      <c r="S643" s="52"/>
      <c r="T643" s="52">
        <f t="shared" si="41"/>
        <v>0</v>
      </c>
      <c r="U643" s="52">
        <f t="shared" si="42"/>
        <v>0</v>
      </c>
      <c r="V643" s="52">
        <f t="shared" si="43"/>
        <v>0</v>
      </c>
      <c r="W643" s="52">
        <f t="shared" si="44"/>
        <v>0</v>
      </c>
      <c r="X643" s="52" t="str">
        <f t="shared" si="53"/>
        <v/>
      </c>
      <c r="Y643" s="53" t="str">
        <f t="shared" si="54"/>
        <v/>
      </c>
      <c r="Z643" s="53" t="str">
        <f t="shared" si="55"/>
        <v/>
      </c>
      <c r="AA643" s="53" t="str">
        <f t="shared" si="45"/>
        <v/>
      </c>
      <c r="AB643" s="54" t="str">
        <f t="shared" si="46"/>
        <v/>
      </c>
      <c r="AC643" s="61"/>
      <c r="AD643" s="52" t="str">
        <f t="shared" si="47"/>
        <v/>
      </c>
      <c r="AE643" s="53" t="str">
        <f t="shared" si="58"/>
        <v/>
      </c>
      <c r="AF643" s="52" t="str">
        <f t="shared" si="48"/>
        <v/>
      </c>
      <c r="AG643" s="52" t="str">
        <f t="shared" si="49"/>
        <v/>
      </c>
      <c r="AH643" s="58">
        <f t="shared" si="50"/>
        <v>0</v>
      </c>
      <c r="AI643" s="58">
        <f t="shared" si="51"/>
        <v>0</v>
      </c>
      <c r="AJ643" s="52" t="str">
        <f t="shared" si="56"/>
        <v/>
      </c>
      <c r="AK643" s="52" t="str">
        <f t="shared" si="57"/>
        <v/>
      </c>
    </row>
    <row r="644" spans="1:37" ht="15.75" customHeight="1" x14ac:dyDescent="0.25">
      <c r="A644" s="69"/>
      <c r="B644" s="63"/>
      <c r="C644" s="50" t="s">
        <v>61</v>
      </c>
      <c r="D644" s="64"/>
      <c r="E644" s="50" t="s">
        <v>61</v>
      </c>
      <c r="F644" s="68"/>
      <c r="G644" s="65"/>
      <c r="H644" s="66"/>
      <c r="I644" s="66"/>
      <c r="J644" s="67"/>
      <c r="K644" s="68"/>
      <c r="L644" s="64"/>
      <c r="M644" s="66"/>
      <c r="N644" s="66"/>
      <c r="O644" s="67"/>
      <c r="P644" s="48" t="str">
        <f t="shared" si="40"/>
        <v/>
      </c>
      <c r="Q644" s="50">
        <f t="shared" si="52"/>
        <v>643</v>
      </c>
      <c r="R644" s="50"/>
      <c r="S644" s="52"/>
      <c r="T644" s="52">
        <f t="shared" si="41"/>
        <v>0</v>
      </c>
      <c r="U644" s="52">
        <f t="shared" si="42"/>
        <v>0</v>
      </c>
      <c r="V644" s="52">
        <f t="shared" si="43"/>
        <v>0</v>
      </c>
      <c r="W644" s="52">
        <f t="shared" si="44"/>
        <v>0</v>
      </c>
      <c r="X644" s="52" t="str">
        <f t="shared" si="53"/>
        <v/>
      </c>
      <c r="Y644" s="53" t="str">
        <f t="shared" si="54"/>
        <v/>
      </c>
      <c r="Z644" s="53" t="str">
        <f t="shared" si="55"/>
        <v/>
      </c>
      <c r="AA644" s="53" t="str">
        <f t="shared" si="45"/>
        <v/>
      </c>
      <c r="AB644" s="54" t="str">
        <f t="shared" si="46"/>
        <v/>
      </c>
      <c r="AC644" s="61"/>
      <c r="AD644" s="52" t="str">
        <f t="shared" si="47"/>
        <v/>
      </c>
      <c r="AE644" s="53" t="str">
        <f t="shared" si="58"/>
        <v/>
      </c>
      <c r="AF644" s="52" t="str">
        <f t="shared" si="48"/>
        <v/>
      </c>
      <c r="AG644" s="52" t="str">
        <f t="shared" si="49"/>
        <v/>
      </c>
      <c r="AH644" s="58">
        <f t="shared" si="50"/>
        <v>0</v>
      </c>
      <c r="AI644" s="58">
        <f t="shared" si="51"/>
        <v>0</v>
      </c>
      <c r="AJ644" s="52" t="str">
        <f t="shared" si="56"/>
        <v/>
      </c>
      <c r="AK644" s="52" t="str">
        <f t="shared" si="57"/>
        <v/>
      </c>
    </row>
    <row r="645" spans="1:37" ht="15.75" customHeight="1" x14ac:dyDescent="0.25">
      <c r="A645" s="69"/>
      <c r="B645" s="63"/>
      <c r="C645" s="50" t="s">
        <v>61</v>
      </c>
      <c r="D645" s="64"/>
      <c r="E645" s="50" t="s">
        <v>61</v>
      </c>
      <c r="F645" s="68"/>
      <c r="G645" s="65"/>
      <c r="H645" s="66"/>
      <c r="I645" s="66"/>
      <c r="J645" s="67"/>
      <c r="K645" s="68"/>
      <c r="L645" s="64"/>
      <c r="M645" s="66"/>
      <c r="N645" s="66"/>
      <c r="O645" s="67"/>
      <c r="P645" s="48" t="str">
        <f t="shared" si="40"/>
        <v/>
      </c>
      <c r="Q645" s="50">
        <f t="shared" si="52"/>
        <v>644</v>
      </c>
      <c r="R645" s="50"/>
      <c r="S645" s="52"/>
      <c r="T645" s="52">
        <f t="shared" si="41"/>
        <v>0</v>
      </c>
      <c r="U645" s="52">
        <f t="shared" si="42"/>
        <v>0</v>
      </c>
      <c r="V645" s="52">
        <f t="shared" si="43"/>
        <v>0</v>
      </c>
      <c r="W645" s="52">
        <f t="shared" si="44"/>
        <v>0</v>
      </c>
      <c r="X645" s="52" t="str">
        <f t="shared" si="53"/>
        <v/>
      </c>
      <c r="Y645" s="53" t="str">
        <f t="shared" si="54"/>
        <v/>
      </c>
      <c r="Z645" s="53" t="str">
        <f t="shared" si="55"/>
        <v/>
      </c>
      <c r="AA645" s="53" t="str">
        <f t="shared" si="45"/>
        <v/>
      </c>
      <c r="AB645" s="54" t="str">
        <f t="shared" si="46"/>
        <v/>
      </c>
      <c r="AC645" s="61"/>
      <c r="AD645" s="52" t="str">
        <f t="shared" si="47"/>
        <v/>
      </c>
      <c r="AE645" s="53" t="str">
        <f t="shared" si="58"/>
        <v/>
      </c>
      <c r="AF645" s="52" t="str">
        <f t="shared" si="48"/>
        <v/>
      </c>
      <c r="AG645" s="52" t="str">
        <f t="shared" si="49"/>
        <v/>
      </c>
      <c r="AH645" s="58">
        <f t="shared" si="50"/>
        <v>0</v>
      </c>
      <c r="AI645" s="58">
        <f t="shared" si="51"/>
        <v>0</v>
      </c>
      <c r="AJ645" s="52" t="str">
        <f t="shared" si="56"/>
        <v/>
      </c>
      <c r="AK645" s="52" t="str">
        <f t="shared" si="57"/>
        <v/>
      </c>
    </row>
    <row r="646" spans="1:37" ht="15.75" customHeight="1" x14ac:dyDescent="0.25">
      <c r="A646" s="69"/>
      <c r="B646" s="63"/>
      <c r="C646" s="50" t="s">
        <v>61</v>
      </c>
      <c r="D646" s="64"/>
      <c r="E646" s="50" t="s">
        <v>61</v>
      </c>
      <c r="F646" s="68"/>
      <c r="G646" s="65"/>
      <c r="H646" s="66"/>
      <c r="I646" s="66"/>
      <c r="J646" s="67"/>
      <c r="K646" s="68"/>
      <c r="L646" s="64"/>
      <c r="M646" s="66"/>
      <c r="N646" s="66"/>
      <c r="O646" s="67"/>
      <c r="P646" s="48" t="str">
        <f t="shared" si="40"/>
        <v/>
      </c>
      <c r="Q646" s="50">
        <f t="shared" si="52"/>
        <v>645</v>
      </c>
      <c r="R646" s="50"/>
      <c r="S646" s="52"/>
      <c r="T646" s="52">
        <f t="shared" si="41"/>
        <v>0</v>
      </c>
      <c r="U646" s="52">
        <f t="shared" si="42"/>
        <v>0</v>
      </c>
      <c r="V646" s="52">
        <f t="shared" si="43"/>
        <v>0</v>
      </c>
      <c r="W646" s="52">
        <f t="shared" si="44"/>
        <v>0</v>
      </c>
      <c r="X646" s="52" t="str">
        <f t="shared" si="53"/>
        <v/>
      </c>
      <c r="Y646" s="53" t="str">
        <f t="shared" si="54"/>
        <v/>
      </c>
      <c r="Z646" s="53" t="str">
        <f t="shared" si="55"/>
        <v/>
      </c>
      <c r="AA646" s="53" t="str">
        <f t="shared" si="45"/>
        <v/>
      </c>
      <c r="AB646" s="54" t="str">
        <f t="shared" si="46"/>
        <v/>
      </c>
      <c r="AC646" s="61"/>
      <c r="AD646" s="52" t="str">
        <f t="shared" si="47"/>
        <v/>
      </c>
      <c r="AE646" s="53" t="str">
        <f t="shared" si="58"/>
        <v/>
      </c>
      <c r="AF646" s="52" t="str">
        <f t="shared" si="48"/>
        <v/>
      </c>
      <c r="AG646" s="52" t="str">
        <f t="shared" si="49"/>
        <v/>
      </c>
      <c r="AH646" s="58">
        <f t="shared" si="50"/>
        <v>0</v>
      </c>
      <c r="AI646" s="58">
        <f t="shared" si="51"/>
        <v>0</v>
      </c>
      <c r="AJ646" s="52" t="str">
        <f t="shared" si="56"/>
        <v/>
      </c>
      <c r="AK646" s="52" t="str">
        <f t="shared" si="57"/>
        <v/>
      </c>
    </row>
    <row r="647" spans="1:37" ht="15.75" customHeight="1" x14ac:dyDescent="0.25">
      <c r="A647" s="69"/>
      <c r="B647" s="63"/>
      <c r="C647" s="50" t="s">
        <v>61</v>
      </c>
      <c r="D647" s="64"/>
      <c r="E647" s="50" t="s">
        <v>61</v>
      </c>
      <c r="F647" s="68"/>
      <c r="G647" s="65"/>
      <c r="H647" s="66"/>
      <c r="I647" s="66"/>
      <c r="J647" s="67"/>
      <c r="K647" s="68"/>
      <c r="L647" s="64"/>
      <c r="M647" s="66"/>
      <c r="N647" s="66"/>
      <c r="O647" s="67"/>
      <c r="P647" s="48" t="str">
        <f t="shared" si="40"/>
        <v/>
      </c>
      <c r="Q647" s="50">
        <f t="shared" si="52"/>
        <v>646</v>
      </c>
      <c r="R647" s="50"/>
      <c r="S647" s="52"/>
      <c r="T647" s="52">
        <f t="shared" si="41"/>
        <v>0</v>
      </c>
      <c r="U647" s="52">
        <f t="shared" si="42"/>
        <v>0</v>
      </c>
      <c r="V647" s="52">
        <f t="shared" si="43"/>
        <v>0</v>
      </c>
      <c r="W647" s="52">
        <f t="shared" si="44"/>
        <v>0</v>
      </c>
      <c r="X647" s="52" t="str">
        <f t="shared" si="53"/>
        <v/>
      </c>
      <c r="Y647" s="53" t="str">
        <f t="shared" si="54"/>
        <v/>
      </c>
      <c r="Z647" s="53" t="str">
        <f t="shared" si="55"/>
        <v/>
      </c>
      <c r="AA647" s="53" t="str">
        <f t="shared" si="45"/>
        <v/>
      </c>
      <c r="AB647" s="54" t="str">
        <f t="shared" si="46"/>
        <v/>
      </c>
      <c r="AC647" s="61"/>
      <c r="AD647" s="52" t="str">
        <f t="shared" si="47"/>
        <v/>
      </c>
      <c r="AE647" s="53" t="str">
        <f t="shared" si="58"/>
        <v/>
      </c>
      <c r="AF647" s="52" t="str">
        <f t="shared" si="48"/>
        <v/>
      </c>
      <c r="AG647" s="52" t="str">
        <f t="shared" si="49"/>
        <v/>
      </c>
      <c r="AH647" s="58">
        <f t="shared" si="50"/>
        <v>0</v>
      </c>
      <c r="AI647" s="58">
        <f t="shared" si="51"/>
        <v>0</v>
      </c>
      <c r="AJ647" s="52" t="str">
        <f t="shared" si="56"/>
        <v/>
      </c>
      <c r="AK647" s="52" t="str">
        <f t="shared" si="57"/>
        <v/>
      </c>
    </row>
    <row r="648" spans="1:37" ht="15.75" customHeight="1" x14ac:dyDescent="0.25">
      <c r="A648" s="69"/>
      <c r="B648" s="63"/>
      <c r="C648" s="50" t="s">
        <v>61</v>
      </c>
      <c r="D648" s="64"/>
      <c r="E648" s="50" t="s">
        <v>61</v>
      </c>
      <c r="F648" s="68"/>
      <c r="G648" s="65"/>
      <c r="H648" s="66"/>
      <c r="I648" s="66"/>
      <c r="J648" s="67"/>
      <c r="K648" s="68"/>
      <c r="L648" s="64"/>
      <c r="M648" s="66"/>
      <c r="N648" s="66"/>
      <c r="O648" s="67"/>
      <c r="P648" s="48" t="str">
        <f t="shared" si="40"/>
        <v/>
      </c>
      <c r="Q648" s="50">
        <f t="shared" si="52"/>
        <v>647</v>
      </c>
      <c r="R648" s="50"/>
      <c r="S648" s="52"/>
      <c r="T648" s="52">
        <f t="shared" si="41"/>
        <v>0</v>
      </c>
      <c r="U648" s="52">
        <f t="shared" si="42"/>
        <v>0</v>
      </c>
      <c r="V648" s="52">
        <f t="shared" si="43"/>
        <v>0</v>
      </c>
      <c r="W648" s="52">
        <f t="shared" si="44"/>
        <v>0</v>
      </c>
      <c r="X648" s="52" t="str">
        <f t="shared" si="53"/>
        <v/>
      </c>
      <c r="Y648" s="53" t="str">
        <f t="shared" si="54"/>
        <v/>
      </c>
      <c r="Z648" s="53" t="str">
        <f t="shared" si="55"/>
        <v/>
      </c>
      <c r="AA648" s="53" t="str">
        <f t="shared" si="45"/>
        <v/>
      </c>
      <c r="AB648" s="54" t="str">
        <f t="shared" si="46"/>
        <v/>
      </c>
      <c r="AC648" s="61"/>
      <c r="AD648" s="52" t="str">
        <f t="shared" si="47"/>
        <v/>
      </c>
      <c r="AE648" s="53" t="str">
        <f t="shared" si="58"/>
        <v/>
      </c>
      <c r="AF648" s="52" t="str">
        <f t="shared" si="48"/>
        <v/>
      </c>
      <c r="AG648" s="52" t="str">
        <f t="shared" si="49"/>
        <v/>
      </c>
      <c r="AH648" s="58">
        <f t="shared" si="50"/>
        <v>0</v>
      </c>
      <c r="AI648" s="58">
        <f t="shared" si="51"/>
        <v>0</v>
      </c>
      <c r="AJ648" s="52" t="str">
        <f t="shared" si="56"/>
        <v/>
      </c>
      <c r="AK648" s="52" t="str">
        <f t="shared" si="57"/>
        <v/>
      </c>
    </row>
    <row r="649" spans="1:37" ht="15.75" customHeight="1" x14ac:dyDescent="0.25">
      <c r="A649" s="69"/>
      <c r="B649" s="63"/>
      <c r="C649" s="50" t="s">
        <v>61</v>
      </c>
      <c r="D649" s="64"/>
      <c r="E649" s="50" t="s">
        <v>61</v>
      </c>
      <c r="F649" s="68"/>
      <c r="G649" s="65"/>
      <c r="H649" s="66"/>
      <c r="I649" s="66"/>
      <c r="J649" s="67"/>
      <c r="K649" s="68"/>
      <c r="L649" s="64"/>
      <c r="M649" s="66"/>
      <c r="N649" s="66"/>
      <c r="O649" s="67"/>
      <c r="P649" s="48" t="str">
        <f t="shared" si="40"/>
        <v/>
      </c>
      <c r="Q649" s="50">
        <f t="shared" si="52"/>
        <v>648</v>
      </c>
      <c r="R649" s="50"/>
      <c r="S649" s="52"/>
      <c r="T649" s="52">
        <f t="shared" si="41"/>
        <v>0</v>
      </c>
      <c r="U649" s="52">
        <f t="shared" si="42"/>
        <v>0</v>
      </c>
      <c r="V649" s="52">
        <f t="shared" si="43"/>
        <v>0</v>
      </c>
      <c r="W649" s="52">
        <f t="shared" si="44"/>
        <v>0</v>
      </c>
      <c r="X649" s="52" t="str">
        <f t="shared" si="53"/>
        <v/>
      </c>
      <c r="Y649" s="53" t="str">
        <f t="shared" si="54"/>
        <v/>
      </c>
      <c r="Z649" s="53" t="str">
        <f t="shared" si="55"/>
        <v/>
      </c>
      <c r="AA649" s="53" t="str">
        <f t="shared" si="45"/>
        <v/>
      </c>
      <c r="AB649" s="54" t="str">
        <f t="shared" si="46"/>
        <v/>
      </c>
      <c r="AC649" s="61"/>
      <c r="AD649" s="52" t="str">
        <f t="shared" si="47"/>
        <v/>
      </c>
      <c r="AE649" s="53" t="str">
        <f t="shared" si="58"/>
        <v/>
      </c>
      <c r="AF649" s="52" t="str">
        <f t="shared" si="48"/>
        <v/>
      </c>
      <c r="AG649" s="52" t="str">
        <f t="shared" si="49"/>
        <v/>
      </c>
      <c r="AH649" s="58">
        <f t="shared" si="50"/>
        <v>0</v>
      </c>
      <c r="AI649" s="58">
        <f t="shared" si="51"/>
        <v>0</v>
      </c>
      <c r="AJ649" s="52" t="str">
        <f t="shared" si="56"/>
        <v/>
      </c>
      <c r="AK649" s="52" t="str">
        <f t="shared" si="57"/>
        <v/>
      </c>
    </row>
    <row r="650" spans="1:37" ht="15.75" customHeight="1" x14ac:dyDescent="0.25">
      <c r="A650" s="69"/>
      <c r="B650" s="63"/>
      <c r="C650" s="50" t="s">
        <v>61</v>
      </c>
      <c r="D650" s="64"/>
      <c r="E650" s="50" t="s">
        <v>61</v>
      </c>
      <c r="F650" s="68"/>
      <c r="G650" s="65"/>
      <c r="H650" s="66"/>
      <c r="I650" s="66"/>
      <c r="J650" s="67"/>
      <c r="K650" s="68"/>
      <c r="L650" s="64"/>
      <c r="M650" s="66"/>
      <c r="N650" s="66"/>
      <c r="O650" s="67"/>
      <c r="P650" s="48" t="str">
        <f t="shared" si="40"/>
        <v/>
      </c>
      <c r="Q650" s="50">
        <f t="shared" si="52"/>
        <v>649</v>
      </c>
      <c r="R650" s="50"/>
      <c r="S650" s="52"/>
      <c r="T650" s="52">
        <f t="shared" si="41"/>
        <v>0</v>
      </c>
      <c r="U650" s="52">
        <f t="shared" si="42"/>
        <v>0</v>
      </c>
      <c r="V650" s="52">
        <f t="shared" si="43"/>
        <v>0</v>
      </c>
      <c r="W650" s="52">
        <f t="shared" si="44"/>
        <v>0</v>
      </c>
      <c r="X650" s="52" t="str">
        <f t="shared" si="53"/>
        <v/>
      </c>
      <c r="Y650" s="53" t="str">
        <f t="shared" si="54"/>
        <v/>
      </c>
      <c r="Z650" s="53" t="str">
        <f t="shared" si="55"/>
        <v/>
      </c>
      <c r="AA650" s="53" t="str">
        <f t="shared" si="45"/>
        <v/>
      </c>
      <c r="AB650" s="54" t="str">
        <f t="shared" si="46"/>
        <v/>
      </c>
      <c r="AC650" s="61"/>
      <c r="AD650" s="52" t="str">
        <f t="shared" si="47"/>
        <v/>
      </c>
      <c r="AE650" s="53" t="str">
        <f t="shared" si="58"/>
        <v/>
      </c>
      <c r="AF650" s="52" t="str">
        <f t="shared" si="48"/>
        <v/>
      </c>
      <c r="AG650" s="52" t="str">
        <f t="shared" si="49"/>
        <v/>
      </c>
      <c r="AH650" s="58">
        <f t="shared" si="50"/>
        <v>0</v>
      </c>
      <c r="AI650" s="58">
        <f t="shared" si="51"/>
        <v>0</v>
      </c>
      <c r="AJ650" s="52" t="str">
        <f t="shared" si="56"/>
        <v/>
      </c>
      <c r="AK650" s="52" t="str">
        <f t="shared" si="57"/>
        <v/>
      </c>
    </row>
    <row r="651" spans="1:37" ht="15.75" customHeight="1" x14ac:dyDescent="0.25">
      <c r="A651" s="69"/>
      <c r="B651" s="63"/>
      <c r="C651" s="50" t="s">
        <v>61</v>
      </c>
      <c r="D651" s="64"/>
      <c r="E651" s="50" t="s">
        <v>61</v>
      </c>
      <c r="F651" s="68"/>
      <c r="G651" s="65"/>
      <c r="H651" s="66"/>
      <c r="I651" s="66"/>
      <c r="J651" s="67"/>
      <c r="K651" s="68"/>
      <c r="L651" s="64"/>
      <c r="M651" s="66"/>
      <c r="N651" s="66"/>
      <c r="O651" s="67"/>
      <c r="P651" s="48" t="str">
        <f t="shared" si="40"/>
        <v/>
      </c>
      <c r="Q651" s="50">
        <f t="shared" si="52"/>
        <v>650</v>
      </c>
      <c r="R651" s="50"/>
      <c r="S651" s="52"/>
      <c r="T651" s="52">
        <f t="shared" si="41"/>
        <v>0</v>
      </c>
      <c r="U651" s="52">
        <f t="shared" si="42"/>
        <v>0</v>
      </c>
      <c r="V651" s="52">
        <f t="shared" si="43"/>
        <v>0</v>
      </c>
      <c r="W651" s="52">
        <f t="shared" si="44"/>
        <v>0</v>
      </c>
      <c r="X651" s="52" t="str">
        <f t="shared" si="53"/>
        <v/>
      </c>
      <c r="Y651" s="53" t="str">
        <f t="shared" si="54"/>
        <v/>
      </c>
      <c r="Z651" s="53" t="str">
        <f t="shared" si="55"/>
        <v/>
      </c>
      <c r="AA651" s="53" t="str">
        <f t="shared" si="45"/>
        <v/>
      </c>
      <c r="AB651" s="54" t="str">
        <f t="shared" si="46"/>
        <v/>
      </c>
      <c r="AC651" s="61"/>
      <c r="AD651" s="52" t="str">
        <f t="shared" si="47"/>
        <v/>
      </c>
      <c r="AE651" s="53" t="str">
        <f t="shared" si="58"/>
        <v/>
      </c>
      <c r="AF651" s="52" t="str">
        <f t="shared" si="48"/>
        <v/>
      </c>
      <c r="AG651" s="52" t="str">
        <f t="shared" si="49"/>
        <v/>
      </c>
      <c r="AH651" s="58">
        <f t="shared" si="50"/>
        <v>0</v>
      </c>
      <c r="AI651" s="58">
        <f t="shared" si="51"/>
        <v>0</v>
      </c>
      <c r="AJ651" s="52" t="str">
        <f t="shared" si="56"/>
        <v/>
      </c>
      <c r="AK651" s="52" t="str">
        <f t="shared" si="57"/>
        <v/>
      </c>
    </row>
    <row r="652" spans="1:37" ht="15.75" customHeight="1" x14ac:dyDescent="0.25">
      <c r="A652" s="69"/>
      <c r="B652" s="63"/>
      <c r="C652" s="50" t="s">
        <v>61</v>
      </c>
      <c r="D652" s="64"/>
      <c r="E652" s="50" t="s">
        <v>61</v>
      </c>
      <c r="F652" s="68"/>
      <c r="G652" s="65"/>
      <c r="H652" s="66"/>
      <c r="I652" s="66"/>
      <c r="J652" s="67"/>
      <c r="K652" s="68"/>
      <c r="L652" s="64"/>
      <c r="M652" s="66"/>
      <c r="N652" s="66"/>
      <c r="O652" s="67"/>
      <c r="P652" s="48" t="str">
        <f t="shared" si="40"/>
        <v/>
      </c>
      <c r="Q652" s="50">
        <f t="shared" si="52"/>
        <v>651</v>
      </c>
      <c r="R652" s="50"/>
      <c r="S652" s="52"/>
      <c r="T652" s="52">
        <f t="shared" si="41"/>
        <v>0</v>
      </c>
      <c r="U652" s="52">
        <f t="shared" si="42"/>
        <v>0</v>
      </c>
      <c r="V652" s="52">
        <f t="shared" si="43"/>
        <v>0</v>
      </c>
      <c r="W652" s="52">
        <f t="shared" si="44"/>
        <v>0</v>
      </c>
      <c r="X652" s="52" t="str">
        <f t="shared" si="53"/>
        <v/>
      </c>
      <c r="Y652" s="53" t="str">
        <f t="shared" si="54"/>
        <v/>
      </c>
      <c r="Z652" s="53" t="str">
        <f t="shared" si="55"/>
        <v/>
      </c>
      <c r="AA652" s="53" t="str">
        <f t="shared" si="45"/>
        <v/>
      </c>
      <c r="AB652" s="54" t="str">
        <f t="shared" si="46"/>
        <v/>
      </c>
      <c r="AC652" s="61"/>
      <c r="AD652" s="52" t="str">
        <f t="shared" si="47"/>
        <v/>
      </c>
      <c r="AE652" s="53" t="str">
        <f t="shared" si="58"/>
        <v/>
      </c>
      <c r="AF652" s="52" t="str">
        <f t="shared" si="48"/>
        <v/>
      </c>
      <c r="AG652" s="52" t="str">
        <f t="shared" si="49"/>
        <v/>
      </c>
      <c r="AH652" s="58">
        <f t="shared" si="50"/>
        <v>0</v>
      </c>
      <c r="AI652" s="58">
        <f t="shared" si="51"/>
        <v>0</v>
      </c>
      <c r="AJ652" s="52" t="str">
        <f t="shared" si="56"/>
        <v/>
      </c>
      <c r="AK652" s="52" t="str">
        <f t="shared" si="57"/>
        <v/>
      </c>
    </row>
    <row r="653" spans="1:37" ht="15.75" customHeight="1" x14ac:dyDescent="0.25">
      <c r="A653" s="69"/>
      <c r="B653" s="63"/>
      <c r="C653" s="50" t="s">
        <v>61</v>
      </c>
      <c r="D653" s="64"/>
      <c r="E653" s="50" t="s">
        <v>61</v>
      </c>
      <c r="F653" s="68"/>
      <c r="G653" s="65"/>
      <c r="H653" s="66"/>
      <c r="I653" s="66"/>
      <c r="J653" s="67"/>
      <c r="K653" s="68"/>
      <c r="L653" s="64"/>
      <c r="M653" s="66"/>
      <c r="N653" s="66"/>
      <c r="O653" s="67"/>
      <c r="P653" s="48" t="str">
        <f t="shared" si="40"/>
        <v/>
      </c>
      <c r="Q653" s="50">
        <f t="shared" si="52"/>
        <v>652</v>
      </c>
      <c r="R653" s="50"/>
      <c r="S653" s="52"/>
      <c r="T653" s="52">
        <f t="shared" si="41"/>
        <v>0</v>
      </c>
      <c r="U653" s="52">
        <f t="shared" si="42"/>
        <v>0</v>
      </c>
      <c r="V653" s="52">
        <f t="shared" si="43"/>
        <v>0</v>
      </c>
      <c r="W653" s="52">
        <f t="shared" si="44"/>
        <v>0</v>
      </c>
      <c r="X653" s="52" t="str">
        <f t="shared" si="53"/>
        <v/>
      </c>
      <c r="Y653" s="53" t="str">
        <f t="shared" si="54"/>
        <v/>
      </c>
      <c r="Z653" s="53" t="str">
        <f t="shared" si="55"/>
        <v/>
      </c>
      <c r="AA653" s="53" t="str">
        <f t="shared" si="45"/>
        <v/>
      </c>
      <c r="AB653" s="54" t="str">
        <f t="shared" si="46"/>
        <v/>
      </c>
      <c r="AC653" s="61"/>
      <c r="AD653" s="52" t="str">
        <f t="shared" si="47"/>
        <v/>
      </c>
      <c r="AE653" s="53" t="str">
        <f t="shared" si="58"/>
        <v/>
      </c>
      <c r="AF653" s="52" t="str">
        <f t="shared" si="48"/>
        <v/>
      </c>
      <c r="AG653" s="52" t="str">
        <f t="shared" si="49"/>
        <v/>
      </c>
      <c r="AH653" s="58">
        <f t="shared" si="50"/>
        <v>0</v>
      </c>
      <c r="AI653" s="58">
        <f t="shared" si="51"/>
        <v>0</v>
      </c>
      <c r="AJ653" s="52" t="str">
        <f t="shared" si="56"/>
        <v/>
      </c>
      <c r="AK653" s="52" t="str">
        <f t="shared" si="57"/>
        <v/>
      </c>
    </row>
    <row r="654" spans="1:37" ht="15.75" customHeight="1" x14ac:dyDescent="0.25">
      <c r="A654" s="69"/>
      <c r="B654" s="63"/>
      <c r="C654" s="50" t="s">
        <v>61</v>
      </c>
      <c r="D654" s="64"/>
      <c r="E654" s="50" t="s">
        <v>61</v>
      </c>
      <c r="F654" s="68"/>
      <c r="G654" s="65"/>
      <c r="H654" s="66"/>
      <c r="I654" s="66"/>
      <c r="J654" s="67"/>
      <c r="K654" s="68"/>
      <c r="L654" s="64"/>
      <c r="M654" s="66"/>
      <c r="N654" s="66"/>
      <c r="O654" s="67"/>
      <c r="P654" s="48" t="str">
        <f t="shared" si="40"/>
        <v/>
      </c>
      <c r="Q654" s="50">
        <f t="shared" si="52"/>
        <v>653</v>
      </c>
      <c r="R654" s="50"/>
      <c r="S654" s="52"/>
      <c r="T654" s="52">
        <f t="shared" si="41"/>
        <v>0</v>
      </c>
      <c r="U654" s="52">
        <f t="shared" si="42"/>
        <v>0</v>
      </c>
      <c r="V654" s="52">
        <f t="shared" si="43"/>
        <v>0</v>
      </c>
      <c r="W654" s="52">
        <f t="shared" si="44"/>
        <v>0</v>
      </c>
      <c r="X654" s="52" t="str">
        <f t="shared" si="53"/>
        <v/>
      </c>
      <c r="Y654" s="53" t="str">
        <f t="shared" si="54"/>
        <v/>
      </c>
      <c r="Z654" s="53" t="str">
        <f t="shared" si="55"/>
        <v/>
      </c>
      <c r="AA654" s="53" t="str">
        <f t="shared" si="45"/>
        <v/>
      </c>
      <c r="AB654" s="54" t="str">
        <f t="shared" si="46"/>
        <v/>
      </c>
      <c r="AC654" s="61"/>
      <c r="AD654" s="52" t="str">
        <f t="shared" si="47"/>
        <v/>
      </c>
      <c r="AE654" s="53" t="str">
        <f t="shared" si="58"/>
        <v/>
      </c>
      <c r="AF654" s="52" t="str">
        <f t="shared" si="48"/>
        <v/>
      </c>
      <c r="AG654" s="52" t="str">
        <f t="shared" si="49"/>
        <v/>
      </c>
      <c r="AH654" s="58">
        <f t="shared" si="50"/>
        <v>0</v>
      </c>
      <c r="AI654" s="58">
        <f t="shared" si="51"/>
        <v>0</v>
      </c>
      <c r="AJ654" s="52" t="str">
        <f t="shared" si="56"/>
        <v/>
      </c>
      <c r="AK654" s="52" t="str">
        <f t="shared" si="57"/>
        <v/>
      </c>
    </row>
    <row r="655" spans="1:37" ht="15.75" customHeight="1" x14ac:dyDescent="0.25">
      <c r="A655" s="69"/>
      <c r="B655" s="63"/>
      <c r="C655" s="50" t="s">
        <v>61</v>
      </c>
      <c r="D655" s="64"/>
      <c r="E655" s="50" t="s">
        <v>61</v>
      </c>
      <c r="F655" s="68"/>
      <c r="G655" s="65"/>
      <c r="H655" s="66"/>
      <c r="I655" s="66"/>
      <c r="J655" s="67"/>
      <c r="K655" s="68"/>
      <c r="L655" s="64"/>
      <c r="M655" s="66"/>
      <c r="N655" s="66"/>
      <c r="O655" s="67"/>
      <c r="P655" s="48" t="str">
        <f t="shared" si="40"/>
        <v/>
      </c>
      <c r="Q655" s="50">
        <f t="shared" si="52"/>
        <v>654</v>
      </c>
      <c r="R655" s="50"/>
      <c r="S655" s="52"/>
      <c r="T655" s="52">
        <f t="shared" si="41"/>
        <v>0</v>
      </c>
      <c r="U655" s="52">
        <f t="shared" si="42"/>
        <v>0</v>
      </c>
      <c r="V655" s="52">
        <f t="shared" si="43"/>
        <v>0</v>
      </c>
      <c r="W655" s="52">
        <f t="shared" si="44"/>
        <v>0</v>
      </c>
      <c r="X655" s="52" t="str">
        <f t="shared" si="53"/>
        <v/>
      </c>
      <c r="Y655" s="53" t="str">
        <f t="shared" si="54"/>
        <v/>
      </c>
      <c r="Z655" s="53" t="str">
        <f t="shared" si="55"/>
        <v/>
      </c>
      <c r="AA655" s="53" t="str">
        <f t="shared" si="45"/>
        <v/>
      </c>
      <c r="AB655" s="54" t="str">
        <f t="shared" si="46"/>
        <v/>
      </c>
      <c r="AC655" s="61"/>
      <c r="AD655" s="52" t="str">
        <f t="shared" si="47"/>
        <v/>
      </c>
      <c r="AE655" s="53" t="str">
        <f t="shared" si="58"/>
        <v/>
      </c>
      <c r="AF655" s="52" t="str">
        <f t="shared" si="48"/>
        <v/>
      </c>
      <c r="AG655" s="52" t="str">
        <f t="shared" si="49"/>
        <v/>
      </c>
      <c r="AH655" s="58">
        <f t="shared" si="50"/>
        <v>0</v>
      </c>
      <c r="AI655" s="58">
        <f t="shared" si="51"/>
        <v>0</v>
      </c>
      <c r="AJ655" s="52" t="str">
        <f t="shared" si="56"/>
        <v/>
      </c>
      <c r="AK655" s="52" t="str">
        <f t="shared" si="57"/>
        <v/>
      </c>
    </row>
    <row r="656" spans="1:37" ht="15.75" customHeight="1" x14ac:dyDescent="0.25">
      <c r="A656" s="69"/>
      <c r="B656" s="63"/>
      <c r="C656" s="50" t="s">
        <v>61</v>
      </c>
      <c r="D656" s="64"/>
      <c r="E656" s="50" t="s">
        <v>61</v>
      </c>
      <c r="F656" s="68"/>
      <c r="G656" s="65"/>
      <c r="H656" s="66"/>
      <c r="I656" s="66"/>
      <c r="J656" s="67"/>
      <c r="K656" s="68"/>
      <c r="L656" s="64"/>
      <c r="M656" s="66"/>
      <c r="N656" s="66"/>
      <c r="O656" s="67"/>
      <c r="P656" s="48" t="str">
        <f t="shared" si="40"/>
        <v/>
      </c>
      <c r="Q656" s="50">
        <f t="shared" si="52"/>
        <v>655</v>
      </c>
      <c r="R656" s="50"/>
      <c r="S656" s="52"/>
      <c r="T656" s="52">
        <f t="shared" si="41"/>
        <v>0</v>
      </c>
      <c r="U656" s="52">
        <f t="shared" si="42"/>
        <v>0</v>
      </c>
      <c r="V656" s="52">
        <f t="shared" si="43"/>
        <v>0</v>
      </c>
      <c r="W656" s="52">
        <f t="shared" si="44"/>
        <v>0</v>
      </c>
      <c r="X656" s="52" t="str">
        <f t="shared" si="53"/>
        <v/>
      </c>
      <c r="Y656" s="53" t="str">
        <f t="shared" si="54"/>
        <v/>
      </c>
      <c r="Z656" s="53" t="str">
        <f t="shared" si="55"/>
        <v/>
      </c>
      <c r="AA656" s="53" t="str">
        <f t="shared" si="45"/>
        <v/>
      </c>
      <c r="AB656" s="54" t="str">
        <f t="shared" si="46"/>
        <v/>
      </c>
      <c r="AC656" s="61"/>
      <c r="AD656" s="52" t="str">
        <f t="shared" si="47"/>
        <v/>
      </c>
      <c r="AE656" s="53" t="str">
        <f t="shared" si="58"/>
        <v/>
      </c>
      <c r="AF656" s="52" t="str">
        <f t="shared" si="48"/>
        <v/>
      </c>
      <c r="AG656" s="52" t="str">
        <f t="shared" si="49"/>
        <v/>
      </c>
      <c r="AH656" s="58">
        <f t="shared" si="50"/>
        <v>0</v>
      </c>
      <c r="AI656" s="58">
        <f t="shared" si="51"/>
        <v>0</v>
      </c>
      <c r="AJ656" s="52" t="str">
        <f t="shared" si="56"/>
        <v/>
      </c>
      <c r="AK656" s="52" t="str">
        <f t="shared" si="57"/>
        <v/>
      </c>
    </row>
    <row r="657" spans="1:37" ht="15.75" customHeight="1" x14ac:dyDescent="0.25">
      <c r="A657" s="69"/>
      <c r="B657" s="63"/>
      <c r="C657" s="50" t="s">
        <v>61</v>
      </c>
      <c r="D657" s="64"/>
      <c r="E657" s="50" t="s">
        <v>61</v>
      </c>
      <c r="F657" s="68"/>
      <c r="G657" s="65"/>
      <c r="H657" s="66"/>
      <c r="I657" s="66"/>
      <c r="J657" s="67"/>
      <c r="K657" s="68"/>
      <c r="L657" s="64"/>
      <c r="M657" s="66"/>
      <c r="N657" s="66"/>
      <c r="O657" s="67"/>
      <c r="P657" s="48" t="str">
        <f t="shared" si="40"/>
        <v/>
      </c>
      <c r="Q657" s="50">
        <f t="shared" si="52"/>
        <v>656</v>
      </c>
      <c r="R657" s="50"/>
      <c r="S657" s="52"/>
      <c r="T657" s="52">
        <f t="shared" si="41"/>
        <v>0</v>
      </c>
      <c r="U657" s="52">
        <f t="shared" si="42"/>
        <v>0</v>
      </c>
      <c r="V657" s="52">
        <f t="shared" si="43"/>
        <v>0</v>
      </c>
      <c r="W657" s="52">
        <f t="shared" si="44"/>
        <v>0</v>
      </c>
      <c r="X657" s="52" t="str">
        <f t="shared" si="53"/>
        <v/>
      </c>
      <c r="Y657" s="53" t="str">
        <f t="shared" si="54"/>
        <v/>
      </c>
      <c r="Z657" s="53" t="str">
        <f t="shared" si="55"/>
        <v/>
      </c>
      <c r="AA657" s="53" t="str">
        <f t="shared" si="45"/>
        <v/>
      </c>
      <c r="AB657" s="54" t="str">
        <f t="shared" si="46"/>
        <v/>
      </c>
      <c r="AC657" s="61"/>
      <c r="AD657" s="52" t="str">
        <f t="shared" si="47"/>
        <v/>
      </c>
      <c r="AE657" s="53" t="str">
        <f t="shared" si="58"/>
        <v/>
      </c>
      <c r="AF657" s="52" t="str">
        <f t="shared" si="48"/>
        <v/>
      </c>
      <c r="AG657" s="52" t="str">
        <f t="shared" si="49"/>
        <v/>
      </c>
      <c r="AH657" s="58">
        <f t="shared" si="50"/>
        <v>0</v>
      </c>
      <c r="AI657" s="58">
        <f t="shared" si="51"/>
        <v>0</v>
      </c>
      <c r="AJ657" s="52" t="str">
        <f t="shared" si="56"/>
        <v/>
      </c>
      <c r="AK657" s="52" t="str">
        <f t="shared" si="57"/>
        <v/>
      </c>
    </row>
    <row r="658" spans="1:37" ht="15.75" customHeight="1" x14ac:dyDescent="0.25">
      <c r="A658" s="69"/>
      <c r="B658" s="63"/>
      <c r="C658" s="50" t="s">
        <v>61</v>
      </c>
      <c r="D658" s="64"/>
      <c r="E658" s="50" t="s">
        <v>61</v>
      </c>
      <c r="F658" s="68"/>
      <c r="G658" s="65"/>
      <c r="H658" s="66"/>
      <c r="I658" s="66"/>
      <c r="J658" s="67"/>
      <c r="K658" s="68"/>
      <c r="L658" s="64"/>
      <c r="M658" s="66"/>
      <c r="N658" s="66"/>
      <c r="O658" s="67"/>
      <c r="P658" s="48" t="str">
        <f t="shared" si="40"/>
        <v/>
      </c>
      <c r="Q658" s="50">
        <f t="shared" si="52"/>
        <v>657</v>
      </c>
      <c r="R658" s="50"/>
      <c r="S658" s="52"/>
      <c r="T658" s="52">
        <f t="shared" si="41"/>
        <v>0</v>
      </c>
      <c r="U658" s="52">
        <f t="shared" si="42"/>
        <v>0</v>
      </c>
      <c r="V658" s="52">
        <f t="shared" si="43"/>
        <v>0</v>
      </c>
      <c r="W658" s="52">
        <f t="shared" si="44"/>
        <v>0</v>
      </c>
      <c r="X658" s="52" t="str">
        <f t="shared" si="53"/>
        <v/>
      </c>
      <c r="Y658" s="53" t="str">
        <f t="shared" si="54"/>
        <v/>
      </c>
      <c r="Z658" s="53" t="str">
        <f t="shared" si="55"/>
        <v/>
      </c>
      <c r="AA658" s="53" t="str">
        <f t="shared" si="45"/>
        <v/>
      </c>
      <c r="AB658" s="54" t="str">
        <f t="shared" si="46"/>
        <v/>
      </c>
      <c r="AC658" s="61"/>
      <c r="AD658" s="52" t="str">
        <f t="shared" si="47"/>
        <v/>
      </c>
      <c r="AE658" s="53" t="str">
        <f t="shared" si="58"/>
        <v/>
      </c>
      <c r="AF658" s="52" t="str">
        <f t="shared" si="48"/>
        <v/>
      </c>
      <c r="AG658" s="52" t="str">
        <f t="shared" si="49"/>
        <v/>
      </c>
      <c r="AH658" s="58">
        <f t="shared" si="50"/>
        <v>0</v>
      </c>
      <c r="AI658" s="58">
        <f t="shared" si="51"/>
        <v>0</v>
      </c>
      <c r="AJ658" s="52" t="str">
        <f t="shared" si="56"/>
        <v/>
      </c>
      <c r="AK658" s="52" t="str">
        <f t="shared" si="57"/>
        <v/>
      </c>
    </row>
    <row r="659" spans="1:37" ht="15.75" customHeight="1" x14ac:dyDescent="0.25">
      <c r="A659" s="69"/>
      <c r="B659" s="63"/>
      <c r="C659" s="50" t="s">
        <v>61</v>
      </c>
      <c r="D659" s="64"/>
      <c r="E659" s="50" t="s">
        <v>61</v>
      </c>
      <c r="F659" s="68"/>
      <c r="G659" s="65"/>
      <c r="H659" s="66"/>
      <c r="I659" s="66"/>
      <c r="J659" s="67"/>
      <c r="K659" s="68"/>
      <c r="L659" s="64"/>
      <c r="M659" s="66"/>
      <c r="N659" s="66"/>
      <c r="O659" s="67"/>
      <c r="P659" s="48" t="str">
        <f t="shared" si="40"/>
        <v/>
      </c>
      <c r="Q659" s="50">
        <f t="shared" si="52"/>
        <v>658</v>
      </c>
      <c r="R659" s="50"/>
      <c r="S659" s="52"/>
      <c r="T659" s="52">
        <f t="shared" si="41"/>
        <v>0</v>
      </c>
      <c r="U659" s="52">
        <f t="shared" si="42"/>
        <v>0</v>
      </c>
      <c r="V659" s="52">
        <f t="shared" si="43"/>
        <v>0</v>
      </c>
      <c r="W659" s="52">
        <f t="shared" si="44"/>
        <v>0</v>
      </c>
      <c r="X659" s="52" t="str">
        <f t="shared" si="53"/>
        <v/>
      </c>
      <c r="Y659" s="53" t="str">
        <f t="shared" si="54"/>
        <v/>
      </c>
      <c r="Z659" s="53" t="str">
        <f t="shared" si="55"/>
        <v/>
      </c>
      <c r="AA659" s="53" t="str">
        <f t="shared" si="45"/>
        <v/>
      </c>
      <c r="AB659" s="54" t="str">
        <f t="shared" si="46"/>
        <v/>
      </c>
      <c r="AC659" s="61"/>
      <c r="AD659" s="52" t="str">
        <f t="shared" si="47"/>
        <v/>
      </c>
      <c r="AE659" s="53" t="str">
        <f t="shared" si="58"/>
        <v/>
      </c>
      <c r="AF659" s="52" t="str">
        <f t="shared" si="48"/>
        <v/>
      </c>
      <c r="AG659" s="52" t="str">
        <f t="shared" si="49"/>
        <v/>
      </c>
      <c r="AH659" s="58">
        <f t="shared" si="50"/>
        <v>0</v>
      </c>
      <c r="AI659" s="58">
        <f t="shared" si="51"/>
        <v>0</v>
      </c>
      <c r="AJ659" s="52" t="str">
        <f t="shared" si="56"/>
        <v/>
      </c>
      <c r="AK659" s="52" t="str">
        <f t="shared" si="57"/>
        <v/>
      </c>
    </row>
    <row r="660" spans="1:37" ht="15.75" customHeight="1" x14ac:dyDescent="0.25">
      <c r="A660" s="69"/>
      <c r="B660" s="63"/>
      <c r="C660" s="50" t="s">
        <v>61</v>
      </c>
      <c r="D660" s="64"/>
      <c r="E660" s="50" t="s">
        <v>61</v>
      </c>
      <c r="F660" s="68"/>
      <c r="G660" s="65"/>
      <c r="H660" s="66"/>
      <c r="I660" s="66"/>
      <c r="J660" s="67"/>
      <c r="K660" s="68"/>
      <c r="L660" s="64"/>
      <c r="M660" s="66"/>
      <c r="N660" s="66"/>
      <c r="O660" s="67"/>
      <c r="P660" s="48" t="str">
        <f t="shared" si="40"/>
        <v/>
      </c>
      <c r="Q660" s="50">
        <f t="shared" si="52"/>
        <v>659</v>
      </c>
      <c r="R660" s="50"/>
      <c r="S660" s="52"/>
      <c r="T660" s="52">
        <f t="shared" si="41"/>
        <v>0</v>
      </c>
      <c r="U660" s="52">
        <f t="shared" si="42"/>
        <v>0</v>
      </c>
      <c r="V660" s="52">
        <f t="shared" si="43"/>
        <v>0</v>
      </c>
      <c r="W660" s="52">
        <f t="shared" si="44"/>
        <v>0</v>
      </c>
      <c r="X660" s="52" t="str">
        <f t="shared" si="53"/>
        <v/>
      </c>
      <c r="Y660" s="53" t="str">
        <f t="shared" si="54"/>
        <v/>
      </c>
      <c r="Z660" s="53" t="str">
        <f t="shared" si="55"/>
        <v/>
      </c>
      <c r="AA660" s="53" t="str">
        <f t="shared" si="45"/>
        <v/>
      </c>
      <c r="AB660" s="54" t="str">
        <f t="shared" si="46"/>
        <v/>
      </c>
      <c r="AC660" s="61"/>
      <c r="AD660" s="52" t="str">
        <f t="shared" si="47"/>
        <v/>
      </c>
      <c r="AE660" s="53" t="str">
        <f t="shared" si="58"/>
        <v/>
      </c>
      <c r="AF660" s="52" t="str">
        <f t="shared" si="48"/>
        <v/>
      </c>
      <c r="AG660" s="52" t="str">
        <f t="shared" si="49"/>
        <v/>
      </c>
      <c r="AH660" s="58">
        <f t="shared" si="50"/>
        <v>0</v>
      </c>
      <c r="AI660" s="58">
        <f t="shared" si="51"/>
        <v>0</v>
      </c>
      <c r="AJ660" s="52" t="str">
        <f t="shared" si="56"/>
        <v/>
      </c>
      <c r="AK660" s="52" t="str">
        <f t="shared" si="57"/>
        <v/>
      </c>
    </row>
    <row r="661" spans="1:37" ht="15.75" customHeight="1" x14ac:dyDescent="0.25">
      <c r="A661" s="69"/>
      <c r="B661" s="63"/>
      <c r="C661" s="50" t="s">
        <v>61</v>
      </c>
      <c r="D661" s="64"/>
      <c r="E661" s="50" t="s">
        <v>61</v>
      </c>
      <c r="F661" s="68"/>
      <c r="G661" s="65"/>
      <c r="H661" s="66"/>
      <c r="I661" s="66"/>
      <c r="J661" s="67"/>
      <c r="K661" s="68"/>
      <c r="L661" s="64"/>
      <c r="M661" s="66"/>
      <c r="N661" s="66"/>
      <c r="O661" s="67"/>
      <c r="P661" s="48" t="str">
        <f t="shared" si="40"/>
        <v/>
      </c>
      <c r="Q661" s="50">
        <f t="shared" si="52"/>
        <v>660</v>
      </c>
      <c r="R661" s="50"/>
      <c r="S661" s="52"/>
      <c r="T661" s="52">
        <f t="shared" si="41"/>
        <v>0</v>
      </c>
      <c r="U661" s="52">
        <f t="shared" si="42"/>
        <v>0</v>
      </c>
      <c r="V661" s="52">
        <f t="shared" si="43"/>
        <v>0</v>
      </c>
      <c r="W661" s="52">
        <f t="shared" si="44"/>
        <v>0</v>
      </c>
      <c r="X661" s="52" t="str">
        <f t="shared" si="53"/>
        <v/>
      </c>
      <c r="Y661" s="53" t="str">
        <f t="shared" si="54"/>
        <v/>
      </c>
      <c r="Z661" s="53" t="str">
        <f t="shared" si="55"/>
        <v/>
      </c>
      <c r="AA661" s="53" t="str">
        <f t="shared" si="45"/>
        <v/>
      </c>
      <c r="AB661" s="54" t="str">
        <f t="shared" si="46"/>
        <v/>
      </c>
      <c r="AC661" s="61"/>
      <c r="AD661" s="52" t="str">
        <f t="shared" si="47"/>
        <v/>
      </c>
      <c r="AE661" s="53" t="str">
        <f t="shared" si="58"/>
        <v/>
      </c>
      <c r="AF661" s="52" t="str">
        <f t="shared" si="48"/>
        <v/>
      </c>
      <c r="AG661" s="52" t="str">
        <f t="shared" si="49"/>
        <v/>
      </c>
      <c r="AH661" s="58">
        <f t="shared" si="50"/>
        <v>0</v>
      </c>
      <c r="AI661" s="58">
        <f t="shared" si="51"/>
        <v>0</v>
      </c>
      <c r="AJ661" s="52" t="str">
        <f t="shared" si="56"/>
        <v/>
      </c>
      <c r="AK661" s="52" t="str">
        <f t="shared" si="57"/>
        <v/>
      </c>
    </row>
    <row r="662" spans="1:37" ht="15.75" customHeight="1" x14ac:dyDescent="0.25">
      <c r="A662" s="69"/>
      <c r="B662" s="63"/>
      <c r="C662" s="50" t="s">
        <v>61</v>
      </c>
      <c r="D662" s="64"/>
      <c r="E662" s="50" t="s">
        <v>61</v>
      </c>
      <c r="F662" s="68"/>
      <c r="G662" s="65"/>
      <c r="H662" s="66"/>
      <c r="I662" s="66"/>
      <c r="J662" s="67"/>
      <c r="K662" s="68"/>
      <c r="L662" s="64"/>
      <c r="M662" s="66"/>
      <c r="N662" s="66"/>
      <c r="O662" s="67"/>
      <c r="P662" s="48" t="str">
        <f t="shared" si="40"/>
        <v/>
      </c>
      <c r="Q662" s="50">
        <f t="shared" si="52"/>
        <v>661</v>
      </c>
      <c r="R662" s="50"/>
      <c r="S662" s="52"/>
      <c r="T662" s="52">
        <f t="shared" si="41"/>
        <v>0</v>
      </c>
      <c r="U662" s="52">
        <f t="shared" si="42"/>
        <v>0</v>
      </c>
      <c r="V662" s="52">
        <f t="shared" si="43"/>
        <v>0</v>
      </c>
      <c r="W662" s="52">
        <f t="shared" si="44"/>
        <v>0</v>
      </c>
      <c r="X662" s="52" t="str">
        <f t="shared" si="53"/>
        <v/>
      </c>
      <c r="Y662" s="53" t="str">
        <f t="shared" si="54"/>
        <v/>
      </c>
      <c r="Z662" s="53" t="str">
        <f t="shared" si="55"/>
        <v/>
      </c>
      <c r="AA662" s="53" t="str">
        <f t="shared" si="45"/>
        <v/>
      </c>
      <c r="AB662" s="54" t="str">
        <f t="shared" si="46"/>
        <v/>
      </c>
      <c r="AC662" s="61"/>
      <c r="AD662" s="52" t="str">
        <f t="shared" si="47"/>
        <v/>
      </c>
      <c r="AE662" s="53" t="str">
        <f t="shared" si="58"/>
        <v/>
      </c>
      <c r="AF662" s="52" t="str">
        <f t="shared" si="48"/>
        <v/>
      </c>
      <c r="AG662" s="52" t="str">
        <f t="shared" si="49"/>
        <v/>
      </c>
      <c r="AH662" s="58">
        <f t="shared" si="50"/>
        <v>0</v>
      </c>
      <c r="AI662" s="58">
        <f t="shared" si="51"/>
        <v>0</v>
      </c>
      <c r="AJ662" s="52" t="str">
        <f t="shared" si="56"/>
        <v/>
      </c>
      <c r="AK662" s="52" t="str">
        <f t="shared" si="57"/>
        <v/>
      </c>
    </row>
    <row r="663" spans="1:37" ht="15.75" customHeight="1" x14ac:dyDescent="0.25">
      <c r="A663" s="69"/>
      <c r="B663" s="63"/>
      <c r="C663" s="50" t="s">
        <v>61</v>
      </c>
      <c r="D663" s="64"/>
      <c r="E663" s="50" t="s">
        <v>61</v>
      </c>
      <c r="F663" s="68"/>
      <c r="G663" s="65"/>
      <c r="H663" s="66"/>
      <c r="I663" s="66"/>
      <c r="J663" s="67"/>
      <c r="K663" s="68"/>
      <c r="L663" s="64"/>
      <c r="M663" s="66"/>
      <c r="N663" s="66"/>
      <c r="O663" s="67"/>
      <c r="P663" s="48" t="str">
        <f t="shared" si="40"/>
        <v/>
      </c>
      <c r="Q663" s="50">
        <f t="shared" si="52"/>
        <v>662</v>
      </c>
      <c r="R663" s="50"/>
      <c r="S663" s="52"/>
      <c r="T663" s="52">
        <f t="shared" si="41"/>
        <v>0</v>
      </c>
      <c r="U663" s="52">
        <f t="shared" si="42"/>
        <v>0</v>
      </c>
      <c r="V663" s="52">
        <f t="shared" si="43"/>
        <v>0</v>
      </c>
      <c r="W663" s="52">
        <f t="shared" si="44"/>
        <v>0</v>
      </c>
      <c r="X663" s="52" t="str">
        <f t="shared" si="53"/>
        <v/>
      </c>
      <c r="Y663" s="53" t="str">
        <f t="shared" si="54"/>
        <v/>
      </c>
      <c r="Z663" s="53" t="str">
        <f t="shared" si="55"/>
        <v/>
      </c>
      <c r="AA663" s="53" t="str">
        <f t="shared" si="45"/>
        <v/>
      </c>
      <c r="AB663" s="54" t="str">
        <f t="shared" si="46"/>
        <v/>
      </c>
      <c r="AC663" s="61"/>
      <c r="AD663" s="52" t="str">
        <f t="shared" si="47"/>
        <v/>
      </c>
      <c r="AE663" s="53" t="str">
        <f t="shared" si="58"/>
        <v/>
      </c>
      <c r="AF663" s="52" t="str">
        <f t="shared" si="48"/>
        <v/>
      </c>
      <c r="AG663" s="52" t="str">
        <f t="shared" si="49"/>
        <v/>
      </c>
      <c r="AH663" s="58">
        <f t="shared" si="50"/>
        <v>0</v>
      </c>
      <c r="AI663" s="58">
        <f t="shared" si="51"/>
        <v>0</v>
      </c>
      <c r="AJ663" s="52" t="str">
        <f t="shared" si="56"/>
        <v/>
      </c>
      <c r="AK663" s="52" t="str">
        <f t="shared" si="57"/>
        <v/>
      </c>
    </row>
    <row r="664" spans="1:37" ht="15.75" customHeight="1" x14ac:dyDescent="0.25">
      <c r="A664" s="69"/>
      <c r="B664" s="63"/>
      <c r="C664" s="50" t="s">
        <v>61</v>
      </c>
      <c r="D664" s="64"/>
      <c r="E664" s="50" t="s">
        <v>61</v>
      </c>
      <c r="F664" s="68"/>
      <c r="G664" s="65"/>
      <c r="H664" s="66"/>
      <c r="I664" s="66"/>
      <c r="J664" s="67"/>
      <c r="K664" s="68"/>
      <c r="L664" s="64"/>
      <c r="M664" s="66"/>
      <c r="N664" s="66"/>
      <c r="O664" s="67"/>
      <c r="P664" s="48" t="str">
        <f t="shared" si="40"/>
        <v/>
      </c>
      <c r="Q664" s="50">
        <f t="shared" si="52"/>
        <v>663</v>
      </c>
      <c r="R664" s="50"/>
      <c r="S664" s="52"/>
      <c r="T664" s="52">
        <f t="shared" si="41"/>
        <v>0</v>
      </c>
      <c r="U664" s="52">
        <f t="shared" si="42"/>
        <v>0</v>
      </c>
      <c r="V664" s="52">
        <f t="shared" si="43"/>
        <v>0</v>
      </c>
      <c r="W664" s="52">
        <f t="shared" si="44"/>
        <v>0</v>
      </c>
      <c r="X664" s="52" t="str">
        <f t="shared" si="53"/>
        <v/>
      </c>
      <c r="Y664" s="53" t="str">
        <f t="shared" si="54"/>
        <v/>
      </c>
      <c r="Z664" s="53" t="str">
        <f t="shared" si="55"/>
        <v/>
      </c>
      <c r="AA664" s="53" t="str">
        <f t="shared" si="45"/>
        <v/>
      </c>
      <c r="AB664" s="54" t="str">
        <f t="shared" si="46"/>
        <v/>
      </c>
      <c r="AC664" s="61"/>
      <c r="AD664" s="52" t="str">
        <f t="shared" si="47"/>
        <v/>
      </c>
      <c r="AE664" s="53" t="str">
        <f t="shared" si="58"/>
        <v/>
      </c>
      <c r="AF664" s="52" t="str">
        <f t="shared" si="48"/>
        <v/>
      </c>
      <c r="AG664" s="52" t="str">
        <f t="shared" si="49"/>
        <v/>
      </c>
      <c r="AH664" s="58">
        <f t="shared" si="50"/>
        <v>0</v>
      </c>
      <c r="AI664" s="58">
        <f t="shared" si="51"/>
        <v>0</v>
      </c>
      <c r="AJ664" s="52" t="str">
        <f t="shared" si="56"/>
        <v/>
      </c>
      <c r="AK664" s="52" t="str">
        <f t="shared" si="57"/>
        <v/>
      </c>
    </row>
    <row r="665" spans="1:37" ht="15.75" customHeight="1" x14ac:dyDescent="0.25">
      <c r="A665" s="69"/>
      <c r="B665" s="63"/>
      <c r="C665" s="50" t="s">
        <v>61</v>
      </c>
      <c r="D665" s="64"/>
      <c r="E665" s="50" t="s">
        <v>61</v>
      </c>
      <c r="F665" s="68"/>
      <c r="G665" s="65"/>
      <c r="H665" s="66"/>
      <c r="I665" s="66"/>
      <c r="J665" s="67"/>
      <c r="K665" s="68"/>
      <c r="L665" s="64"/>
      <c r="M665" s="66"/>
      <c r="N665" s="66"/>
      <c r="O665" s="67"/>
      <c r="P665" s="48" t="str">
        <f t="shared" si="40"/>
        <v/>
      </c>
      <c r="Q665" s="50">
        <f t="shared" si="52"/>
        <v>664</v>
      </c>
      <c r="R665" s="50"/>
      <c r="S665" s="52"/>
      <c r="T665" s="52">
        <f t="shared" si="41"/>
        <v>0</v>
      </c>
      <c r="U665" s="52">
        <f t="shared" si="42"/>
        <v>0</v>
      </c>
      <c r="V665" s="52">
        <f t="shared" si="43"/>
        <v>0</v>
      </c>
      <c r="W665" s="52">
        <f t="shared" si="44"/>
        <v>0</v>
      </c>
      <c r="X665" s="52" t="str">
        <f t="shared" si="53"/>
        <v/>
      </c>
      <c r="Y665" s="53" t="str">
        <f t="shared" si="54"/>
        <v/>
      </c>
      <c r="Z665" s="53" t="str">
        <f t="shared" si="55"/>
        <v/>
      </c>
      <c r="AA665" s="53" t="str">
        <f t="shared" si="45"/>
        <v/>
      </c>
      <c r="AB665" s="54" t="str">
        <f t="shared" si="46"/>
        <v/>
      </c>
      <c r="AC665" s="61"/>
      <c r="AD665" s="52" t="str">
        <f t="shared" si="47"/>
        <v/>
      </c>
      <c r="AE665" s="53" t="str">
        <f t="shared" si="58"/>
        <v/>
      </c>
      <c r="AF665" s="52" t="str">
        <f t="shared" si="48"/>
        <v/>
      </c>
      <c r="AG665" s="52" t="str">
        <f t="shared" si="49"/>
        <v/>
      </c>
      <c r="AH665" s="58">
        <f t="shared" si="50"/>
        <v>0</v>
      </c>
      <c r="AI665" s="58">
        <f t="shared" si="51"/>
        <v>0</v>
      </c>
      <c r="AJ665" s="52" t="str">
        <f t="shared" si="56"/>
        <v/>
      </c>
      <c r="AK665" s="52" t="str">
        <f t="shared" si="57"/>
        <v/>
      </c>
    </row>
    <row r="666" spans="1:37" ht="15.75" customHeight="1" x14ac:dyDescent="0.25">
      <c r="A666" s="69"/>
      <c r="B666" s="63"/>
      <c r="C666" s="50" t="s">
        <v>61</v>
      </c>
      <c r="D666" s="64"/>
      <c r="E666" s="50" t="s">
        <v>61</v>
      </c>
      <c r="F666" s="68"/>
      <c r="G666" s="65"/>
      <c r="H666" s="66"/>
      <c r="I666" s="66"/>
      <c r="J666" s="67"/>
      <c r="K666" s="68"/>
      <c r="L666" s="64"/>
      <c r="M666" s="66"/>
      <c r="N666" s="66"/>
      <c r="O666" s="67"/>
      <c r="P666" s="48" t="str">
        <f t="shared" si="40"/>
        <v/>
      </c>
      <c r="Q666" s="50">
        <f t="shared" si="52"/>
        <v>665</v>
      </c>
      <c r="R666" s="50"/>
      <c r="S666" s="52"/>
      <c r="T666" s="52">
        <f t="shared" si="41"/>
        <v>0</v>
      </c>
      <c r="U666" s="52">
        <f t="shared" si="42"/>
        <v>0</v>
      </c>
      <c r="V666" s="52">
        <f t="shared" si="43"/>
        <v>0</v>
      </c>
      <c r="W666" s="52">
        <f t="shared" si="44"/>
        <v>0</v>
      </c>
      <c r="X666" s="52" t="str">
        <f t="shared" si="53"/>
        <v/>
      </c>
      <c r="Y666" s="53" t="str">
        <f t="shared" si="54"/>
        <v/>
      </c>
      <c r="Z666" s="53" t="str">
        <f t="shared" si="55"/>
        <v/>
      </c>
      <c r="AA666" s="53" t="str">
        <f t="shared" si="45"/>
        <v/>
      </c>
      <c r="AB666" s="54" t="str">
        <f t="shared" si="46"/>
        <v/>
      </c>
      <c r="AC666" s="61"/>
      <c r="AD666" s="52" t="str">
        <f t="shared" si="47"/>
        <v/>
      </c>
      <c r="AE666" s="53" t="str">
        <f t="shared" si="58"/>
        <v/>
      </c>
      <c r="AF666" s="52" t="str">
        <f t="shared" si="48"/>
        <v/>
      </c>
      <c r="AG666" s="52" t="str">
        <f t="shared" si="49"/>
        <v/>
      </c>
      <c r="AH666" s="58">
        <f t="shared" si="50"/>
        <v>0</v>
      </c>
      <c r="AI666" s="58">
        <f t="shared" si="51"/>
        <v>0</v>
      </c>
      <c r="AJ666" s="52" t="str">
        <f t="shared" si="56"/>
        <v/>
      </c>
      <c r="AK666" s="52" t="str">
        <f t="shared" si="57"/>
        <v/>
      </c>
    </row>
    <row r="667" spans="1:37" ht="15.75" customHeight="1" x14ac:dyDescent="0.25">
      <c r="A667" s="69"/>
      <c r="B667" s="63"/>
      <c r="C667" s="50" t="s">
        <v>61</v>
      </c>
      <c r="D667" s="64"/>
      <c r="E667" s="50" t="s">
        <v>61</v>
      </c>
      <c r="F667" s="68"/>
      <c r="G667" s="65"/>
      <c r="H667" s="66"/>
      <c r="I667" s="66"/>
      <c r="J667" s="67"/>
      <c r="K667" s="68"/>
      <c r="L667" s="64"/>
      <c r="M667" s="66"/>
      <c r="N667" s="66"/>
      <c r="O667" s="67"/>
      <c r="P667" s="48" t="str">
        <f t="shared" si="40"/>
        <v/>
      </c>
      <c r="Q667" s="50">
        <f t="shared" si="52"/>
        <v>666</v>
      </c>
      <c r="R667" s="50"/>
      <c r="S667" s="52"/>
      <c r="T667" s="52">
        <f t="shared" si="41"/>
        <v>0</v>
      </c>
      <c r="U667" s="52">
        <f t="shared" si="42"/>
        <v>0</v>
      </c>
      <c r="V667" s="52">
        <f t="shared" si="43"/>
        <v>0</v>
      </c>
      <c r="W667" s="52">
        <f t="shared" si="44"/>
        <v>0</v>
      </c>
      <c r="X667" s="52" t="str">
        <f t="shared" si="53"/>
        <v/>
      </c>
      <c r="Y667" s="53" t="str">
        <f t="shared" si="54"/>
        <v/>
      </c>
      <c r="Z667" s="53" t="str">
        <f t="shared" si="55"/>
        <v/>
      </c>
      <c r="AA667" s="53" t="str">
        <f t="shared" si="45"/>
        <v/>
      </c>
      <c r="AB667" s="54" t="str">
        <f t="shared" si="46"/>
        <v/>
      </c>
      <c r="AC667" s="61"/>
      <c r="AD667" s="52" t="str">
        <f t="shared" si="47"/>
        <v/>
      </c>
      <c r="AE667" s="53" t="str">
        <f t="shared" si="58"/>
        <v/>
      </c>
      <c r="AF667" s="52" t="str">
        <f t="shared" si="48"/>
        <v/>
      </c>
      <c r="AG667" s="52" t="str">
        <f t="shared" si="49"/>
        <v/>
      </c>
      <c r="AH667" s="58">
        <f t="shared" si="50"/>
        <v>0</v>
      </c>
      <c r="AI667" s="58">
        <f t="shared" si="51"/>
        <v>0</v>
      </c>
      <c r="AJ667" s="52" t="str">
        <f t="shared" si="56"/>
        <v/>
      </c>
      <c r="AK667" s="52" t="str">
        <f t="shared" si="57"/>
        <v/>
      </c>
    </row>
    <row r="668" spans="1:37" ht="15.75" customHeight="1" x14ac:dyDescent="0.25">
      <c r="A668" s="69"/>
      <c r="B668" s="63"/>
      <c r="C668" s="50" t="s">
        <v>61</v>
      </c>
      <c r="D668" s="64"/>
      <c r="E668" s="50" t="s">
        <v>61</v>
      </c>
      <c r="F668" s="68"/>
      <c r="G668" s="65"/>
      <c r="H668" s="66"/>
      <c r="I668" s="66"/>
      <c r="J668" s="67"/>
      <c r="K668" s="68"/>
      <c r="L668" s="64"/>
      <c r="M668" s="66"/>
      <c r="N668" s="66"/>
      <c r="O668" s="67"/>
      <c r="P668" s="48" t="str">
        <f t="shared" si="40"/>
        <v/>
      </c>
      <c r="Q668" s="50">
        <f t="shared" si="52"/>
        <v>667</v>
      </c>
      <c r="R668" s="50"/>
      <c r="S668" s="52"/>
      <c r="T668" s="52">
        <f t="shared" si="41"/>
        <v>0</v>
      </c>
      <c r="U668" s="52">
        <f t="shared" si="42"/>
        <v>0</v>
      </c>
      <c r="V668" s="52">
        <f t="shared" si="43"/>
        <v>0</v>
      </c>
      <c r="W668" s="52">
        <f t="shared" si="44"/>
        <v>0</v>
      </c>
      <c r="X668" s="52" t="str">
        <f t="shared" si="53"/>
        <v/>
      </c>
      <c r="Y668" s="53" t="str">
        <f t="shared" si="54"/>
        <v/>
      </c>
      <c r="Z668" s="53" t="str">
        <f t="shared" si="55"/>
        <v/>
      </c>
      <c r="AA668" s="53" t="str">
        <f t="shared" si="45"/>
        <v/>
      </c>
      <c r="AB668" s="54" t="str">
        <f t="shared" si="46"/>
        <v/>
      </c>
      <c r="AC668" s="61"/>
      <c r="AD668" s="52" t="str">
        <f t="shared" si="47"/>
        <v/>
      </c>
      <c r="AE668" s="53" t="str">
        <f t="shared" si="58"/>
        <v/>
      </c>
      <c r="AF668" s="52" t="str">
        <f t="shared" si="48"/>
        <v/>
      </c>
      <c r="AG668" s="52" t="str">
        <f t="shared" si="49"/>
        <v/>
      </c>
      <c r="AH668" s="58">
        <f t="shared" si="50"/>
        <v>0</v>
      </c>
      <c r="AI668" s="58">
        <f t="shared" si="51"/>
        <v>0</v>
      </c>
      <c r="AJ668" s="52" t="str">
        <f t="shared" si="56"/>
        <v/>
      </c>
      <c r="AK668" s="52" t="str">
        <f t="shared" si="57"/>
        <v/>
      </c>
    </row>
    <row r="669" spans="1:37" ht="15.75" customHeight="1" x14ac:dyDescent="0.25">
      <c r="A669" s="69"/>
      <c r="B669" s="63"/>
      <c r="C669" s="50" t="s">
        <v>61</v>
      </c>
      <c r="D669" s="64"/>
      <c r="E669" s="50" t="s">
        <v>61</v>
      </c>
      <c r="F669" s="68"/>
      <c r="G669" s="65"/>
      <c r="H669" s="66"/>
      <c r="I669" s="66"/>
      <c r="J669" s="67"/>
      <c r="K669" s="68"/>
      <c r="L669" s="64"/>
      <c r="M669" s="66"/>
      <c r="N669" s="66"/>
      <c r="O669" s="67"/>
      <c r="P669" s="48" t="str">
        <f t="shared" si="40"/>
        <v/>
      </c>
      <c r="Q669" s="50">
        <f t="shared" si="52"/>
        <v>668</v>
      </c>
      <c r="R669" s="50"/>
      <c r="S669" s="52"/>
      <c r="T669" s="52">
        <f t="shared" si="41"/>
        <v>0</v>
      </c>
      <c r="U669" s="52">
        <f t="shared" si="42"/>
        <v>0</v>
      </c>
      <c r="V669" s="52">
        <f t="shared" si="43"/>
        <v>0</v>
      </c>
      <c r="W669" s="52">
        <f t="shared" si="44"/>
        <v>0</v>
      </c>
      <c r="X669" s="52" t="str">
        <f t="shared" si="53"/>
        <v/>
      </c>
      <c r="Y669" s="53" t="str">
        <f t="shared" si="54"/>
        <v/>
      </c>
      <c r="Z669" s="53" t="str">
        <f t="shared" si="55"/>
        <v/>
      </c>
      <c r="AA669" s="53" t="str">
        <f t="shared" si="45"/>
        <v/>
      </c>
      <c r="AB669" s="54" t="str">
        <f t="shared" si="46"/>
        <v/>
      </c>
      <c r="AC669" s="61"/>
      <c r="AD669" s="52" t="str">
        <f t="shared" si="47"/>
        <v/>
      </c>
      <c r="AE669" s="53" t="str">
        <f t="shared" si="58"/>
        <v/>
      </c>
      <c r="AF669" s="52" t="str">
        <f t="shared" si="48"/>
        <v/>
      </c>
      <c r="AG669" s="52" t="str">
        <f t="shared" si="49"/>
        <v/>
      </c>
      <c r="AH669" s="58">
        <f t="shared" si="50"/>
        <v>0</v>
      </c>
      <c r="AI669" s="58">
        <f t="shared" si="51"/>
        <v>0</v>
      </c>
      <c r="AJ669" s="52" t="str">
        <f t="shared" si="56"/>
        <v/>
      </c>
      <c r="AK669" s="52" t="str">
        <f t="shared" si="57"/>
        <v/>
      </c>
    </row>
    <row r="670" spans="1:37" ht="15.75" customHeight="1" x14ac:dyDescent="0.25">
      <c r="A670" s="69"/>
      <c r="B670" s="63"/>
      <c r="C670" s="50" t="s">
        <v>61</v>
      </c>
      <c r="D670" s="64"/>
      <c r="E670" s="50" t="s">
        <v>61</v>
      </c>
      <c r="F670" s="68"/>
      <c r="G670" s="65"/>
      <c r="H670" s="66"/>
      <c r="I670" s="66"/>
      <c r="J670" s="67"/>
      <c r="K670" s="68"/>
      <c r="L670" s="64"/>
      <c r="M670" s="66"/>
      <c r="N670" s="66"/>
      <c r="O670" s="67"/>
      <c r="P670" s="48" t="str">
        <f t="shared" si="40"/>
        <v/>
      </c>
      <c r="Q670" s="50">
        <f t="shared" si="52"/>
        <v>669</v>
      </c>
      <c r="R670" s="50"/>
      <c r="S670" s="52"/>
      <c r="T670" s="52">
        <f t="shared" si="41"/>
        <v>0</v>
      </c>
      <c r="U670" s="52">
        <f t="shared" si="42"/>
        <v>0</v>
      </c>
      <c r="V670" s="52">
        <f t="shared" si="43"/>
        <v>0</v>
      </c>
      <c r="W670" s="52">
        <f t="shared" si="44"/>
        <v>0</v>
      </c>
      <c r="X670" s="52" t="str">
        <f t="shared" si="53"/>
        <v/>
      </c>
      <c r="Y670" s="53" t="str">
        <f t="shared" si="54"/>
        <v/>
      </c>
      <c r="Z670" s="53" t="str">
        <f t="shared" si="55"/>
        <v/>
      </c>
      <c r="AA670" s="53" t="str">
        <f t="shared" si="45"/>
        <v/>
      </c>
      <c r="AB670" s="54" t="str">
        <f t="shared" si="46"/>
        <v/>
      </c>
      <c r="AC670" s="61"/>
      <c r="AD670" s="52" t="str">
        <f t="shared" si="47"/>
        <v/>
      </c>
      <c r="AE670" s="53" t="str">
        <f t="shared" si="58"/>
        <v/>
      </c>
      <c r="AF670" s="52" t="str">
        <f t="shared" si="48"/>
        <v/>
      </c>
      <c r="AG670" s="52" t="str">
        <f t="shared" si="49"/>
        <v/>
      </c>
      <c r="AH670" s="58">
        <f t="shared" si="50"/>
        <v>0</v>
      </c>
      <c r="AI670" s="58">
        <f t="shared" si="51"/>
        <v>0</v>
      </c>
      <c r="AJ670" s="52" t="str">
        <f t="shared" si="56"/>
        <v/>
      </c>
      <c r="AK670" s="52" t="str">
        <f t="shared" si="57"/>
        <v/>
      </c>
    </row>
    <row r="671" spans="1:37" ht="15.75" customHeight="1" x14ac:dyDescent="0.25">
      <c r="A671" s="69"/>
      <c r="B671" s="63"/>
      <c r="C671" s="50" t="s">
        <v>61</v>
      </c>
      <c r="D671" s="64"/>
      <c r="E671" s="50" t="s">
        <v>61</v>
      </c>
      <c r="F671" s="68"/>
      <c r="G671" s="65"/>
      <c r="H671" s="66"/>
      <c r="I671" s="66"/>
      <c r="J671" s="67"/>
      <c r="K671" s="68"/>
      <c r="L671" s="64"/>
      <c r="M671" s="66"/>
      <c r="N671" s="66"/>
      <c r="O671" s="67"/>
      <c r="P671" s="48" t="str">
        <f t="shared" si="40"/>
        <v/>
      </c>
      <c r="Q671" s="50">
        <f t="shared" si="52"/>
        <v>670</v>
      </c>
      <c r="R671" s="50"/>
      <c r="S671" s="52"/>
      <c r="T671" s="52">
        <f t="shared" si="41"/>
        <v>0</v>
      </c>
      <c r="U671" s="52">
        <f t="shared" si="42"/>
        <v>0</v>
      </c>
      <c r="V671" s="52">
        <f t="shared" si="43"/>
        <v>0</v>
      </c>
      <c r="W671" s="52">
        <f t="shared" si="44"/>
        <v>0</v>
      </c>
      <c r="X671" s="52" t="str">
        <f t="shared" si="53"/>
        <v/>
      </c>
      <c r="Y671" s="53" t="str">
        <f t="shared" si="54"/>
        <v/>
      </c>
      <c r="Z671" s="53" t="str">
        <f t="shared" si="55"/>
        <v/>
      </c>
      <c r="AA671" s="53" t="str">
        <f t="shared" si="45"/>
        <v/>
      </c>
      <c r="AB671" s="54" t="str">
        <f t="shared" si="46"/>
        <v/>
      </c>
      <c r="AC671" s="61"/>
      <c r="AD671" s="52" t="str">
        <f t="shared" si="47"/>
        <v/>
      </c>
      <c r="AE671" s="53" t="str">
        <f t="shared" si="58"/>
        <v/>
      </c>
      <c r="AF671" s="52" t="str">
        <f t="shared" si="48"/>
        <v/>
      </c>
      <c r="AG671" s="52" t="str">
        <f t="shared" si="49"/>
        <v/>
      </c>
      <c r="AH671" s="58">
        <f t="shared" si="50"/>
        <v>0</v>
      </c>
      <c r="AI671" s="58">
        <f t="shared" si="51"/>
        <v>0</v>
      </c>
      <c r="AJ671" s="52" t="str">
        <f t="shared" si="56"/>
        <v/>
      </c>
      <c r="AK671" s="52" t="str">
        <f t="shared" si="57"/>
        <v/>
      </c>
    </row>
    <row r="672" spans="1:37" ht="15.75" customHeight="1" x14ac:dyDescent="0.25">
      <c r="A672" s="69"/>
      <c r="B672" s="63"/>
      <c r="C672" s="50" t="s">
        <v>61</v>
      </c>
      <c r="D672" s="64"/>
      <c r="E672" s="50" t="s">
        <v>61</v>
      </c>
      <c r="F672" s="68"/>
      <c r="G672" s="65"/>
      <c r="H672" s="66"/>
      <c r="I672" s="66"/>
      <c r="J672" s="67"/>
      <c r="K672" s="68"/>
      <c r="L672" s="64"/>
      <c r="M672" s="66"/>
      <c r="N672" s="66"/>
      <c r="O672" s="67"/>
      <c r="P672" s="48" t="str">
        <f t="shared" si="40"/>
        <v/>
      </c>
      <c r="Q672" s="50">
        <f t="shared" si="52"/>
        <v>671</v>
      </c>
      <c r="R672" s="50"/>
      <c r="S672" s="52"/>
      <c r="T672" s="52">
        <f t="shared" si="41"/>
        <v>0</v>
      </c>
      <c r="U672" s="52">
        <f t="shared" si="42"/>
        <v>0</v>
      </c>
      <c r="V672" s="52">
        <f t="shared" si="43"/>
        <v>0</v>
      </c>
      <c r="W672" s="52">
        <f t="shared" si="44"/>
        <v>0</v>
      </c>
      <c r="X672" s="52" t="str">
        <f t="shared" si="53"/>
        <v/>
      </c>
      <c r="Y672" s="53" t="str">
        <f t="shared" si="54"/>
        <v/>
      </c>
      <c r="Z672" s="53" t="str">
        <f t="shared" si="55"/>
        <v/>
      </c>
      <c r="AA672" s="53" t="str">
        <f t="shared" si="45"/>
        <v/>
      </c>
      <c r="AB672" s="54" t="str">
        <f t="shared" si="46"/>
        <v/>
      </c>
      <c r="AC672" s="61"/>
      <c r="AD672" s="52" t="str">
        <f t="shared" si="47"/>
        <v/>
      </c>
      <c r="AE672" s="53" t="str">
        <f t="shared" si="58"/>
        <v/>
      </c>
      <c r="AF672" s="52" t="str">
        <f t="shared" si="48"/>
        <v/>
      </c>
      <c r="AG672" s="52" t="str">
        <f t="shared" si="49"/>
        <v/>
      </c>
      <c r="AH672" s="58">
        <f t="shared" si="50"/>
        <v>0</v>
      </c>
      <c r="AI672" s="58">
        <f t="shared" si="51"/>
        <v>0</v>
      </c>
      <c r="AJ672" s="52" t="str">
        <f t="shared" si="56"/>
        <v/>
      </c>
      <c r="AK672" s="52" t="str">
        <f t="shared" si="57"/>
        <v/>
      </c>
    </row>
    <row r="673" spans="1:37" ht="15.75" customHeight="1" x14ac:dyDescent="0.25">
      <c r="A673" s="69"/>
      <c r="B673" s="63"/>
      <c r="C673" s="50" t="s">
        <v>61</v>
      </c>
      <c r="D673" s="64"/>
      <c r="E673" s="50" t="s">
        <v>61</v>
      </c>
      <c r="F673" s="68"/>
      <c r="G673" s="65"/>
      <c r="H673" s="66"/>
      <c r="I673" s="66"/>
      <c r="J673" s="67"/>
      <c r="K673" s="68"/>
      <c r="L673" s="64"/>
      <c r="M673" s="66"/>
      <c r="N673" s="66"/>
      <c r="O673" s="67"/>
      <c r="P673" s="48" t="str">
        <f t="shared" si="40"/>
        <v/>
      </c>
      <c r="Q673" s="50">
        <f t="shared" si="52"/>
        <v>672</v>
      </c>
      <c r="R673" s="50"/>
      <c r="S673" s="52"/>
      <c r="T673" s="52">
        <f t="shared" si="41"/>
        <v>0</v>
      </c>
      <c r="U673" s="52">
        <f t="shared" si="42"/>
        <v>0</v>
      </c>
      <c r="V673" s="52">
        <f t="shared" si="43"/>
        <v>0</v>
      </c>
      <c r="W673" s="52">
        <f t="shared" si="44"/>
        <v>0</v>
      </c>
      <c r="X673" s="52" t="str">
        <f t="shared" si="53"/>
        <v/>
      </c>
      <c r="Y673" s="53" t="str">
        <f t="shared" si="54"/>
        <v/>
      </c>
      <c r="Z673" s="53" t="str">
        <f t="shared" si="55"/>
        <v/>
      </c>
      <c r="AA673" s="53" t="str">
        <f t="shared" si="45"/>
        <v/>
      </c>
      <c r="AB673" s="54" t="str">
        <f t="shared" si="46"/>
        <v/>
      </c>
      <c r="AC673" s="61"/>
      <c r="AD673" s="52" t="str">
        <f t="shared" si="47"/>
        <v/>
      </c>
      <c r="AE673" s="53" t="str">
        <f t="shared" si="58"/>
        <v/>
      </c>
      <c r="AF673" s="52" t="str">
        <f t="shared" si="48"/>
        <v/>
      </c>
      <c r="AG673" s="52" t="str">
        <f t="shared" si="49"/>
        <v/>
      </c>
      <c r="AH673" s="58">
        <f t="shared" si="50"/>
        <v>0</v>
      </c>
      <c r="AI673" s="58">
        <f t="shared" si="51"/>
        <v>0</v>
      </c>
      <c r="AJ673" s="52" t="str">
        <f t="shared" si="56"/>
        <v/>
      </c>
      <c r="AK673" s="52" t="str">
        <f t="shared" si="57"/>
        <v/>
      </c>
    </row>
    <row r="674" spans="1:37" ht="15.75" customHeight="1" x14ac:dyDescent="0.25">
      <c r="A674" s="69"/>
      <c r="B674" s="63"/>
      <c r="C674" s="50" t="s">
        <v>61</v>
      </c>
      <c r="D674" s="64"/>
      <c r="E674" s="50" t="s">
        <v>61</v>
      </c>
      <c r="F674" s="68"/>
      <c r="G674" s="65"/>
      <c r="H674" s="66"/>
      <c r="I674" s="66"/>
      <c r="J674" s="67"/>
      <c r="K674" s="68"/>
      <c r="L674" s="64"/>
      <c r="M674" s="66"/>
      <c r="N674" s="66"/>
      <c r="O674" s="67"/>
      <c r="P674" s="48" t="str">
        <f t="shared" si="40"/>
        <v/>
      </c>
      <c r="Q674" s="50">
        <f t="shared" si="52"/>
        <v>673</v>
      </c>
      <c r="R674" s="50"/>
      <c r="S674" s="52"/>
      <c r="T674" s="52">
        <f t="shared" si="41"/>
        <v>0</v>
      </c>
      <c r="U674" s="52">
        <f t="shared" si="42"/>
        <v>0</v>
      </c>
      <c r="V674" s="52">
        <f t="shared" si="43"/>
        <v>0</v>
      </c>
      <c r="W674" s="52">
        <f t="shared" si="44"/>
        <v>0</v>
      </c>
      <c r="X674" s="52" t="str">
        <f t="shared" si="53"/>
        <v/>
      </c>
      <c r="Y674" s="53" t="str">
        <f t="shared" si="54"/>
        <v/>
      </c>
      <c r="Z674" s="53" t="str">
        <f t="shared" si="55"/>
        <v/>
      </c>
      <c r="AA674" s="53" t="str">
        <f t="shared" si="45"/>
        <v/>
      </c>
      <c r="AB674" s="54" t="str">
        <f t="shared" si="46"/>
        <v/>
      </c>
      <c r="AC674" s="61"/>
      <c r="AD674" s="52" t="str">
        <f t="shared" si="47"/>
        <v/>
      </c>
      <c r="AE674" s="53" t="str">
        <f t="shared" si="58"/>
        <v/>
      </c>
      <c r="AF674" s="52" t="str">
        <f t="shared" si="48"/>
        <v/>
      </c>
      <c r="AG674" s="52" t="str">
        <f t="shared" si="49"/>
        <v/>
      </c>
      <c r="AH674" s="58">
        <f t="shared" si="50"/>
        <v>0</v>
      </c>
      <c r="AI674" s="58">
        <f t="shared" si="51"/>
        <v>0</v>
      </c>
      <c r="AJ674" s="52" t="str">
        <f t="shared" si="56"/>
        <v/>
      </c>
      <c r="AK674" s="52" t="str">
        <f t="shared" si="57"/>
        <v/>
      </c>
    </row>
    <row r="675" spans="1:37" ht="15.75" customHeight="1" x14ac:dyDescent="0.25">
      <c r="A675" s="69"/>
      <c r="B675" s="63"/>
      <c r="C675" s="50" t="s">
        <v>61</v>
      </c>
      <c r="D675" s="64"/>
      <c r="E675" s="50" t="s">
        <v>61</v>
      </c>
      <c r="F675" s="68"/>
      <c r="G675" s="65"/>
      <c r="H675" s="66"/>
      <c r="I675" s="66"/>
      <c r="J675" s="67"/>
      <c r="K675" s="68"/>
      <c r="L675" s="64"/>
      <c r="M675" s="66"/>
      <c r="N675" s="66"/>
      <c r="O675" s="67"/>
      <c r="P675" s="48" t="str">
        <f t="shared" si="40"/>
        <v/>
      </c>
      <c r="Q675" s="50">
        <f t="shared" si="52"/>
        <v>674</v>
      </c>
      <c r="R675" s="50"/>
      <c r="S675" s="52"/>
      <c r="T675" s="52">
        <f t="shared" si="41"/>
        <v>0</v>
      </c>
      <c r="U675" s="52">
        <f t="shared" si="42"/>
        <v>0</v>
      </c>
      <c r="V675" s="52">
        <f t="shared" si="43"/>
        <v>0</v>
      </c>
      <c r="W675" s="52">
        <f t="shared" si="44"/>
        <v>0</v>
      </c>
      <c r="X675" s="52" t="str">
        <f t="shared" si="53"/>
        <v/>
      </c>
      <c r="Y675" s="53" t="str">
        <f t="shared" si="54"/>
        <v/>
      </c>
      <c r="Z675" s="53" t="str">
        <f t="shared" si="55"/>
        <v/>
      </c>
      <c r="AA675" s="53" t="str">
        <f t="shared" si="45"/>
        <v/>
      </c>
      <c r="AB675" s="54" t="str">
        <f t="shared" si="46"/>
        <v/>
      </c>
      <c r="AC675" s="61"/>
      <c r="AD675" s="52" t="str">
        <f t="shared" si="47"/>
        <v/>
      </c>
      <c r="AE675" s="53" t="str">
        <f t="shared" si="58"/>
        <v/>
      </c>
      <c r="AF675" s="52" t="str">
        <f t="shared" si="48"/>
        <v/>
      </c>
      <c r="AG675" s="52" t="str">
        <f t="shared" si="49"/>
        <v/>
      </c>
      <c r="AH675" s="58">
        <f t="shared" si="50"/>
        <v>0</v>
      </c>
      <c r="AI675" s="58">
        <f t="shared" si="51"/>
        <v>0</v>
      </c>
      <c r="AJ675" s="52" t="str">
        <f t="shared" si="56"/>
        <v/>
      </c>
      <c r="AK675" s="52" t="str">
        <f t="shared" si="57"/>
        <v/>
      </c>
    </row>
    <row r="676" spans="1:37" ht="15.75" customHeight="1" x14ac:dyDescent="0.25">
      <c r="A676" s="69"/>
      <c r="B676" s="63"/>
      <c r="C676" s="50" t="s">
        <v>61</v>
      </c>
      <c r="D676" s="64"/>
      <c r="E676" s="50" t="s">
        <v>61</v>
      </c>
      <c r="F676" s="68"/>
      <c r="G676" s="65"/>
      <c r="H676" s="66"/>
      <c r="I676" s="66"/>
      <c r="J676" s="67"/>
      <c r="K676" s="68"/>
      <c r="L676" s="64"/>
      <c r="M676" s="66"/>
      <c r="N676" s="66"/>
      <c r="O676" s="67"/>
      <c r="P676" s="48" t="str">
        <f t="shared" si="40"/>
        <v/>
      </c>
      <c r="Q676" s="50">
        <f t="shared" si="52"/>
        <v>675</v>
      </c>
      <c r="R676" s="50"/>
      <c r="S676" s="52"/>
      <c r="T676" s="52">
        <f t="shared" si="41"/>
        <v>0</v>
      </c>
      <c r="U676" s="52">
        <f t="shared" si="42"/>
        <v>0</v>
      </c>
      <c r="V676" s="52">
        <f t="shared" si="43"/>
        <v>0</v>
      </c>
      <c r="W676" s="52">
        <f t="shared" si="44"/>
        <v>0</v>
      </c>
      <c r="X676" s="52" t="str">
        <f t="shared" si="53"/>
        <v/>
      </c>
      <c r="Y676" s="53" t="str">
        <f t="shared" si="54"/>
        <v/>
      </c>
      <c r="Z676" s="53" t="str">
        <f t="shared" si="55"/>
        <v/>
      </c>
      <c r="AA676" s="53" t="str">
        <f t="shared" si="45"/>
        <v/>
      </c>
      <c r="AB676" s="54" t="str">
        <f t="shared" si="46"/>
        <v/>
      </c>
      <c r="AC676" s="61"/>
      <c r="AD676" s="52" t="str">
        <f t="shared" si="47"/>
        <v/>
      </c>
      <c r="AE676" s="53" t="str">
        <f t="shared" si="58"/>
        <v/>
      </c>
      <c r="AF676" s="52" t="str">
        <f t="shared" si="48"/>
        <v/>
      </c>
      <c r="AG676" s="52" t="str">
        <f t="shared" si="49"/>
        <v/>
      </c>
      <c r="AH676" s="58">
        <f t="shared" si="50"/>
        <v>0</v>
      </c>
      <c r="AI676" s="58">
        <f t="shared" si="51"/>
        <v>0</v>
      </c>
      <c r="AJ676" s="52" t="str">
        <f t="shared" si="56"/>
        <v/>
      </c>
      <c r="AK676" s="52" t="str">
        <f t="shared" si="57"/>
        <v/>
      </c>
    </row>
    <row r="677" spans="1:37" ht="15.75" customHeight="1" x14ac:dyDescent="0.25">
      <c r="A677" s="69"/>
      <c r="B677" s="63"/>
      <c r="C677" s="50" t="s">
        <v>61</v>
      </c>
      <c r="D677" s="64"/>
      <c r="E677" s="50" t="s">
        <v>61</v>
      </c>
      <c r="F677" s="68"/>
      <c r="G677" s="65"/>
      <c r="H677" s="66"/>
      <c r="I677" s="66"/>
      <c r="J677" s="67"/>
      <c r="K677" s="68"/>
      <c r="L677" s="64"/>
      <c r="M677" s="66"/>
      <c r="N677" s="66"/>
      <c r="O677" s="67"/>
      <c r="P677" s="48" t="str">
        <f t="shared" si="40"/>
        <v/>
      </c>
      <c r="Q677" s="50">
        <f t="shared" si="52"/>
        <v>676</v>
      </c>
      <c r="R677" s="50"/>
      <c r="S677" s="52"/>
      <c r="T677" s="52">
        <f t="shared" si="41"/>
        <v>0</v>
      </c>
      <c r="U677" s="52">
        <f t="shared" si="42"/>
        <v>0</v>
      </c>
      <c r="V677" s="52">
        <f t="shared" si="43"/>
        <v>0</v>
      </c>
      <c r="W677" s="52">
        <f t="shared" si="44"/>
        <v>0</v>
      </c>
      <c r="X677" s="52" t="str">
        <f t="shared" si="53"/>
        <v/>
      </c>
      <c r="Y677" s="53" t="str">
        <f t="shared" si="54"/>
        <v/>
      </c>
      <c r="Z677" s="53" t="str">
        <f t="shared" si="55"/>
        <v/>
      </c>
      <c r="AA677" s="53" t="str">
        <f t="shared" si="45"/>
        <v/>
      </c>
      <c r="AB677" s="54" t="str">
        <f t="shared" si="46"/>
        <v/>
      </c>
      <c r="AC677" s="61"/>
      <c r="AD677" s="52" t="str">
        <f t="shared" si="47"/>
        <v/>
      </c>
      <c r="AE677" s="53" t="str">
        <f t="shared" si="58"/>
        <v/>
      </c>
      <c r="AF677" s="52" t="str">
        <f t="shared" si="48"/>
        <v/>
      </c>
      <c r="AG677" s="52" t="str">
        <f t="shared" si="49"/>
        <v/>
      </c>
      <c r="AH677" s="58">
        <f t="shared" si="50"/>
        <v>0</v>
      </c>
      <c r="AI677" s="58">
        <f t="shared" si="51"/>
        <v>0</v>
      </c>
      <c r="AJ677" s="52" t="str">
        <f t="shared" si="56"/>
        <v/>
      </c>
      <c r="AK677" s="52" t="str">
        <f t="shared" si="57"/>
        <v/>
      </c>
    </row>
    <row r="678" spans="1:37" ht="15.75" customHeight="1" x14ac:dyDescent="0.25">
      <c r="A678" s="69"/>
      <c r="B678" s="63"/>
      <c r="C678" s="50" t="s">
        <v>61</v>
      </c>
      <c r="D678" s="64"/>
      <c r="E678" s="50" t="s">
        <v>61</v>
      </c>
      <c r="F678" s="68"/>
      <c r="G678" s="65"/>
      <c r="H678" s="66"/>
      <c r="I678" s="66"/>
      <c r="J678" s="67"/>
      <c r="K678" s="68"/>
      <c r="L678" s="64"/>
      <c r="M678" s="66"/>
      <c r="N678" s="66"/>
      <c r="O678" s="67"/>
      <c r="P678" s="48" t="str">
        <f t="shared" si="40"/>
        <v/>
      </c>
      <c r="Q678" s="50">
        <f t="shared" si="52"/>
        <v>677</v>
      </c>
      <c r="R678" s="50"/>
      <c r="S678" s="52"/>
      <c r="T678" s="52">
        <f t="shared" si="41"/>
        <v>0</v>
      </c>
      <c r="U678" s="52">
        <f t="shared" si="42"/>
        <v>0</v>
      </c>
      <c r="V678" s="52">
        <f t="shared" si="43"/>
        <v>0</v>
      </c>
      <c r="W678" s="52">
        <f t="shared" si="44"/>
        <v>0</v>
      </c>
      <c r="X678" s="52" t="str">
        <f t="shared" si="53"/>
        <v/>
      </c>
      <c r="Y678" s="53" t="str">
        <f t="shared" si="54"/>
        <v/>
      </c>
      <c r="Z678" s="53" t="str">
        <f t="shared" si="55"/>
        <v/>
      </c>
      <c r="AA678" s="53" t="str">
        <f t="shared" si="45"/>
        <v/>
      </c>
      <c r="AB678" s="54" t="str">
        <f t="shared" si="46"/>
        <v/>
      </c>
      <c r="AC678" s="61"/>
      <c r="AD678" s="52" t="str">
        <f t="shared" si="47"/>
        <v/>
      </c>
      <c r="AE678" s="53" t="str">
        <f t="shared" si="58"/>
        <v/>
      </c>
      <c r="AF678" s="52" t="str">
        <f t="shared" si="48"/>
        <v/>
      </c>
      <c r="AG678" s="52" t="str">
        <f t="shared" si="49"/>
        <v/>
      </c>
      <c r="AH678" s="58">
        <f t="shared" si="50"/>
        <v>0</v>
      </c>
      <c r="AI678" s="58">
        <f t="shared" si="51"/>
        <v>0</v>
      </c>
      <c r="AJ678" s="52" t="str">
        <f t="shared" si="56"/>
        <v/>
      </c>
      <c r="AK678" s="52" t="str">
        <f t="shared" si="57"/>
        <v/>
      </c>
    </row>
    <row r="679" spans="1:37" ht="15.75" customHeight="1" x14ac:dyDescent="0.25">
      <c r="A679" s="69"/>
      <c r="B679" s="63"/>
      <c r="C679" s="50" t="s">
        <v>61</v>
      </c>
      <c r="D679" s="64"/>
      <c r="E679" s="50" t="s">
        <v>61</v>
      </c>
      <c r="F679" s="68"/>
      <c r="G679" s="65"/>
      <c r="H679" s="66"/>
      <c r="I679" s="66"/>
      <c r="J679" s="67"/>
      <c r="K679" s="68"/>
      <c r="L679" s="64"/>
      <c r="M679" s="66"/>
      <c r="N679" s="66"/>
      <c r="O679" s="67"/>
      <c r="P679" s="48" t="str">
        <f t="shared" si="40"/>
        <v/>
      </c>
      <c r="Q679" s="50">
        <f t="shared" si="52"/>
        <v>678</v>
      </c>
      <c r="R679" s="50"/>
      <c r="S679" s="52"/>
      <c r="T679" s="52">
        <f t="shared" si="41"/>
        <v>0</v>
      </c>
      <c r="U679" s="52">
        <f t="shared" si="42"/>
        <v>0</v>
      </c>
      <c r="V679" s="52">
        <f t="shared" si="43"/>
        <v>0</v>
      </c>
      <c r="W679" s="52">
        <f t="shared" si="44"/>
        <v>0</v>
      </c>
      <c r="X679" s="52" t="str">
        <f t="shared" si="53"/>
        <v/>
      </c>
      <c r="Y679" s="53" t="str">
        <f t="shared" si="54"/>
        <v/>
      </c>
      <c r="Z679" s="53" t="str">
        <f t="shared" si="55"/>
        <v/>
      </c>
      <c r="AA679" s="53" t="str">
        <f t="shared" si="45"/>
        <v/>
      </c>
      <c r="AB679" s="54" t="str">
        <f t="shared" si="46"/>
        <v/>
      </c>
      <c r="AC679" s="61"/>
      <c r="AD679" s="52" t="str">
        <f t="shared" si="47"/>
        <v/>
      </c>
      <c r="AE679" s="53" t="str">
        <f t="shared" si="58"/>
        <v/>
      </c>
      <c r="AF679" s="52" t="str">
        <f t="shared" si="48"/>
        <v/>
      </c>
      <c r="AG679" s="52" t="str">
        <f t="shared" si="49"/>
        <v/>
      </c>
      <c r="AH679" s="58">
        <f t="shared" si="50"/>
        <v>0</v>
      </c>
      <c r="AI679" s="58">
        <f t="shared" si="51"/>
        <v>0</v>
      </c>
      <c r="AJ679" s="52" t="str">
        <f t="shared" si="56"/>
        <v/>
      </c>
      <c r="AK679" s="52" t="str">
        <f t="shared" si="57"/>
        <v/>
      </c>
    </row>
    <row r="680" spans="1:37" ht="15.75" customHeight="1" x14ac:dyDescent="0.25">
      <c r="A680" s="69"/>
      <c r="B680" s="63"/>
      <c r="C680" s="50" t="s">
        <v>61</v>
      </c>
      <c r="D680" s="64"/>
      <c r="E680" s="50" t="s">
        <v>61</v>
      </c>
      <c r="F680" s="68"/>
      <c r="G680" s="65"/>
      <c r="H680" s="66"/>
      <c r="I680" s="66"/>
      <c r="J680" s="67"/>
      <c r="K680" s="68"/>
      <c r="L680" s="64"/>
      <c r="M680" s="66"/>
      <c r="N680" s="66"/>
      <c r="O680" s="67"/>
      <c r="P680" s="48" t="str">
        <f t="shared" si="40"/>
        <v/>
      </c>
      <c r="Q680" s="50">
        <f t="shared" si="52"/>
        <v>679</v>
      </c>
      <c r="R680" s="50"/>
      <c r="S680" s="52"/>
      <c r="T680" s="52">
        <f t="shared" si="41"/>
        <v>0</v>
      </c>
      <c r="U680" s="52">
        <f t="shared" si="42"/>
        <v>0</v>
      </c>
      <c r="V680" s="52">
        <f t="shared" si="43"/>
        <v>0</v>
      </c>
      <c r="W680" s="52">
        <f t="shared" si="44"/>
        <v>0</v>
      </c>
      <c r="X680" s="52" t="str">
        <f t="shared" si="53"/>
        <v/>
      </c>
      <c r="Y680" s="53" t="str">
        <f t="shared" si="54"/>
        <v/>
      </c>
      <c r="Z680" s="53" t="str">
        <f t="shared" si="55"/>
        <v/>
      </c>
      <c r="AA680" s="53" t="str">
        <f t="shared" si="45"/>
        <v/>
      </c>
      <c r="AB680" s="54" t="str">
        <f t="shared" si="46"/>
        <v/>
      </c>
      <c r="AC680" s="61"/>
      <c r="AD680" s="52" t="str">
        <f t="shared" si="47"/>
        <v/>
      </c>
      <c r="AE680" s="53" t="str">
        <f t="shared" si="58"/>
        <v/>
      </c>
      <c r="AF680" s="52" t="str">
        <f t="shared" si="48"/>
        <v/>
      </c>
      <c r="AG680" s="52" t="str">
        <f t="shared" si="49"/>
        <v/>
      </c>
      <c r="AH680" s="58">
        <f t="shared" si="50"/>
        <v>0</v>
      </c>
      <c r="AI680" s="58">
        <f t="shared" si="51"/>
        <v>0</v>
      </c>
      <c r="AJ680" s="52" t="str">
        <f t="shared" si="56"/>
        <v/>
      </c>
      <c r="AK680" s="52" t="str">
        <f t="shared" si="57"/>
        <v/>
      </c>
    </row>
    <row r="681" spans="1:37" ht="15.75" customHeight="1" x14ac:dyDescent="0.25">
      <c r="A681" s="69"/>
      <c r="B681" s="63"/>
      <c r="C681" s="50" t="s">
        <v>61</v>
      </c>
      <c r="D681" s="64"/>
      <c r="E681" s="50" t="s">
        <v>61</v>
      </c>
      <c r="F681" s="68"/>
      <c r="G681" s="65"/>
      <c r="H681" s="66"/>
      <c r="I681" s="66"/>
      <c r="J681" s="67"/>
      <c r="K681" s="68"/>
      <c r="L681" s="64"/>
      <c r="M681" s="66"/>
      <c r="N681" s="66"/>
      <c r="O681" s="67"/>
      <c r="P681" s="48" t="str">
        <f t="shared" si="40"/>
        <v/>
      </c>
      <c r="Q681" s="50">
        <f t="shared" si="52"/>
        <v>680</v>
      </c>
      <c r="R681" s="50"/>
      <c r="S681" s="52"/>
      <c r="T681" s="52">
        <f t="shared" si="41"/>
        <v>0</v>
      </c>
      <c r="U681" s="52">
        <f t="shared" si="42"/>
        <v>0</v>
      </c>
      <c r="V681" s="52">
        <f t="shared" si="43"/>
        <v>0</v>
      </c>
      <c r="W681" s="52">
        <f t="shared" si="44"/>
        <v>0</v>
      </c>
      <c r="X681" s="52" t="str">
        <f t="shared" si="53"/>
        <v/>
      </c>
      <c r="Y681" s="53" t="str">
        <f t="shared" si="54"/>
        <v/>
      </c>
      <c r="Z681" s="53" t="str">
        <f t="shared" si="55"/>
        <v/>
      </c>
      <c r="AA681" s="53" t="str">
        <f t="shared" si="45"/>
        <v/>
      </c>
      <c r="AB681" s="54" t="str">
        <f t="shared" si="46"/>
        <v/>
      </c>
      <c r="AC681" s="61"/>
      <c r="AD681" s="52" t="str">
        <f t="shared" si="47"/>
        <v/>
      </c>
      <c r="AE681" s="53" t="str">
        <f t="shared" si="58"/>
        <v/>
      </c>
      <c r="AF681" s="52" t="str">
        <f t="shared" si="48"/>
        <v/>
      </c>
      <c r="AG681" s="52" t="str">
        <f t="shared" si="49"/>
        <v/>
      </c>
      <c r="AH681" s="58">
        <f t="shared" si="50"/>
        <v>0</v>
      </c>
      <c r="AI681" s="58">
        <f t="shared" si="51"/>
        <v>0</v>
      </c>
      <c r="AJ681" s="52" t="str">
        <f t="shared" si="56"/>
        <v/>
      </c>
      <c r="AK681" s="52" t="str">
        <f t="shared" si="57"/>
        <v/>
      </c>
    </row>
    <row r="682" spans="1:37" ht="15.75" customHeight="1" x14ac:dyDescent="0.25">
      <c r="A682" s="69"/>
      <c r="B682" s="63"/>
      <c r="C682" s="50" t="s">
        <v>61</v>
      </c>
      <c r="D682" s="64"/>
      <c r="E682" s="50" t="s">
        <v>61</v>
      </c>
      <c r="F682" s="68"/>
      <c r="G682" s="65"/>
      <c r="H682" s="66"/>
      <c r="I682" s="66"/>
      <c r="J682" s="67"/>
      <c r="K682" s="68"/>
      <c r="L682" s="64"/>
      <c r="M682" s="66"/>
      <c r="N682" s="66"/>
      <c r="O682" s="67"/>
      <c r="P682" s="48" t="str">
        <f t="shared" si="40"/>
        <v/>
      </c>
      <c r="Q682" s="50">
        <f t="shared" si="52"/>
        <v>681</v>
      </c>
      <c r="R682" s="50"/>
      <c r="S682" s="52"/>
      <c r="T682" s="52">
        <f t="shared" si="41"/>
        <v>0</v>
      </c>
      <c r="U682" s="52">
        <f t="shared" si="42"/>
        <v>0</v>
      </c>
      <c r="V682" s="52">
        <f t="shared" si="43"/>
        <v>0</v>
      </c>
      <c r="W682" s="52">
        <f t="shared" si="44"/>
        <v>0</v>
      </c>
      <c r="X682" s="52" t="str">
        <f t="shared" si="53"/>
        <v/>
      </c>
      <c r="Y682" s="53" t="str">
        <f t="shared" si="54"/>
        <v/>
      </c>
      <c r="Z682" s="53" t="str">
        <f t="shared" si="55"/>
        <v/>
      </c>
      <c r="AA682" s="53" t="str">
        <f t="shared" si="45"/>
        <v/>
      </c>
      <c r="AB682" s="54" t="str">
        <f t="shared" si="46"/>
        <v/>
      </c>
      <c r="AC682" s="61"/>
      <c r="AD682" s="52" t="str">
        <f t="shared" si="47"/>
        <v/>
      </c>
      <c r="AE682" s="53" t="str">
        <f t="shared" si="58"/>
        <v/>
      </c>
      <c r="AF682" s="52" t="str">
        <f t="shared" si="48"/>
        <v/>
      </c>
      <c r="AG682" s="52" t="str">
        <f t="shared" si="49"/>
        <v/>
      </c>
      <c r="AH682" s="58">
        <f t="shared" si="50"/>
        <v>0</v>
      </c>
      <c r="AI682" s="58">
        <f t="shared" si="51"/>
        <v>0</v>
      </c>
      <c r="AJ682" s="52" t="str">
        <f t="shared" si="56"/>
        <v/>
      </c>
      <c r="AK682" s="52" t="str">
        <f t="shared" si="57"/>
        <v/>
      </c>
    </row>
    <row r="683" spans="1:37" ht="15.75" customHeight="1" x14ac:dyDescent="0.25">
      <c r="A683" s="69"/>
      <c r="B683" s="63"/>
      <c r="C683" s="50" t="s">
        <v>61</v>
      </c>
      <c r="D683" s="64"/>
      <c r="E683" s="50" t="s">
        <v>61</v>
      </c>
      <c r="F683" s="68"/>
      <c r="G683" s="65"/>
      <c r="H683" s="66"/>
      <c r="I683" s="66"/>
      <c r="J683" s="67"/>
      <c r="K683" s="68"/>
      <c r="L683" s="64"/>
      <c r="M683" s="66"/>
      <c r="N683" s="66"/>
      <c r="O683" s="67"/>
      <c r="P683" s="48" t="str">
        <f t="shared" si="40"/>
        <v/>
      </c>
      <c r="Q683" s="50">
        <f t="shared" si="52"/>
        <v>682</v>
      </c>
      <c r="R683" s="50"/>
      <c r="S683" s="52"/>
      <c r="T683" s="52">
        <f t="shared" si="41"/>
        <v>0</v>
      </c>
      <c r="U683" s="52">
        <f t="shared" si="42"/>
        <v>0</v>
      </c>
      <c r="V683" s="52">
        <f t="shared" si="43"/>
        <v>0</v>
      </c>
      <c r="W683" s="52">
        <f t="shared" si="44"/>
        <v>0</v>
      </c>
      <c r="X683" s="52" t="str">
        <f t="shared" si="53"/>
        <v/>
      </c>
      <c r="Y683" s="53" t="str">
        <f t="shared" si="54"/>
        <v/>
      </c>
      <c r="Z683" s="53" t="str">
        <f t="shared" si="55"/>
        <v/>
      </c>
      <c r="AA683" s="53" t="str">
        <f t="shared" si="45"/>
        <v/>
      </c>
      <c r="AB683" s="54" t="str">
        <f t="shared" si="46"/>
        <v/>
      </c>
      <c r="AC683" s="61"/>
      <c r="AD683" s="52" t="str">
        <f t="shared" si="47"/>
        <v/>
      </c>
      <c r="AE683" s="53" t="str">
        <f t="shared" si="58"/>
        <v/>
      </c>
      <c r="AF683" s="52" t="str">
        <f t="shared" si="48"/>
        <v/>
      </c>
      <c r="AG683" s="52" t="str">
        <f t="shared" si="49"/>
        <v/>
      </c>
      <c r="AH683" s="58">
        <f t="shared" si="50"/>
        <v>0</v>
      </c>
      <c r="AI683" s="58">
        <f t="shared" si="51"/>
        <v>0</v>
      </c>
      <c r="AJ683" s="52" t="str">
        <f t="shared" si="56"/>
        <v/>
      </c>
      <c r="AK683" s="52" t="str">
        <f t="shared" si="57"/>
        <v/>
      </c>
    </row>
    <row r="684" spans="1:37" ht="15.75" customHeight="1" x14ac:dyDescent="0.25">
      <c r="A684" s="69"/>
      <c r="B684" s="63"/>
      <c r="C684" s="50" t="s">
        <v>61</v>
      </c>
      <c r="D684" s="64"/>
      <c r="E684" s="50" t="s">
        <v>61</v>
      </c>
      <c r="F684" s="68"/>
      <c r="G684" s="65"/>
      <c r="H684" s="66"/>
      <c r="I684" s="66"/>
      <c r="J684" s="67"/>
      <c r="K684" s="68"/>
      <c r="L684" s="64"/>
      <c r="M684" s="66"/>
      <c r="N684" s="66"/>
      <c r="O684" s="67"/>
      <c r="P684" s="48" t="str">
        <f t="shared" si="40"/>
        <v/>
      </c>
      <c r="Q684" s="50">
        <f t="shared" si="52"/>
        <v>683</v>
      </c>
      <c r="R684" s="50"/>
      <c r="S684" s="52"/>
      <c r="T684" s="52">
        <f t="shared" si="41"/>
        <v>0</v>
      </c>
      <c r="U684" s="52">
        <f t="shared" si="42"/>
        <v>0</v>
      </c>
      <c r="V684" s="52">
        <f t="shared" si="43"/>
        <v>0</v>
      </c>
      <c r="W684" s="52">
        <f t="shared" si="44"/>
        <v>0</v>
      </c>
      <c r="X684" s="52" t="str">
        <f t="shared" si="53"/>
        <v/>
      </c>
      <c r="Y684" s="53" t="str">
        <f t="shared" si="54"/>
        <v/>
      </c>
      <c r="Z684" s="53" t="str">
        <f t="shared" si="55"/>
        <v/>
      </c>
      <c r="AA684" s="53" t="str">
        <f t="shared" si="45"/>
        <v/>
      </c>
      <c r="AB684" s="54" t="str">
        <f t="shared" si="46"/>
        <v/>
      </c>
      <c r="AC684" s="61"/>
      <c r="AD684" s="52" t="str">
        <f t="shared" si="47"/>
        <v/>
      </c>
      <c r="AE684" s="53" t="str">
        <f t="shared" si="58"/>
        <v/>
      </c>
      <c r="AF684" s="52" t="str">
        <f t="shared" si="48"/>
        <v/>
      </c>
      <c r="AG684" s="52" t="str">
        <f t="shared" si="49"/>
        <v/>
      </c>
      <c r="AH684" s="58">
        <f t="shared" si="50"/>
        <v>0</v>
      </c>
      <c r="AI684" s="58">
        <f t="shared" si="51"/>
        <v>0</v>
      </c>
      <c r="AJ684" s="52" t="str">
        <f t="shared" si="56"/>
        <v/>
      </c>
      <c r="AK684" s="52" t="str">
        <f t="shared" si="57"/>
        <v/>
      </c>
    </row>
    <row r="685" spans="1:37" ht="15.75" customHeight="1" x14ac:dyDescent="0.25">
      <c r="A685" s="69"/>
      <c r="B685" s="63"/>
      <c r="C685" s="50" t="s">
        <v>61</v>
      </c>
      <c r="D685" s="64"/>
      <c r="E685" s="50" t="s">
        <v>61</v>
      </c>
      <c r="F685" s="68"/>
      <c r="G685" s="65"/>
      <c r="H685" s="66"/>
      <c r="I685" s="66"/>
      <c r="J685" s="67"/>
      <c r="K685" s="68"/>
      <c r="L685" s="64"/>
      <c r="M685" s="66"/>
      <c r="N685" s="66"/>
      <c r="O685" s="67"/>
      <c r="P685" s="48" t="str">
        <f t="shared" si="40"/>
        <v/>
      </c>
      <c r="Q685" s="50">
        <f t="shared" si="52"/>
        <v>684</v>
      </c>
      <c r="R685" s="50"/>
      <c r="S685" s="52"/>
      <c r="T685" s="52">
        <f t="shared" si="41"/>
        <v>0</v>
      </c>
      <c r="U685" s="52">
        <f t="shared" si="42"/>
        <v>0</v>
      </c>
      <c r="V685" s="52">
        <f t="shared" si="43"/>
        <v>0</v>
      </c>
      <c r="W685" s="52">
        <f t="shared" si="44"/>
        <v>0</v>
      </c>
      <c r="X685" s="52" t="str">
        <f t="shared" si="53"/>
        <v/>
      </c>
      <c r="Y685" s="53" t="str">
        <f t="shared" si="54"/>
        <v/>
      </c>
      <c r="Z685" s="53" t="str">
        <f t="shared" si="55"/>
        <v/>
      </c>
      <c r="AA685" s="53" t="str">
        <f t="shared" si="45"/>
        <v/>
      </c>
      <c r="AB685" s="54" t="str">
        <f t="shared" si="46"/>
        <v/>
      </c>
      <c r="AC685" s="61"/>
      <c r="AD685" s="52" t="str">
        <f t="shared" si="47"/>
        <v/>
      </c>
      <c r="AE685" s="53" t="str">
        <f t="shared" si="58"/>
        <v/>
      </c>
      <c r="AF685" s="52" t="str">
        <f t="shared" si="48"/>
        <v/>
      </c>
      <c r="AG685" s="52" t="str">
        <f t="shared" si="49"/>
        <v/>
      </c>
      <c r="AH685" s="58">
        <f t="shared" si="50"/>
        <v>0</v>
      </c>
      <c r="AI685" s="58">
        <f t="shared" si="51"/>
        <v>0</v>
      </c>
      <c r="AJ685" s="52" t="str">
        <f t="shared" si="56"/>
        <v/>
      </c>
      <c r="AK685" s="52" t="str">
        <f t="shared" si="57"/>
        <v/>
      </c>
    </row>
    <row r="686" spans="1:37" ht="15.75" customHeight="1" x14ac:dyDescent="0.25">
      <c r="A686" s="69"/>
      <c r="B686" s="63"/>
      <c r="C686" s="50" t="s">
        <v>61</v>
      </c>
      <c r="D686" s="64"/>
      <c r="E686" s="50" t="s">
        <v>61</v>
      </c>
      <c r="F686" s="68"/>
      <c r="G686" s="65"/>
      <c r="H686" s="66"/>
      <c r="I686" s="66"/>
      <c r="J686" s="67"/>
      <c r="K686" s="68"/>
      <c r="L686" s="64"/>
      <c r="M686" s="66"/>
      <c r="N686" s="66"/>
      <c r="O686" s="67"/>
      <c r="P686" s="48" t="str">
        <f t="shared" si="40"/>
        <v/>
      </c>
      <c r="Q686" s="50">
        <f t="shared" si="52"/>
        <v>685</v>
      </c>
      <c r="R686" s="50"/>
      <c r="S686" s="52"/>
      <c r="T686" s="52">
        <f t="shared" si="41"/>
        <v>0</v>
      </c>
      <c r="U686" s="52">
        <f t="shared" si="42"/>
        <v>0</v>
      </c>
      <c r="V686" s="52">
        <f t="shared" si="43"/>
        <v>0</v>
      </c>
      <c r="W686" s="52">
        <f t="shared" si="44"/>
        <v>0</v>
      </c>
      <c r="X686" s="52" t="str">
        <f t="shared" si="53"/>
        <v/>
      </c>
      <c r="Y686" s="53" t="str">
        <f t="shared" si="54"/>
        <v/>
      </c>
      <c r="Z686" s="53" t="str">
        <f t="shared" si="55"/>
        <v/>
      </c>
      <c r="AA686" s="53" t="str">
        <f t="shared" si="45"/>
        <v/>
      </c>
      <c r="AB686" s="54" t="str">
        <f t="shared" si="46"/>
        <v/>
      </c>
      <c r="AC686" s="61"/>
      <c r="AD686" s="52" t="str">
        <f t="shared" si="47"/>
        <v/>
      </c>
      <c r="AE686" s="53" t="str">
        <f t="shared" si="58"/>
        <v/>
      </c>
      <c r="AF686" s="52" t="str">
        <f t="shared" si="48"/>
        <v/>
      </c>
      <c r="AG686" s="52" t="str">
        <f t="shared" si="49"/>
        <v/>
      </c>
      <c r="AH686" s="58">
        <f t="shared" si="50"/>
        <v>0</v>
      </c>
      <c r="AI686" s="58">
        <f t="shared" si="51"/>
        <v>0</v>
      </c>
      <c r="AJ686" s="52" t="str">
        <f t="shared" si="56"/>
        <v/>
      </c>
      <c r="AK686" s="52" t="str">
        <f t="shared" si="57"/>
        <v/>
      </c>
    </row>
    <row r="687" spans="1:37" ht="15.75" customHeight="1" x14ac:dyDescent="0.25">
      <c r="A687" s="69"/>
      <c r="B687" s="63"/>
      <c r="C687" s="50" t="s">
        <v>61</v>
      </c>
      <c r="D687" s="64"/>
      <c r="E687" s="50" t="s">
        <v>61</v>
      </c>
      <c r="F687" s="68"/>
      <c r="G687" s="65"/>
      <c r="H687" s="66"/>
      <c r="I687" s="66"/>
      <c r="J687" s="67"/>
      <c r="K687" s="68"/>
      <c r="L687" s="64"/>
      <c r="M687" s="66"/>
      <c r="N687" s="66"/>
      <c r="O687" s="67"/>
      <c r="P687" s="48" t="str">
        <f t="shared" si="40"/>
        <v/>
      </c>
      <c r="Q687" s="50">
        <f t="shared" si="52"/>
        <v>686</v>
      </c>
      <c r="R687" s="50"/>
      <c r="S687" s="52"/>
      <c r="T687" s="52">
        <f t="shared" si="41"/>
        <v>0</v>
      </c>
      <c r="U687" s="52">
        <f t="shared" si="42"/>
        <v>0</v>
      </c>
      <c r="V687" s="52">
        <f t="shared" si="43"/>
        <v>0</v>
      </c>
      <c r="W687" s="52">
        <f t="shared" si="44"/>
        <v>0</v>
      </c>
      <c r="X687" s="52" t="str">
        <f t="shared" si="53"/>
        <v/>
      </c>
      <c r="Y687" s="53" t="str">
        <f t="shared" si="54"/>
        <v/>
      </c>
      <c r="Z687" s="53" t="str">
        <f t="shared" si="55"/>
        <v/>
      </c>
      <c r="AA687" s="53" t="str">
        <f t="shared" si="45"/>
        <v/>
      </c>
      <c r="AB687" s="54" t="str">
        <f t="shared" si="46"/>
        <v/>
      </c>
      <c r="AC687" s="61"/>
      <c r="AD687" s="52" t="str">
        <f t="shared" si="47"/>
        <v/>
      </c>
      <c r="AE687" s="53" t="str">
        <f t="shared" si="58"/>
        <v/>
      </c>
      <c r="AF687" s="52" t="str">
        <f t="shared" si="48"/>
        <v/>
      </c>
      <c r="AG687" s="52" t="str">
        <f t="shared" si="49"/>
        <v/>
      </c>
      <c r="AH687" s="58">
        <f t="shared" si="50"/>
        <v>0</v>
      </c>
      <c r="AI687" s="58">
        <f t="shared" si="51"/>
        <v>0</v>
      </c>
      <c r="AJ687" s="52" t="str">
        <f t="shared" si="56"/>
        <v/>
      </c>
      <c r="AK687" s="52" t="str">
        <f t="shared" si="57"/>
        <v/>
      </c>
    </row>
    <row r="688" spans="1:37" ht="15.75" customHeight="1" x14ac:dyDescent="0.25">
      <c r="A688" s="69"/>
      <c r="B688" s="63"/>
      <c r="C688" s="50" t="s">
        <v>61</v>
      </c>
      <c r="D688" s="64"/>
      <c r="E688" s="50" t="s">
        <v>61</v>
      </c>
      <c r="F688" s="68"/>
      <c r="G688" s="65"/>
      <c r="H688" s="66"/>
      <c r="I688" s="66"/>
      <c r="J688" s="67"/>
      <c r="K688" s="68"/>
      <c r="L688" s="64"/>
      <c r="M688" s="66"/>
      <c r="N688" s="66"/>
      <c r="O688" s="67"/>
      <c r="P688" s="48" t="str">
        <f t="shared" si="40"/>
        <v/>
      </c>
      <c r="Q688" s="50">
        <f t="shared" si="52"/>
        <v>687</v>
      </c>
      <c r="R688" s="50"/>
      <c r="S688" s="52"/>
      <c r="T688" s="52">
        <f t="shared" si="41"/>
        <v>0</v>
      </c>
      <c r="U688" s="52">
        <f t="shared" si="42"/>
        <v>0</v>
      </c>
      <c r="V688" s="52">
        <f t="shared" si="43"/>
        <v>0</v>
      </c>
      <c r="W688" s="52">
        <f t="shared" si="44"/>
        <v>0</v>
      </c>
      <c r="X688" s="52" t="str">
        <f t="shared" si="53"/>
        <v/>
      </c>
      <c r="Y688" s="53" t="str">
        <f t="shared" si="54"/>
        <v/>
      </c>
      <c r="Z688" s="53" t="str">
        <f t="shared" si="55"/>
        <v/>
      </c>
      <c r="AA688" s="53" t="str">
        <f t="shared" si="45"/>
        <v/>
      </c>
      <c r="AB688" s="54" t="str">
        <f t="shared" si="46"/>
        <v/>
      </c>
      <c r="AC688" s="61"/>
      <c r="AD688" s="52" t="str">
        <f t="shared" si="47"/>
        <v/>
      </c>
      <c r="AE688" s="53" t="str">
        <f t="shared" si="58"/>
        <v/>
      </c>
      <c r="AF688" s="52" t="str">
        <f t="shared" si="48"/>
        <v/>
      </c>
      <c r="AG688" s="52" t="str">
        <f t="shared" si="49"/>
        <v/>
      </c>
      <c r="AH688" s="58">
        <f t="shared" si="50"/>
        <v>0</v>
      </c>
      <c r="AI688" s="58">
        <f t="shared" si="51"/>
        <v>0</v>
      </c>
      <c r="AJ688" s="52" t="str">
        <f t="shared" si="56"/>
        <v/>
      </c>
      <c r="AK688" s="52" t="str">
        <f t="shared" si="57"/>
        <v/>
      </c>
    </row>
    <row r="689" spans="1:37" ht="15.75" customHeight="1" x14ac:dyDescent="0.25">
      <c r="A689" s="69"/>
      <c r="B689" s="63"/>
      <c r="C689" s="50" t="s">
        <v>61</v>
      </c>
      <c r="D689" s="64"/>
      <c r="E689" s="50" t="s">
        <v>61</v>
      </c>
      <c r="F689" s="68"/>
      <c r="G689" s="65"/>
      <c r="H689" s="66"/>
      <c r="I689" s="66"/>
      <c r="J689" s="67"/>
      <c r="K689" s="68"/>
      <c r="L689" s="64"/>
      <c r="M689" s="66"/>
      <c r="N689" s="66"/>
      <c r="O689" s="67"/>
      <c r="P689" s="48" t="str">
        <f t="shared" si="40"/>
        <v/>
      </c>
      <c r="Q689" s="50">
        <f t="shared" si="52"/>
        <v>688</v>
      </c>
      <c r="R689" s="50"/>
      <c r="S689" s="52"/>
      <c r="T689" s="52">
        <f t="shared" si="41"/>
        <v>0</v>
      </c>
      <c r="U689" s="52">
        <f t="shared" si="42"/>
        <v>0</v>
      </c>
      <c r="V689" s="52">
        <f t="shared" si="43"/>
        <v>0</v>
      </c>
      <c r="W689" s="52">
        <f t="shared" si="44"/>
        <v>0</v>
      </c>
      <c r="X689" s="52" t="str">
        <f t="shared" si="53"/>
        <v/>
      </c>
      <c r="Y689" s="53" t="str">
        <f t="shared" si="54"/>
        <v/>
      </c>
      <c r="Z689" s="53" t="str">
        <f t="shared" si="55"/>
        <v/>
      </c>
      <c r="AA689" s="53" t="str">
        <f t="shared" si="45"/>
        <v/>
      </c>
      <c r="AB689" s="54" t="str">
        <f t="shared" si="46"/>
        <v/>
      </c>
      <c r="AC689" s="61"/>
      <c r="AD689" s="52" t="str">
        <f t="shared" si="47"/>
        <v/>
      </c>
      <c r="AE689" s="53" t="str">
        <f t="shared" si="58"/>
        <v/>
      </c>
      <c r="AF689" s="52" t="str">
        <f t="shared" si="48"/>
        <v/>
      </c>
      <c r="AG689" s="52" t="str">
        <f t="shared" si="49"/>
        <v/>
      </c>
      <c r="AH689" s="58">
        <f t="shared" si="50"/>
        <v>0</v>
      </c>
      <c r="AI689" s="58">
        <f t="shared" si="51"/>
        <v>0</v>
      </c>
      <c r="AJ689" s="52" t="str">
        <f t="shared" si="56"/>
        <v/>
      </c>
      <c r="AK689" s="52" t="str">
        <f t="shared" si="57"/>
        <v/>
      </c>
    </row>
    <row r="690" spans="1:37" ht="15.75" customHeight="1" x14ac:dyDescent="0.25">
      <c r="A690" s="69"/>
      <c r="B690" s="63"/>
      <c r="C690" s="50" t="s">
        <v>61</v>
      </c>
      <c r="D690" s="64"/>
      <c r="E690" s="50" t="s">
        <v>61</v>
      </c>
      <c r="F690" s="68"/>
      <c r="G690" s="65"/>
      <c r="H690" s="66"/>
      <c r="I690" s="66"/>
      <c r="J690" s="67"/>
      <c r="K690" s="68"/>
      <c r="L690" s="64"/>
      <c r="M690" s="66"/>
      <c r="N690" s="66"/>
      <c r="O690" s="67"/>
      <c r="P690" s="48" t="str">
        <f t="shared" si="40"/>
        <v/>
      </c>
      <c r="Q690" s="50">
        <f t="shared" si="52"/>
        <v>689</v>
      </c>
      <c r="R690" s="50"/>
      <c r="S690" s="52"/>
      <c r="T690" s="52">
        <f t="shared" si="41"/>
        <v>0</v>
      </c>
      <c r="U690" s="52">
        <f t="shared" si="42"/>
        <v>0</v>
      </c>
      <c r="V690" s="52">
        <f t="shared" si="43"/>
        <v>0</v>
      </c>
      <c r="W690" s="52">
        <f t="shared" si="44"/>
        <v>0</v>
      </c>
      <c r="X690" s="52" t="str">
        <f t="shared" si="53"/>
        <v/>
      </c>
      <c r="Y690" s="53" t="str">
        <f t="shared" si="54"/>
        <v/>
      </c>
      <c r="Z690" s="53" t="str">
        <f t="shared" si="55"/>
        <v/>
      </c>
      <c r="AA690" s="53" t="str">
        <f t="shared" si="45"/>
        <v/>
      </c>
      <c r="AB690" s="54" t="str">
        <f t="shared" si="46"/>
        <v/>
      </c>
      <c r="AC690" s="61"/>
      <c r="AD690" s="52" t="str">
        <f t="shared" si="47"/>
        <v/>
      </c>
      <c r="AE690" s="53" t="str">
        <f t="shared" si="58"/>
        <v/>
      </c>
      <c r="AF690" s="52" t="str">
        <f t="shared" si="48"/>
        <v/>
      </c>
      <c r="AG690" s="52" t="str">
        <f t="shared" si="49"/>
        <v/>
      </c>
      <c r="AH690" s="58">
        <f t="shared" si="50"/>
        <v>0</v>
      </c>
      <c r="AI690" s="58">
        <f t="shared" si="51"/>
        <v>0</v>
      </c>
      <c r="AJ690" s="52" t="str">
        <f t="shared" si="56"/>
        <v/>
      </c>
      <c r="AK690" s="52" t="str">
        <f t="shared" si="57"/>
        <v/>
      </c>
    </row>
    <row r="691" spans="1:37" ht="15.75" customHeight="1" x14ac:dyDescent="0.25">
      <c r="A691" s="69"/>
      <c r="B691" s="63"/>
      <c r="C691" s="50" t="s">
        <v>61</v>
      </c>
      <c r="D691" s="64"/>
      <c r="E691" s="50" t="s">
        <v>61</v>
      </c>
      <c r="F691" s="68"/>
      <c r="G691" s="65"/>
      <c r="H691" s="66"/>
      <c r="I691" s="66"/>
      <c r="J691" s="67"/>
      <c r="K691" s="68"/>
      <c r="L691" s="64"/>
      <c r="M691" s="66"/>
      <c r="N691" s="66"/>
      <c r="O691" s="67"/>
      <c r="P691" s="48" t="str">
        <f t="shared" si="40"/>
        <v/>
      </c>
      <c r="Q691" s="50">
        <f t="shared" si="52"/>
        <v>690</v>
      </c>
      <c r="R691" s="50"/>
      <c r="S691" s="52"/>
      <c r="T691" s="52">
        <f t="shared" si="41"/>
        <v>0</v>
      </c>
      <c r="U691" s="52">
        <f t="shared" si="42"/>
        <v>0</v>
      </c>
      <c r="V691" s="52">
        <f t="shared" si="43"/>
        <v>0</v>
      </c>
      <c r="W691" s="52">
        <f t="shared" si="44"/>
        <v>0</v>
      </c>
      <c r="X691" s="52" t="str">
        <f t="shared" si="53"/>
        <v/>
      </c>
      <c r="Y691" s="53" t="str">
        <f t="shared" si="54"/>
        <v/>
      </c>
      <c r="Z691" s="53" t="str">
        <f t="shared" si="55"/>
        <v/>
      </c>
      <c r="AA691" s="53" t="str">
        <f t="shared" si="45"/>
        <v/>
      </c>
      <c r="AB691" s="54" t="str">
        <f t="shared" si="46"/>
        <v/>
      </c>
      <c r="AC691" s="61"/>
      <c r="AD691" s="52" t="str">
        <f t="shared" si="47"/>
        <v/>
      </c>
      <c r="AE691" s="53" t="str">
        <f t="shared" si="58"/>
        <v/>
      </c>
      <c r="AF691" s="52" t="str">
        <f t="shared" si="48"/>
        <v/>
      </c>
      <c r="AG691" s="52" t="str">
        <f t="shared" si="49"/>
        <v/>
      </c>
      <c r="AH691" s="58">
        <f t="shared" si="50"/>
        <v>0</v>
      </c>
      <c r="AI691" s="58">
        <f t="shared" si="51"/>
        <v>0</v>
      </c>
      <c r="AJ691" s="52" t="str">
        <f t="shared" si="56"/>
        <v/>
      </c>
      <c r="AK691" s="52" t="str">
        <f t="shared" si="57"/>
        <v/>
      </c>
    </row>
    <row r="692" spans="1:37" ht="15.75" customHeight="1" x14ac:dyDescent="0.25">
      <c r="A692" s="69"/>
      <c r="B692" s="63"/>
      <c r="C692" s="50" t="s">
        <v>61</v>
      </c>
      <c r="D692" s="64"/>
      <c r="E692" s="50" t="s">
        <v>61</v>
      </c>
      <c r="F692" s="68"/>
      <c r="G692" s="65"/>
      <c r="H692" s="66"/>
      <c r="I692" s="66"/>
      <c r="J692" s="67"/>
      <c r="K692" s="68"/>
      <c r="L692" s="64"/>
      <c r="M692" s="66"/>
      <c r="N692" s="66"/>
      <c r="O692" s="67"/>
      <c r="P692" s="48" t="str">
        <f t="shared" si="40"/>
        <v/>
      </c>
      <c r="Q692" s="50">
        <f t="shared" si="52"/>
        <v>691</v>
      </c>
      <c r="R692" s="50"/>
      <c r="S692" s="52"/>
      <c r="T692" s="52">
        <f t="shared" si="41"/>
        <v>0</v>
      </c>
      <c r="U692" s="52">
        <f t="shared" si="42"/>
        <v>0</v>
      </c>
      <c r="V692" s="52">
        <f t="shared" si="43"/>
        <v>0</v>
      </c>
      <c r="W692" s="52">
        <f t="shared" si="44"/>
        <v>0</v>
      </c>
      <c r="X692" s="52" t="str">
        <f t="shared" si="53"/>
        <v/>
      </c>
      <c r="Y692" s="53" t="str">
        <f t="shared" si="54"/>
        <v/>
      </c>
      <c r="Z692" s="53" t="str">
        <f t="shared" si="55"/>
        <v/>
      </c>
      <c r="AA692" s="53" t="str">
        <f t="shared" si="45"/>
        <v/>
      </c>
      <c r="AB692" s="54" t="str">
        <f t="shared" si="46"/>
        <v/>
      </c>
      <c r="AC692" s="61"/>
      <c r="AD692" s="52" t="str">
        <f t="shared" si="47"/>
        <v/>
      </c>
      <c r="AE692" s="53" t="str">
        <f t="shared" si="58"/>
        <v/>
      </c>
      <c r="AF692" s="52" t="str">
        <f t="shared" si="48"/>
        <v/>
      </c>
      <c r="AG692" s="52" t="str">
        <f t="shared" si="49"/>
        <v/>
      </c>
      <c r="AH692" s="58">
        <f t="shared" si="50"/>
        <v>0</v>
      </c>
      <c r="AI692" s="58">
        <f t="shared" si="51"/>
        <v>0</v>
      </c>
      <c r="AJ692" s="52" t="str">
        <f t="shared" si="56"/>
        <v/>
      </c>
      <c r="AK692" s="52" t="str">
        <f t="shared" si="57"/>
        <v/>
      </c>
    </row>
    <row r="693" spans="1:37" ht="15.75" customHeight="1" x14ac:dyDescent="0.25">
      <c r="A693" s="69"/>
      <c r="B693" s="63"/>
      <c r="C693" s="50" t="s">
        <v>61</v>
      </c>
      <c r="D693" s="64"/>
      <c r="E693" s="50" t="s">
        <v>61</v>
      </c>
      <c r="F693" s="68"/>
      <c r="G693" s="65"/>
      <c r="H693" s="66"/>
      <c r="I693" s="66"/>
      <c r="J693" s="67"/>
      <c r="K693" s="68"/>
      <c r="L693" s="64"/>
      <c r="M693" s="66"/>
      <c r="N693" s="66"/>
      <c r="O693" s="67"/>
      <c r="P693" s="48" t="str">
        <f t="shared" si="40"/>
        <v/>
      </c>
      <c r="Q693" s="50">
        <f t="shared" si="52"/>
        <v>692</v>
      </c>
      <c r="R693" s="50"/>
      <c r="S693" s="52"/>
      <c r="T693" s="52">
        <f t="shared" si="41"/>
        <v>0</v>
      </c>
      <c r="U693" s="52">
        <f t="shared" si="42"/>
        <v>0</v>
      </c>
      <c r="V693" s="52">
        <f t="shared" si="43"/>
        <v>0</v>
      </c>
      <c r="W693" s="52">
        <f t="shared" si="44"/>
        <v>0</v>
      </c>
      <c r="X693" s="52" t="str">
        <f t="shared" si="53"/>
        <v/>
      </c>
      <c r="Y693" s="53" t="str">
        <f t="shared" si="54"/>
        <v/>
      </c>
      <c r="Z693" s="53" t="str">
        <f t="shared" si="55"/>
        <v/>
      </c>
      <c r="AA693" s="53" t="str">
        <f t="shared" si="45"/>
        <v/>
      </c>
      <c r="AB693" s="54" t="str">
        <f t="shared" si="46"/>
        <v/>
      </c>
      <c r="AC693" s="61"/>
      <c r="AD693" s="52" t="str">
        <f t="shared" si="47"/>
        <v/>
      </c>
      <c r="AE693" s="53" t="str">
        <f t="shared" si="58"/>
        <v/>
      </c>
      <c r="AF693" s="52" t="str">
        <f t="shared" si="48"/>
        <v/>
      </c>
      <c r="AG693" s="52" t="str">
        <f t="shared" si="49"/>
        <v/>
      </c>
      <c r="AH693" s="58">
        <f t="shared" si="50"/>
        <v>0</v>
      </c>
      <c r="AI693" s="58">
        <f t="shared" si="51"/>
        <v>0</v>
      </c>
      <c r="AJ693" s="52" t="str">
        <f t="shared" si="56"/>
        <v/>
      </c>
      <c r="AK693" s="52" t="str">
        <f t="shared" si="57"/>
        <v/>
      </c>
    </row>
    <row r="694" spans="1:37" ht="15.75" customHeight="1" x14ac:dyDescent="0.25">
      <c r="A694" s="69"/>
      <c r="B694" s="63"/>
      <c r="C694" s="50" t="s">
        <v>61</v>
      </c>
      <c r="D694" s="64"/>
      <c r="E694" s="50" t="s">
        <v>61</v>
      </c>
      <c r="F694" s="68"/>
      <c r="G694" s="65"/>
      <c r="H694" s="66"/>
      <c r="I694" s="66"/>
      <c r="J694" s="67"/>
      <c r="K694" s="68"/>
      <c r="L694" s="64"/>
      <c r="M694" s="66"/>
      <c r="N694" s="66"/>
      <c r="O694" s="67"/>
      <c r="P694" s="48" t="str">
        <f t="shared" si="40"/>
        <v/>
      </c>
      <c r="Q694" s="50">
        <f t="shared" si="52"/>
        <v>693</v>
      </c>
      <c r="R694" s="50"/>
      <c r="S694" s="52"/>
      <c r="T694" s="52">
        <f t="shared" si="41"/>
        <v>0</v>
      </c>
      <c r="U694" s="52">
        <f t="shared" si="42"/>
        <v>0</v>
      </c>
      <c r="V694" s="52">
        <f t="shared" si="43"/>
        <v>0</v>
      </c>
      <c r="W694" s="52">
        <f t="shared" si="44"/>
        <v>0</v>
      </c>
      <c r="X694" s="52" t="str">
        <f t="shared" si="53"/>
        <v/>
      </c>
      <c r="Y694" s="53" t="str">
        <f t="shared" si="54"/>
        <v/>
      </c>
      <c r="Z694" s="53" t="str">
        <f t="shared" si="55"/>
        <v/>
      </c>
      <c r="AA694" s="53" t="str">
        <f t="shared" si="45"/>
        <v/>
      </c>
      <c r="AB694" s="54" t="str">
        <f t="shared" si="46"/>
        <v/>
      </c>
      <c r="AC694" s="61"/>
      <c r="AD694" s="52" t="str">
        <f t="shared" si="47"/>
        <v/>
      </c>
      <c r="AE694" s="53" t="str">
        <f t="shared" si="58"/>
        <v/>
      </c>
      <c r="AF694" s="52" t="str">
        <f t="shared" si="48"/>
        <v/>
      </c>
      <c r="AG694" s="52" t="str">
        <f t="shared" si="49"/>
        <v/>
      </c>
      <c r="AH694" s="58">
        <f t="shared" si="50"/>
        <v>0</v>
      </c>
      <c r="AI694" s="58">
        <f t="shared" si="51"/>
        <v>0</v>
      </c>
      <c r="AJ694" s="52" t="str">
        <f t="shared" si="56"/>
        <v/>
      </c>
      <c r="AK694" s="52" t="str">
        <f t="shared" si="57"/>
        <v/>
      </c>
    </row>
    <row r="695" spans="1:37" ht="15.75" customHeight="1" x14ac:dyDescent="0.25">
      <c r="A695" s="69"/>
      <c r="B695" s="63"/>
      <c r="C695" s="50" t="s">
        <v>61</v>
      </c>
      <c r="D695" s="64"/>
      <c r="E695" s="50" t="s">
        <v>61</v>
      </c>
      <c r="F695" s="68"/>
      <c r="G695" s="65"/>
      <c r="H695" s="66"/>
      <c r="I695" s="66"/>
      <c r="J695" s="67"/>
      <c r="K695" s="68"/>
      <c r="L695" s="64"/>
      <c r="M695" s="66"/>
      <c r="N695" s="66"/>
      <c r="O695" s="67"/>
      <c r="P695" s="48" t="str">
        <f t="shared" si="40"/>
        <v/>
      </c>
      <c r="Q695" s="50">
        <f t="shared" si="52"/>
        <v>694</v>
      </c>
      <c r="R695" s="50"/>
      <c r="S695" s="52"/>
      <c r="T695" s="52">
        <f t="shared" si="41"/>
        <v>0</v>
      </c>
      <c r="U695" s="52">
        <f t="shared" si="42"/>
        <v>0</v>
      </c>
      <c r="V695" s="52">
        <f t="shared" si="43"/>
        <v>0</v>
      </c>
      <c r="W695" s="52">
        <f t="shared" si="44"/>
        <v>0</v>
      </c>
      <c r="X695" s="52" t="str">
        <f t="shared" si="53"/>
        <v/>
      </c>
      <c r="Y695" s="53" t="str">
        <f t="shared" si="54"/>
        <v/>
      </c>
      <c r="Z695" s="53" t="str">
        <f t="shared" si="55"/>
        <v/>
      </c>
      <c r="AA695" s="53" t="str">
        <f t="shared" si="45"/>
        <v/>
      </c>
      <c r="AB695" s="54" t="str">
        <f t="shared" si="46"/>
        <v/>
      </c>
      <c r="AC695" s="61"/>
      <c r="AD695" s="52" t="str">
        <f t="shared" si="47"/>
        <v/>
      </c>
      <c r="AE695" s="53" t="str">
        <f t="shared" si="58"/>
        <v/>
      </c>
      <c r="AF695" s="52" t="str">
        <f t="shared" si="48"/>
        <v/>
      </c>
      <c r="AG695" s="52" t="str">
        <f t="shared" si="49"/>
        <v/>
      </c>
      <c r="AH695" s="58">
        <f t="shared" si="50"/>
        <v>0</v>
      </c>
      <c r="AI695" s="58">
        <f t="shared" si="51"/>
        <v>0</v>
      </c>
      <c r="AJ695" s="52" t="str">
        <f t="shared" si="56"/>
        <v/>
      </c>
      <c r="AK695" s="52" t="str">
        <f t="shared" si="57"/>
        <v/>
      </c>
    </row>
    <row r="696" spans="1:37" ht="15.75" customHeight="1" x14ac:dyDescent="0.25">
      <c r="A696" s="69"/>
      <c r="B696" s="63"/>
      <c r="C696" s="50" t="s">
        <v>61</v>
      </c>
      <c r="D696" s="64"/>
      <c r="E696" s="50" t="s">
        <v>61</v>
      </c>
      <c r="F696" s="68"/>
      <c r="G696" s="65"/>
      <c r="H696" s="66"/>
      <c r="I696" s="66"/>
      <c r="J696" s="67"/>
      <c r="K696" s="68"/>
      <c r="L696" s="64"/>
      <c r="M696" s="66"/>
      <c r="N696" s="66"/>
      <c r="O696" s="67"/>
      <c r="P696" s="48" t="str">
        <f t="shared" si="40"/>
        <v/>
      </c>
      <c r="Q696" s="50">
        <f t="shared" si="52"/>
        <v>695</v>
      </c>
      <c r="R696" s="50"/>
      <c r="S696" s="52"/>
      <c r="T696" s="52">
        <f t="shared" si="41"/>
        <v>0</v>
      </c>
      <c r="U696" s="52">
        <f t="shared" si="42"/>
        <v>0</v>
      </c>
      <c r="V696" s="52">
        <f t="shared" si="43"/>
        <v>0</v>
      </c>
      <c r="W696" s="52">
        <f t="shared" si="44"/>
        <v>0</v>
      </c>
      <c r="X696" s="52" t="str">
        <f t="shared" si="53"/>
        <v/>
      </c>
      <c r="Y696" s="53" t="str">
        <f t="shared" si="54"/>
        <v/>
      </c>
      <c r="Z696" s="53" t="str">
        <f t="shared" si="55"/>
        <v/>
      </c>
      <c r="AA696" s="53" t="str">
        <f t="shared" si="45"/>
        <v/>
      </c>
      <c r="AB696" s="54" t="str">
        <f t="shared" si="46"/>
        <v/>
      </c>
      <c r="AC696" s="61"/>
      <c r="AD696" s="52" t="str">
        <f t="shared" si="47"/>
        <v/>
      </c>
      <c r="AE696" s="53" t="str">
        <f t="shared" si="58"/>
        <v/>
      </c>
      <c r="AF696" s="52" t="str">
        <f t="shared" si="48"/>
        <v/>
      </c>
      <c r="AG696" s="52" t="str">
        <f t="shared" si="49"/>
        <v/>
      </c>
      <c r="AH696" s="58">
        <f t="shared" si="50"/>
        <v>0</v>
      </c>
      <c r="AI696" s="58">
        <f t="shared" si="51"/>
        <v>0</v>
      </c>
      <c r="AJ696" s="52" t="str">
        <f t="shared" si="56"/>
        <v/>
      </c>
      <c r="AK696" s="52" t="str">
        <f t="shared" si="57"/>
        <v/>
      </c>
    </row>
    <row r="697" spans="1:37" ht="15.75" customHeight="1" x14ac:dyDescent="0.25">
      <c r="A697" s="69"/>
      <c r="B697" s="63"/>
      <c r="C697" s="50" t="s">
        <v>61</v>
      </c>
      <c r="D697" s="64"/>
      <c r="E697" s="50" t="s">
        <v>61</v>
      </c>
      <c r="F697" s="68"/>
      <c r="G697" s="65"/>
      <c r="H697" s="66"/>
      <c r="I697" s="66"/>
      <c r="J697" s="67"/>
      <c r="K697" s="68"/>
      <c r="L697" s="64"/>
      <c r="M697" s="66"/>
      <c r="N697" s="66"/>
      <c r="O697" s="67"/>
      <c r="P697" s="48" t="str">
        <f t="shared" si="40"/>
        <v/>
      </c>
      <c r="Q697" s="50">
        <f t="shared" si="52"/>
        <v>696</v>
      </c>
      <c r="R697" s="50"/>
      <c r="S697" s="52"/>
      <c r="T697" s="52">
        <f t="shared" si="41"/>
        <v>0</v>
      </c>
      <c r="U697" s="52">
        <f t="shared" si="42"/>
        <v>0</v>
      </c>
      <c r="V697" s="52">
        <f t="shared" si="43"/>
        <v>0</v>
      </c>
      <c r="W697" s="52">
        <f t="shared" si="44"/>
        <v>0</v>
      </c>
      <c r="X697" s="52" t="str">
        <f t="shared" si="53"/>
        <v/>
      </c>
      <c r="Y697" s="53" t="str">
        <f t="shared" si="54"/>
        <v/>
      </c>
      <c r="Z697" s="53" t="str">
        <f t="shared" si="55"/>
        <v/>
      </c>
      <c r="AA697" s="53" t="str">
        <f t="shared" si="45"/>
        <v/>
      </c>
      <c r="AB697" s="54" t="str">
        <f t="shared" si="46"/>
        <v/>
      </c>
      <c r="AC697" s="61"/>
      <c r="AD697" s="52" t="str">
        <f t="shared" si="47"/>
        <v/>
      </c>
      <c r="AE697" s="53" t="str">
        <f t="shared" si="58"/>
        <v/>
      </c>
      <c r="AF697" s="52" t="str">
        <f t="shared" si="48"/>
        <v/>
      </c>
      <c r="AG697" s="52" t="str">
        <f t="shared" si="49"/>
        <v/>
      </c>
      <c r="AH697" s="58">
        <f t="shared" si="50"/>
        <v>0</v>
      </c>
      <c r="AI697" s="58">
        <f t="shared" si="51"/>
        <v>0</v>
      </c>
      <c r="AJ697" s="52" t="str">
        <f t="shared" si="56"/>
        <v/>
      </c>
      <c r="AK697" s="52" t="str">
        <f t="shared" si="57"/>
        <v/>
      </c>
    </row>
    <row r="698" spans="1:37" ht="15.75" customHeight="1" x14ac:dyDescent="0.25">
      <c r="A698" s="69"/>
      <c r="B698" s="63"/>
      <c r="C698" s="50" t="s">
        <v>61</v>
      </c>
      <c r="D698" s="64"/>
      <c r="E698" s="50" t="s">
        <v>61</v>
      </c>
      <c r="F698" s="68"/>
      <c r="G698" s="65"/>
      <c r="H698" s="66"/>
      <c r="I698" s="66"/>
      <c r="J698" s="67"/>
      <c r="K698" s="68"/>
      <c r="L698" s="64"/>
      <c r="M698" s="66"/>
      <c r="N698" s="66"/>
      <c r="O698" s="67"/>
      <c r="P698" s="48" t="str">
        <f t="shared" si="40"/>
        <v/>
      </c>
      <c r="Q698" s="50">
        <f t="shared" si="52"/>
        <v>697</v>
      </c>
      <c r="R698" s="50"/>
      <c r="S698" s="52"/>
      <c r="T698" s="52">
        <f t="shared" si="41"/>
        <v>0</v>
      </c>
      <c r="U698" s="52">
        <f t="shared" si="42"/>
        <v>0</v>
      </c>
      <c r="V698" s="52">
        <f t="shared" si="43"/>
        <v>0</v>
      </c>
      <c r="W698" s="52">
        <f t="shared" si="44"/>
        <v>0</v>
      </c>
      <c r="X698" s="52" t="str">
        <f t="shared" si="53"/>
        <v/>
      </c>
      <c r="Y698" s="53" t="str">
        <f t="shared" si="54"/>
        <v/>
      </c>
      <c r="Z698" s="53" t="str">
        <f t="shared" si="55"/>
        <v/>
      </c>
      <c r="AA698" s="53" t="str">
        <f t="shared" si="45"/>
        <v/>
      </c>
      <c r="AB698" s="54" t="str">
        <f t="shared" si="46"/>
        <v/>
      </c>
      <c r="AC698" s="61"/>
      <c r="AD698" s="52" t="str">
        <f t="shared" si="47"/>
        <v/>
      </c>
      <c r="AE698" s="53" t="str">
        <f t="shared" si="58"/>
        <v/>
      </c>
      <c r="AF698" s="52" t="str">
        <f t="shared" si="48"/>
        <v/>
      </c>
      <c r="AG698" s="52" t="str">
        <f t="shared" si="49"/>
        <v/>
      </c>
      <c r="AH698" s="58">
        <f t="shared" si="50"/>
        <v>0</v>
      </c>
      <c r="AI698" s="58">
        <f t="shared" si="51"/>
        <v>0</v>
      </c>
      <c r="AJ698" s="52" t="str">
        <f t="shared" si="56"/>
        <v/>
      </c>
      <c r="AK698" s="52" t="str">
        <f t="shared" si="57"/>
        <v/>
      </c>
    </row>
    <row r="699" spans="1:37" ht="15.75" customHeight="1" x14ac:dyDescent="0.25">
      <c r="A699" s="69"/>
      <c r="B699" s="63"/>
      <c r="C699" s="50" t="s">
        <v>61</v>
      </c>
      <c r="D699" s="64"/>
      <c r="E699" s="50" t="s">
        <v>61</v>
      </c>
      <c r="F699" s="68"/>
      <c r="G699" s="65"/>
      <c r="H699" s="66"/>
      <c r="I699" s="66"/>
      <c r="J699" s="67"/>
      <c r="K699" s="68"/>
      <c r="L699" s="64"/>
      <c r="M699" s="66"/>
      <c r="N699" s="66"/>
      <c r="O699" s="67"/>
      <c r="P699" s="48" t="str">
        <f t="shared" si="40"/>
        <v/>
      </c>
      <c r="Q699" s="50">
        <f t="shared" si="52"/>
        <v>698</v>
      </c>
      <c r="R699" s="50"/>
      <c r="S699" s="52"/>
      <c r="T699" s="52">
        <f t="shared" si="41"/>
        <v>0</v>
      </c>
      <c r="U699" s="52">
        <f t="shared" si="42"/>
        <v>0</v>
      </c>
      <c r="V699" s="52">
        <f t="shared" si="43"/>
        <v>0</v>
      </c>
      <c r="W699" s="52">
        <f t="shared" si="44"/>
        <v>0</v>
      </c>
      <c r="X699" s="52" t="str">
        <f t="shared" si="53"/>
        <v/>
      </c>
      <c r="Y699" s="53" t="str">
        <f t="shared" si="54"/>
        <v/>
      </c>
      <c r="Z699" s="53" t="str">
        <f t="shared" si="55"/>
        <v/>
      </c>
      <c r="AA699" s="53" t="str">
        <f t="shared" si="45"/>
        <v/>
      </c>
      <c r="AB699" s="54" t="str">
        <f t="shared" si="46"/>
        <v/>
      </c>
      <c r="AC699" s="61"/>
      <c r="AD699" s="52" t="str">
        <f t="shared" si="47"/>
        <v/>
      </c>
      <c r="AE699" s="53" t="str">
        <f t="shared" si="58"/>
        <v/>
      </c>
      <c r="AF699" s="52" t="str">
        <f t="shared" si="48"/>
        <v/>
      </c>
      <c r="AG699" s="52" t="str">
        <f t="shared" si="49"/>
        <v/>
      </c>
      <c r="AH699" s="58">
        <f t="shared" si="50"/>
        <v>0</v>
      </c>
      <c r="AI699" s="58">
        <f t="shared" si="51"/>
        <v>0</v>
      </c>
      <c r="AJ699" s="52" t="str">
        <f t="shared" si="56"/>
        <v/>
      </c>
      <c r="AK699" s="52" t="str">
        <f t="shared" si="57"/>
        <v/>
      </c>
    </row>
    <row r="700" spans="1:37" ht="15.75" customHeight="1" x14ac:dyDescent="0.25">
      <c r="A700" s="69"/>
      <c r="B700" s="63"/>
      <c r="C700" s="50" t="s">
        <v>61</v>
      </c>
      <c r="D700" s="64"/>
      <c r="E700" s="50" t="s">
        <v>61</v>
      </c>
      <c r="F700" s="68"/>
      <c r="G700" s="65"/>
      <c r="H700" s="66"/>
      <c r="I700" s="66"/>
      <c r="J700" s="67"/>
      <c r="K700" s="68"/>
      <c r="L700" s="64"/>
      <c r="M700" s="66"/>
      <c r="N700" s="66"/>
      <c r="O700" s="67"/>
      <c r="P700" s="48" t="str">
        <f t="shared" si="40"/>
        <v/>
      </c>
      <c r="Q700" s="50">
        <f t="shared" si="52"/>
        <v>699</v>
      </c>
      <c r="R700" s="50"/>
      <c r="S700" s="52"/>
      <c r="T700" s="52">
        <f t="shared" si="41"/>
        <v>0</v>
      </c>
      <c r="U700" s="52">
        <f t="shared" si="42"/>
        <v>0</v>
      </c>
      <c r="V700" s="52">
        <f t="shared" si="43"/>
        <v>0</v>
      </c>
      <c r="W700" s="52">
        <f t="shared" si="44"/>
        <v>0</v>
      </c>
      <c r="X700" s="52" t="str">
        <f t="shared" si="53"/>
        <v/>
      </c>
      <c r="Y700" s="53" t="str">
        <f t="shared" si="54"/>
        <v/>
      </c>
      <c r="Z700" s="53" t="str">
        <f t="shared" si="55"/>
        <v/>
      </c>
      <c r="AA700" s="53" t="str">
        <f t="shared" si="45"/>
        <v/>
      </c>
      <c r="AB700" s="54" t="str">
        <f t="shared" si="46"/>
        <v/>
      </c>
      <c r="AC700" s="61"/>
      <c r="AD700" s="52" t="str">
        <f t="shared" si="47"/>
        <v/>
      </c>
      <c r="AE700" s="53" t="str">
        <f t="shared" si="58"/>
        <v/>
      </c>
      <c r="AF700" s="52" t="str">
        <f t="shared" si="48"/>
        <v/>
      </c>
      <c r="AG700" s="52" t="str">
        <f t="shared" si="49"/>
        <v/>
      </c>
      <c r="AH700" s="58">
        <f t="shared" si="50"/>
        <v>0</v>
      </c>
      <c r="AI700" s="58">
        <f t="shared" si="51"/>
        <v>0</v>
      </c>
      <c r="AJ700" s="52" t="str">
        <f t="shared" si="56"/>
        <v/>
      </c>
      <c r="AK700" s="52" t="str">
        <f t="shared" si="57"/>
        <v/>
      </c>
    </row>
    <row r="701" spans="1:37" ht="15.75" customHeight="1" x14ac:dyDescent="0.25">
      <c r="A701" s="69"/>
      <c r="B701" s="63"/>
      <c r="C701" s="50" t="s">
        <v>61</v>
      </c>
      <c r="D701" s="64"/>
      <c r="E701" s="50" t="s">
        <v>61</v>
      </c>
      <c r="F701" s="68"/>
      <c r="G701" s="65"/>
      <c r="H701" s="66"/>
      <c r="I701" s="66"/>
      <c r="J701" s="67"/>
      <c r="K701" s="68"/>
      <c r="L701" s="64"/>
      <c r="M701" s="66"/>
      <c r="N701" s="66"/>
      <c r="O701" s="67"/>
      <c r="P701" s="48" t="str">
        <f t="shared" si="40"/>
        <v/>
      </c>
      <c r="Q701" s="50">
        <f t="shared" si="52"/>
        <v>700</v>
      </c>
      <c r="R701" s="50"/>
      <c r="S701" s="52"/>
      <c r="T701" s="52">
        <f t="shared" si="41"/>
        <v>0</v>
      </c>
      <c r="U701" s="52">
        <f t="shared" si="42"/>
        <v>0</v>
      </c>
      <c r="V701" s="52">
        <f t="shared" si="43"/>
        <v>0</v>
      </c>
      <c r="W701" s="52">
        <f t="shared" si="44"/>
        <v>0</v>
      </c>
      <c r="X701" s="52" t="str">
        <f t="shared" si="53"/>
        <v/>
      </c>
      <c r="Y701" s="53" t="str">
        <f t="shared" si="54"/>
        <v/>
      </c>
      <c r="Z701" s="53" t="str">
        <f t="shared" si="55"/>
        <v/>
      </c>
      <c r="AA701" s="53" t="str">
        <f t="shared" si="45"/>
        <v/>
      </c>
      <c r="AB701" s="54" t="str">
        <f t="shared" si="46"/>
        <v/>
      </c>
      <c r="AC701" s="61"/>
      <c r="AD701" s="52" t="str">
        <f t="shared" si="47"/>
        <v/>
      </c>
      <c r="AE701" s="53" t="str">
        <f t="shared" si="58"/>
        <v/>
      </c>
      <c r="AF701" s="52" t="str">
        <f t="shared" si="48"/>
        <v/>
      </c>
      <c r="AG701" s="52" t="str">
        <f t="shared" si="49"/>
        <v/>
      </c>
      <c r="AH701" s="58">
        <f t="shared" si="50"/>
        <v>0</v>
      </c>
      <c r="AI701" s="58">
        <f t="shared" si="51"/>
        <v>0</v>
      </c>
      <c r="AJ701" s="52" t="str">
        <f t="shared" si="56"/>
        <v/>
      </c>
      <c r="AK701" s="52" t="str">
        <f t="shared" si="57"/>
        <v/>
      </c>
    </row>
    <row r="702" spans="1:37" ht="15.75" customHeight="1" x14ac:dyDescent="0.25">
      <c r="A702" s="69"/>
      <c r="B702" s="63"/>
      <c r="C702" s="50" t="s">
        <v>61</v>
      </c>
      <c r="D702" s="64"/>
      <c r="E702" s="50" t="s">
        <v>61</v>
      </c>
      <c r="F702" s="68"/>
      <c r="G702" s="65"/>
      <c r="H702" s="66"/>
      <c r="I702" s="66"/>
      <c r="J702" s="67"/>
      <c r="K702" s="68"/>
      <c r="L702" s="64"/>
      <c r="M702" s="66"/>
      <c r="N702" s="66"/>
      <c r="O702" s="67"/>
      <c r="P702" s="48" t="str">
        <f t="shared" si="40"/>
        <v/>
      </c>
      <c r="Q702" s="50">
        <f t="shared" si="52"/>
        <v>701</v>
      </c>
      <c r="R702" s="50"/>
      <c r="S702" s="52"/>
      <c r="T702" s="52">
        <f t="shared" si="41"/>
        <v>0</v>
      </c>
      <c r="U702" s="52">
        <f t="shared" si="42"/>
        <v>0</v>
      </c>
      <c r="V702" s="52">
        <f t="shared" si="43"/>
        <v>0</v>
      </c>
      <c r="W702" s="52">
        <f t="shared" si="44"/>
        <v>0</v>
      </c>
      <c r="X702" s="52" t="str">
        <f t="shared" si="53"/>
        <v/>
      </c>
      <c r="Y702" s="53" t="str">
        <f t="shared" si="54"/>
        <v/>
      </c>
      <c r="Z702" s="53" t="str">
        <f t="shared" si="55"/>
        <v/>
      </c>
      <c r="AA702" s="53" t="str">
        <f t="shared" si="45"/>
        <v/>
      </c>
      <c r="AB702" s="54" t="str">
        <f t="shared" si="46"/>
        <v/>
      </c>
      <c r="AC702" s="61"/>
      <c r="AD702" s="52" t="str">
        <f t="shared" si="47"/>
        <v/>
      </c>
      <c r="AE702" s="53" t="str">
        <f t="shared" si="58"/>
        <v/>
      </c>
      <c r="AF702" s="52" t="str">
        <f t="shared" si="48"/>
        <v/>
      </c>
      <c r="AG702" s="52" t="str">
        <f t="shared" si="49"/>
        <v/>
      </c>
      <c r="AH702" s="58">
        <f t="shared" si="50"/>
        <v>0</v>
      </c>
      <c r="AI702" s="58">
        <f t="shared" si="51"/>
        <v>0</v>
      </c>
      <c r="AJ702" s="52" t="str">
        <f t="shared" si="56"/>
        <v/>
      </c>
      <c r="AK702" s="52" t="str">
        <f t="shared" si="57"/>
        <v/>
      </c>
    </row>
    <row r="703" spans="1:37" ht="15.75" customHeight="1" x14ac:dyDescent="0.25">
      <c r="A703" s="69"/>
      <c r="B703" s="63"/>
      <c r="C703" s="50" t="s">
        <v>61</v>
      </c>
      <c r="D703" s="64"/>
      <c r="E703" s="50" t="s">
        <v>61</v>
      </c>
      <c r="F703" s="68"/>
      <c r="G703" s="65"/>
      <c r="H703" s="66"/>
      <c r="I703" s="66"/>
      <c r="J703" s="67"/>
      <c r="K703" s="68"/>
      <c r="L703" s="64"/>
      <c r="M703" s="66"/>
      <c r="N703" s="66"/>
      <c r="O703" s="67"/>
      <c r="P703" s="48" t="str">
        <f t="shared" si="40"/>
        <v/>
      </c>
      <c r="Q703" s="50">
        <f t="shared" si="52"/>
        <v>702</v>
      </c>
      <c r="R703" s="50"/>
      <c r="S703" s="52"/>
      <c r="T703" s="52">
        <f t="shared" si="41"/>
        <v>0</v>
      </c>
      <c r="U703" s="52">
        <f t="shared" si="42"/>
        <v>0</v>
      </c>
      <c r="V703" s="52">
        <f t="shared" si="43"/>
        <v>0</v>
      </c>
      <c r="W703" s="52">
        <f t="shared" si="44"/>
        <v>0</v>
      </c>
      <c r="X703" s="52" t="str">
        <f t="shared" si="53"/>
        <v/>
      </c>
      <c r="Y703" s="53" t="str">
        <f t="shared" si="54"/>
        <v/>
      </c>
      <c r="Z703" s="53" t="str">
        <f t="shared" si="55"/>
        <v/>
      </c>
      <c r="AA703" s="53" t="str">
        <f t="shared" si="45"/>
        <v/>
      </c>
      <c r="AB703" s="54" t="str">
        <f t="shared" si="46"/>
        <v/>
      </c>
      <c r="AC703" s="61"/>
      <c r="AD703" s="52" t="str">
        <f t="shared" si="47"/>
        <v/>
      </c>
      <c r="AE703" s="53" t="str">
        <f t="shared" si="58"/>
        <v/>
      </c>
      <c r="AF703" s="52" t="str">
        <f t="shared" si="48"/>
        <v/>
      </c>
      <c r="AG703" s="52" t="str">
        <f t="shared" si="49"/>
        <v/>
      </c>
      <c r="AH703" s="58">
        <f t="shared" si="50"/>
        <v>0</v>
      </c>
      <c r="AI703" s="58">
        <f t="shared" si="51"/>
        <v>0</v>
      </c>
      <c r="AJ703" s="52" t="str">
        <f t="shared" si="56"/>
        <v/>
      </c>
      <c r="AK703" s="52" t="str">
        <f t="shared" si="57"/>
        <v/>
      </c>
    </row>
    <row r="704" spans="1:37" ht="15.75" customHeight="1" x14ac:dyDescent="0.25">
      <c r="A704" s="69"/>
      <c r="B704" s="63"/>
      <c r="C704" s="50" t="s">
        <v>61</v>
      </c>
      <c r="D704" s="64"/>
      <c r="E704" s="50" t="s">
        <v>61</v>
      </c>
      <c r="F704" s="68"/>
      <c r="G704" s="65"/>
      <c r="H704" s="66"/>
      <c r="I704" s="66"/>
      <c r="J704" s="67"/>
      <c r="K704" s="68"/>
      <c r="L704" s="64"/>
      <c r="M704" s="66"/>
      <c r="N704" s="66"/>
      <c r="O704" s="67"/>
      <c r="P704" s="48" t="str">
        <f t="shared" si="40"/>
        <v/>
      </c>
      <c r="Q704" s="50">
        <f t="shared" si="52"/>
        <v>703</v>
      </c>
      <c r="R704" s="50"/>
      <c r="S704" s="52"/>
      <c r="T704" s="52">
        <f t="shared" si="41"/>
        <v>0</v>
      </c>
      <c r="U704" s="52">
        <f t="shared" si="42"/>
        <v>0</v>
      </c>
      <c r="V704" s="52">
        <f t="shared" si="43"/>
        <v>0</v>
      </c>
      <c r="W704" s="52">
        <f t="shared" si="44"/>
        <v>0</v>
      </c>
      <c r="X704" s="52" t="str">
        <f t="shared" si="53"/>
        <v/>
      </c>
      <c r="Y704" s="53" t="str">
        <f t="shared" si="54"/>
        <v/>
      </c>
      <c r="Z704" s="53" t="str">
        <f t="shared" si="55"/>
        <v/>
      </c>
      <c r="AA704" s="53" t="str">
        <f t="shared" si="45"/>
        <v/>
      </c>
      <c r="AB704" s="54" t="str">
        <f t="shared" si="46"/>
        <v/>
      </c>
      <c r="AC704" s="61"/>
      <c r="AD704" s="52" t="str">
        <f t="shared" si="47"/>
        <v/>
      </c>
      <c r="AE704" s="53" t="str">
        <f t="shared" si="58"/>
        <v/>
      </c>
      <c r="AF704" s="52" t="str">
        <f t="shared" si="48"/>
        <v/>
      </c>
      <c r="AG704" s="52" t="str">
        <f t="shared" si="49"/>
        <v/>
      </c>
      <c r="AH704" s="58">
        <f t="shared" si="50"/>
        <v>0</v>
      </c>
      <c r="AI704" s="58">
        <f t="shared" si="51"/>
        <v>0</v>
      </c>
      <c r="AJ704" s="52" t="str">
        <f t="shared" si="56"/>
        <v/>
      </c>
      <c r="AK704" s="52" t="str">
        <f t="shared" si="57"/>
        <v/>
      </c>
    </row>
    <row r="705" spans="1:37" ht="15.75" customHeight="1" x14ac:dyDescent="0.25">
      <c r="A705" s="69"/>
      <c r="B705" s="63"/>
      <c r="C705" s="50" t="s">
        <v>61</v>
      </c>
      <c r="D705" s="64"/>
      <c r="E705" s="50" t="s">
        <v>61</v>
      </c>
      <c r="F705" s="68"/>
      <c r="G705" s="65"/>
      <c r="H705" s="66"/>
      <c r="I705" s="66"/>
      <c r="J705" s="67"/>
      <c r="K705" s="68"/>
      <c r="L705" s="64"/>
      <c r="M705" s="66"/>
      <c r="N705" s="66"/>
      <c r="O705" s="67"/>
      <c r="P705" s="48" t="str">
        <f t="shared" si="40"/>
        <v/>
      </c>
      <c r="Q705" s="50">
        <f t="shared" si="52"/>
        <v>704</v>
      </c>
      <c r="R705" s="50"/>
      <c r="S705" s="52"/>
      <c r="T705" s="52">
        <f t="shared" si="41"/>
        <v>0</v>
      </c>
      <c r="U705" s="52">
        <f t="shared" si="42"/>
        <v>0</v>
      </c>
      <c r="V705" s="52">
        <f t="shared" si="43"/>
        <v>0</v>
      </c>
      <c r="W705" s="52">
        <f t="shared" si="44"/>
        <v>0</v>
      </c>
      <c r="X705" s="52" t="str">
        <f t="shared" si="53"/>
        <v/>
      </c>
      <c r="Y705" s="53" t="str">
        <f t="shared" si="54"/>
        <v/>
      </c>
      <c r="Z705" s="53" t="str">
        <f t="shared" si="55"/>
        <v/>
      </c>
      <c r="AA705" s="53" t="str">
        <f t="shared" si="45"/>
        <v/>
      </c>
      <c r="AB705" s="54" t="str">
        <f t="shared" si="46"/>
        <v/>
      </c>
      <c r="AC705" s="61"/>
      <c r="AD705" s="52" t="str">
        <f t="shared" si="47"/>
        <v/>
      </c>
      <c r="AE705" s="53" t="str">
        <f t="shared" si="58"/>
        <v/>
      </c>
      <c r="AF705" s="52" t="str">
        <f t="shared" si="48"/>
        <v/>
      </c>
      <c r="AG705" s="52" t="str">
        <f t="shared" si="49"/>
        <v/>
      </c>
      <c r="AH705" s="58">
        <f t="shared" si="50"/>
        <v>0</v>
      </c>
      <c r="AI705" s="58">
        <f t="shared" si="51"/>
        <v>0</v>
      </c>
      <c r="AJ705" s="52" t="str">
        <f t="shared" si="56"/>
        <v/>
      </c>
      <c r="AK705" s="52" t="str">
        <f t="shared" si="57"/>
        <v/>
      </c>
    </row>
    <row r="706" spans="1:37" ht="15.75" customHeight="1" x14ac:dyDescent="0.25">
      <c r="A706" s="69"/>
      <c r="B706" s="63"/>
      <c r="C706" s="50" t="s">
        <v>61</v>
      </c>
      <c r="D706" s="64"/>
      <c r="E706" s="50" t="s">
        <v>61</v>
      </c>
      <c r="F706" s="68"/>
      <c r="G706" s="65"/>
      <c r="H706" s="66"/>
      <c r="I706" s="66"/>
      <c r="J706" s="67"/>
      <c r="K706" s="68"/>
      <c r="L706" s="64"/>
      <c r="M706" s="66"/>
      <c r="N706" s="66"/>
      <c r="O706" s="67"/>
      <c r="P706" s="48" t="str">
        <f t="shared" si="40"/>
        <v/>
      </c>
      <c r="Q706" s="50">
        <f t="shared" si="52"/>
        <v>705</v>
      </c>
      <c r="R706" s="50"/>
      <c r="S706" s="52"/>
      <c r="T706" s="52">
        <f t="shared" si="41"/>
        <v>0</v>
      </c>
      <c r="U706" s="52">
        <f t="shared" si="42"/>
        <v>0</v>
      </c>
      <c r="V706" s="52">
        <f t="shared" si="43"/>
        <v>0</v>
      </c>
      <c r="W706" s="52">
        <f t="shared" si="44"/>
        <v>0</v>
      </c>
      <c r="X706" s="52" t="str">
        <f t="shared" si="53"/>
        <v/>
      </c>
      <c r="Y706" s="53" t="str">
        <f t="shared" si="54"/>
        <v/>
      </c>
      <c r="Z706" s="53" t="str">
        <f t="shared" si="55"/>
        <v/>
      </c>
      <c r="AA706" s="53" t="str">
        <f t="shared" si="45"/>
        <v/>
      </c>
      <c r="AB706" s="54" t="str">
        <f t="shared" si="46"/>
        <v/>
      </c>
      <c r="AC706" s="61"/>
      <c r="AD706" s="52" t="str">
        <f t="shared" si="47"/>
        <v/>
      </c>
      <c r="AE706" s="53" t="str">
        <f t="shared" si="58"/>
        <v/>
      </c>
      <c r="AF706" s="52" t="str">
        <f t="shared" si="48"/>
        <v/>
      </c>
      <c r="AG706" s="52" t="str">
        <f t="shared" si="49"/>
        <v/>
      </c>
      <c r="AH706" s="58">
        <f t="shared" si="50"/>
        <v>0</v>
      </c>
      <c r="AI706" s="58">
        <f t="shared" si="51"/>
        <v>0</v>
      </c>
      <c r="AJ706" s="52" t="str">
        <f t="shared" si="56"/>
        <v/>
      </c>
      <c r="AK706" s="52" t="str">
        <f t="shared" si="57"/>
        <v/>
      </c>
    </row>
    <row r="707" spans="1:37" ht="15.75" customHeight="1" x14ac:dyDescent="0.25">
      <c r="A707" s="69"/>
      <c r="B707" s="63"/>
      <c r="C707" s="50" t="s">
        <v>61</v>
      </c>
      <c r="D707" s="64"/>
      <c r="E707" s="50" t="s">
        <v>61</v>
      </c>
      <c r="F707" s="68"/>
      <c r="G707" s="65"/>
      <c r="H707" s="66"/>
      <c r="I707" s="66"/>
      <c r="J707" s="67"/>
      <c r="K707" s="68"/>
      <c r="L707" s="64"/>
      <c r="M707" s="66"/>
      <c r="N707" s="66"/>
      <c r="O707" s="67"/>
      <c r="P707" s="48" t="str">
        <f t="shared" si="40"/>
        <v/>
      </c>
      <c r="Q707" s="50">
        <f t="shared" si="52"/>
        <v>706</v>
      </c>
      <c r="R707" s="50"/>
      <c r="S707" s="52"/>
      <c r="T707" s="52">
        <f t="shared" si="41"/>
        <v>0</v>
      </c>
      <c r="U707" s="52">
        <f t="shared" si="42"/>
        <v>0</v>
      </c>
      <c r="V707" s="52">
        <f t="shared" si="43"/>
        <v>0</v>
      </c>
      <c r="W707" s="52">
        <f t="shared" si="44"/>
        <v>0</v>
      </c>
      <c r="X707" s="52" t="str">
        <f t="shared" si="53"/>
        <v/>
      </c>
      <c r="Y707" s="53" t="str">
        <f t="shared" si="54"/>
        <v/>
      </c>
      <c r="Z707" s="53" t="str">
        <f t="shared" si="55"/>
        <v/>
      </c>
      <c r="AA707" s="53" t="str">
        <f t="shared" si="45"/>
        <v/>
      </c>
      <c r="AB707" s="54" t="str">
        <f t="shared" si="46"/>
        <v/>
      </c>
      <c r="AC707" s="61"/>
      <c r="AD707" s="52" t="str">
        <f t="shared" si="47"/>
        <v/>
      </c>
      <c r="AE707" s="53" t="str">
        <f t="shared" si="58"/>
        <v/>
      </c>
      <c r="AF707" s="52" t="str">
        <f t="shared" si="48"/>
        <v/>
      </c>
      <c r="AG707" s="52" t="str">
        <f t="shared" si="49"/>
        <v/>
      </c>
      <c r="AH707" s="58">
        <f t="shared" si="50"/>
        <v>0</v>
      </c>
      <c r="AI707" s="58">
        <f t="shared" si="51"/>
        <v>0</v>
      </c>
      <c r="AJ707" s="52" t="str">
        <f t="shared" si="56"/>
        <v/>
      </c>
      <c r="AK707" s="52" t="str">
        <f t="shared" si="57"/>
        <v/>
      </c>
    </row>
    <row r="708" spans="1:37" ht="15.75" customHeight="1" x14ac:dyDescent="0.25">
      <c r="A708" s="69"/>
      <c r="B708" s="63"/>
      <c r="C708" s="50" t="s">
        <v>61</v>
      </c>
      <c r="D708" s="64"/>
      <c r="E708" s="50" t="s">
        <v>61</v>
      </c>
      <c r="F708" s="68"/>
      <c r="G708" s="65"/>
      <c r="H708" s="66"/>
      <c r="I708" s="66"/>
      <c r="J708" s="67"/>
      <c r="K708" s="68"/>
      <c r="L708" s="64"/>
      <c r="M708" s="66"/>
      <c r="N708" s="66"/>
      <c r="O708" s="67"/>
      <c r="P708" s="48" t="str">
        <f t="shared" si="40"/>
        <v/>
      </c>
      <c r="Q708" s="50">
        <f t="shared" si="52"/>
        <v>707</v>
      </c>
      <c r="R708" s="50"/>
      <c r="S708" s="52"/>
      <c r="T708" s="52">
        <f t="shared" si="41"/>
        <v>0</v>
      </c>
      <c r="U708" s="52">
        <f t="shared" si="42"/>
        <v>0</v>
      </c>
      <c r="V708" s="52">
        <f t="shared" si="43"/>
        <v>0</v>
      </c>
      <c r="W708" s="52">
        <f t="shared" si="44"/>
        <v>0</v>
      </c>
      <c r="X708" s="52" t="str">
        <f t="shared" si="53"/>
        <v/>
      </c>
      <c r="Y708" s="53" t="str">
        <f t="shared" si="54"/>
        <v/>
      </c>
      <c r="Z708" s="53" t="str">
        <f t="shared" si="55"/>
        <v/>
      </c>
      <c r="AA708" s="53" t="str">
        <f t="shared" si="45"/>
        <v/>
      </c>
      <c r="AB708" s="54" t="str">
        <f t="shared" si="46"/>
        <v/>
      </c>
      <c r="AC708" s="61"/>
      <c r="AD708" s="52" t="str">
        <f t="shared" si="47"/>
        <v/>
      </c>
      <c r="AE708" s="53" t="str">
        <f t="shared" si="58"/>
        <v/>
      </c>
      <c r="AF708" s="52" t="str">
        <f t="shared" si="48"/>
        <v/>
      </c>
      <c r="AG708" s="52" t="str">
        <f t="shared" si="49"/>
        <v/>
      </c>
      <c r="AH708" s="58">
        <f t="shared" si="50"/>
        <v>0</v>
      </c>
      <c r="AI708" s="58">
        <f t="shared" si="51"/>
        <v>0</v>
      </c>
      <c r="AJ708" s="52" t="str">
        <f t="shared" si="56"/>
        <v/>
      </c>
      <c r="AK708" s="52" t="str">
        <f t="shared" si="57"/>
        <v/>
      </c>
    </row>
    <row r="709" spans="1:37" ht="15.75" customHeight="1" x14ac:dyDescent="0.25">
      <c r="A709" s="69"/>
      <c r="B709" s="63"/>
      <c r="C709" s="50" t="s">
        <v>61</v>
      </c>
      <c r="D709" s="64"/>
      <c r="E709" s="50" t="s">
        <v>61</v>
      </c>
      <c r="F709" s="68"/>
      <c r="G709" s="65"/>
      <c r="H709" s="66"/>
      <c r="I709" s="66"/>
      <c r="J709" s="67"/>
      <c r="K709" s="68"/>
      <c r="L709" s="64"/>
      <c r="M709" s="66"/>
      <c r="N709" s="66"/>
      <c r="O709" s="67"/>
      <c r="P709" s="48" t="str">
        <f t="shared" si="40"/>
        <v/>
      </c>
      <c r="Q709" s="50">
        <f t="shared" si="52"/>
        <v>708</v>
      </c>
      <c r="R709" s="50"/>
      <c r="S709" s="52"/>
      <c r="T709" s="52">
        <f t="shared" si="41"/>
        <v>0</v>
      </c>
      <c r="U709" s="52">
        <f t="shared" si="42"/>
        <v>0</v>
      </c>
      <c r="V709" s="52">
        <f t="shared" si="43"/>
        <v>0</v>
      </c>
      <c r="W709" s="52">
        <f t="shared" si="44"/>
        <v>0</v>
      </c>
      <c r="X709" s="52" t="str">
        <f t="shared" si="53"/>
        <v/>
      </c>
      <c r="Y709" s="53" t="str">
        <f t="shared" si="54"/>
        <v/>
      </c>
      <c r="Z709" s="53" t="str">
        <f t="shared" si="55"/>
        <v/>
      </c>
      <c r="AA709" s="53" t="str">
        <f t="shared" si="45"/>
        <v/>
      </c>
      <c r="AB709" s="54" t="str">
        <f t="shared" si="46"/>
        <v/>
      </c>
      <c r="AC709" s="61"/>
      <c r="AD709" s="52" t="str">
        <f t="shared" si="47"/>
        <v/>
      </c>
      <c r="AE709" s="53" t="str">
        <f t="shared" si="58"/>
        <v/>
      </c>
      <c r="AF709" s="52" t="str">
        <f t="shared" si="48"/>
        <v/>
      </c>
      <c r="AG709" s="52" t="str">
        <f t="shared" si="49"/>
        <v/>
      </c>
      <c r="AH709" s="58">
        <f t="shared" si="50"/>
        <v>0</v>
      </c>
      <c r="AI709" s="58">
        <f t="shared" si="51"/>
        <v>0</v>
      </c>
      <c r="AJ709" s="52" t="str">
        <f t="shared" si="56"/>
        <v/>
      </c>
      <c r="AK709" s="52" t="str">
        <f t="shared" si="57"/>
        <v/>
      </c>
    </row>
    <row r="710" spans="1:37" ht="15.75" customHeight="1" x14ac:dyDescent="0.25">
      <c r="A710" s="69"/>
      <c r="B710" s="63"/>
      <c r="C710" s="50" t="s">
        <v>61</v>
      </c>
      <c r="D710" s="64"/>
      <c r="E710" s="50" t="s">
        <v>61</v>
      </c>
      <c r="F710" s="68"/>
      <c r="G710" s="65"/>
      <c r="H710" s="66"/>
      <c r="I710" s="66"/>
      <c r="J710" s="67"/>
      <c r="K710" s="68"/>
      <c r="L710" s="64"/>
      <c r="M710" s="66"/>
      <c r="N710" s="66"/>
      <c r="O710" s="67"/>
      <c r="P710" s="48" t="str">
        <f t="shared" si="40"/>
        <v/>
      </c>
      <c r="Q710" s="50">
        <f t="shared" si="52"/>
        <v>709</v>
      </c>
      <c r="R710" s="50"/>
      <c r="S710" s="52"/>
      <c r="T710" s="52">
        <f t="shared" si="41"/>
        <v>0</v>
      </c>
      <c r="U710" s="52">
        <f t="shared" si="42"/>
        <v>0</v>
      </c>
      <c r="V710" s="52">
        <f t="shared" si="43"/>
        <v>0</v>
      </c>
      <c r="W710" s="52">
        <f t="shared" si="44"/>
        <v>0</v>
      </c>
      <c r="X710" s="52" t="str">
        <f t="shared" si="53"/>
        <v/>
      </c>
      <c r="Y710" s="53" t="str">
        <f t="shared" si="54"/>
        <v/>
      </c>
      <c r="Z710" s="53" t="str">
        <f t="shared" si="55"/>
        <v/>
      </c>
      <c r="AA710" s="53" t="str">
        <f t="shared" si="45"/>
        <v/>
      </c>
      <c r="AB710" s="54" t="str">
        <f t="shared" si="46"/>
        <v/>
      </c>
      <c r="AC710" s="61"/>
      <c r="AD710" s="52" t="str">
        <f t="shared" si="47"/>
        <v/>
      </c>
      <c r="AE710" s="53" t="str">
        <f t="shared" si="58"/>
        <v/>
      </c>
      <c r="AF710" s="52" t="str">
        <f t="shared" si="48"/>
        <v/>
      </c>
      <c r="AG710" s="52" t="str">
        <f t="shared" si="49"/>
        <v/>
      </c>
      <c r="AH710" s="58">
        <f t="shared" si="50"/>
        <v>0</v>
      </c>
      <c r="AI710" s="58">
        <f t="shared" si="51"/>
        <v>0</v>
      </c>
      <c r="AJ710" s="52" t="str">
        <f t="shared" si="56"/>
        <v/>
      </c>
      <c r="AK710" s="52" t="str">
        <f t="shared" si="57"/>
        <v/>
      </c>
    </row>
    <row r="711" spans="1:37" ht="15.75" customHeight="1" x14ac:dyDescent="0.25">
      <c r="A711" s="69"/>
      <c r="B711" s="63"/>
      <c r="C711" s="50" t="s">
        <v>61</v>
      </c>
      <c r="D711" s="64"/>
      <c r="E711" s="50" t="s">
        <v>61</v>
      </c>
      <c r="F711" s="68"/>
      <c r="G711" s="65"/>
      <c r="H711" s="66"/>
      <c r="I711" s="66"/>
      <c r="J711" s="67"/>
      <c r="K711" s="68"/>
      <c r="L711" s="64"/>
      <c r="M711" s="66"/>
      <c r="N711" s="66"/>
      <c r="O711" s="67"/>
      <c r="P711" s="48" t="str">
        <f t="shared" si="40"/>
        <v/>
      </c>
      <c r="Q711" s="50">
        <f t="shared" si="52"/>
        <v>710</v>
      </c>
      <c r="R711" s="50"/>
      <c r="S711" s="52"/>
      <c r="T711" s="52">
        <f t="shared" si="41"/>
        <v>0</v>
      </c>
      <c r="U711" s="52">
        <f t="shared" si="42"/>
        <v>0</v>
      </c>
      <c r="V711" s="52">
        <f t="shared" si="43"/>
        <v>0</v>
      </c>
      <c r="W711" s="52">
        <f t="shared" si="44"/>
        <v>0</v>
      </c>
      <c r="X711" s="52" t="str">
        <f t="shared" si="53"/>
        <v/>
      </c>
      <c r="Y711" s="53" t="str">
        <f t="shared" si="54"/>
        <v/>
      </c>
      <c r="Z711" s="53" t="str">
        <f t="shared" si="55"/>
        <v/>
      </c>
      <c r="AA711" s="53" t="str">
        <f t="shared" si="45"/>
        <v/>
      </c>
      <c r="AB711" s="54" t="str">
        <f t="shared" si="46"/>
        <v/>
      </c>
      <c r="AC711" s="61"/>
      <c r="AD711" s="52" t="str">
        <f t="shared" si="47"/>
        <v/>
      </c>
      <c r="AE711" s="53" t="str">
        <f t="shared" si="58"/>
        <v/>
      </c>
      <c r="AF711" s="52" t="str">
        <f t="shared" si="48"/>
        <v/>
      </c>
      <c r="AG711" s="52" t="str">
        <f t="shared" si="49"/>
        <v/>
      </c>
      <c r="AH711" s="58">
        <f t="shared" si="50"/>
        <v>0</v>
      </c>
      <c r="AI711" s="58">
        <f t="shared" si="51"/>
        <v>0</v>
      </c>
      <c r="AJ711" s="52" t="str">
        <f t="shared" si="56"/>
        <v/>
      </c>
      <c r="AK711" s="52" t="str">
        <f t="shared" si="57"/>
        <v/>
      </c>
    </row>
    <row r="712" spans="1:37" ht="15.75" customHeight="1" x14ac:dyDescent="0.25">
      <c r="A712" s="69"/>
      <c r="B712" s="63"/>
      <c r="C712" s="50" t="s">
        <v>61</v>
      </c>
      <c r="D712" s="64"/>
      <c r="E712" s="50" t="s">
        <v>61</v>
      </c>
      <c r="F712" s="68"/>
      <c r="G712" s="65"/>
      <c r="H712" s="66"/>
      <c r="I712" s="66"/>
      <c r="J712" s="67"/>
      <c r="K712" s="68"/>
      <c r="L712" s="64"/>
      <c r="M712" s="66"/>
      <c r="N712" s="66"/>
      <c r="O712" s="67"/>
      <c r="P712" s="48" t="str">
        <f t="shared" si="40"/>
        <v/>
      </c>
      <c r="Q712" s="50">
        <f t="shared" si="52"/>
        <v>711</v>
      </c>
      <c r="R712" s="50"/>
      <c r="S712" s="52"/>
      <c r="T712" s="52">
        <f t="shared" si="41"/>
        <v>0</v>
      </c>
      <c r="U712" s="52">
        <f t="shared" si="42"/>
        <v>0</v>
      </c>
      <c r="V712" s="52">
        <f t="shared" si="43"/>
        <v>0</v>
      </c>
      <c r="W712" s="52">
        <f t="shared" si="44"/>
        <v>0</v>
      </c>
      <c r="X712" s="52" t="str">
        <f t="shared" si="53"/>
        <v/>
      </c>
      <c r="Y712" s="53" t="str">
        <f t="shared" si="54"/>
        <v/>
      </c>
      <c r="Z712" s="53" t="str">
        <f t="shared" si="55"/>
        <v/>
      </c>
      <c r="AA712" s="53" t="str">
        <f t="shared" si="45"/>
        <v/>
      </c>
      <c r="AB712" s="54" t="str">
        <f t="shared" si="46"/>
        <v/>
      </c>
      <c r="AC712" s="61"/>
      <c r="AD712" s="52" t="str">
        <f t="shared" si="47"/>
        <v/>
      </c>
      <c r="AE712" s="53" t="str">
        <f t="shared" si="58"/>
        <v/>
      </c>
      <c r="AF712" s="52" t="str">
        <f t="shared" si="48"/>
        <v/>
      </c>
      <c r="AG712" s="52" t="str">
        <f t="shared" si="49"/>
        <v/>
      </c>
      <c r="AH712" s="58">
        <f t="shared" si="50"/>
        <v>0</v>
      </c>
      <c r="AI712" s="58">
        <f t="shared" si="51"/>
        <v>0</v>
      </c>
      <c r="AJ712" s="52" t="str">
        <f t="shared" si="56"/>
        <v/>
      </c>
      <c r="AK712" s="52" t="str">
        <f t="shared" si="57"/>
        <v/>
      </c>
    </row>
    <row r="713" spans="1:37" ht="15.75" customHeight="1" x14ac:dyDescent="0.25">
      <c r="A713" s="69"/>
      <c r="B713" s="63"/>
      <c r="C713" s="50" t="s">
        <v>61</v>
      </c>
      <c r="D713" s="64"/>
      <c r="E713" s="50" t="s">
        <v>61</v>
      </c>
      <c r="F713" s="68"/>
      <c r="G713" s="65"/>
      <c r="H713" s="66"/>
      <c r="I713" s="66"/>
      <c r="J713" s="67"/>
      <c r="K713" s="68"/>
      <c r="L713" s="64"/>
      <c r="M713" s="66"/>
      <c r="N713" s="66"/>
      <c r="O713" s="67"/>
      <c r="P713" s="48" t="str">
        <f t="shared" si="40"/>
        <v/>
      </c>
      <c r="Q713" s="50">
        <f t="shared" si="52"/>
        <v>712</v>
      </c>
      <c r="R713" s="50"/>
      <c r="S713" s="52"/>
      <c r="T713" s="52">
        <f t="shared" si="41"/>
        <v>0</v>
      </c>
      <c r="U713" s="52">
        <f t="shared" si="42"/>
        <v>0</v>
      </c>
      <c r="V713" s="52">
        <f t="shared" si="43"/>
        <v>0</v>
      </c>
      <c r="W713" s="52">
        <f t="shared" si="44"/>
        <v>0</v>
      </c>
      <c r="X713" s="52" t="str">
        <f t="shared" si="53"/>
        <v/>
      </c>
      <c r="Y713" s="53" t="str">
        <f t="shared" si="54"/>
        <v/>
      </c>
      <c r="Z713" s="53" t="str">
        <f t="shared" si="55"/>
        <v/>
      </c>
      <c r="AA713" s="53" t="str">
        <f t="shared" si="45"/>
        <v/>
      </c>
      <c r="AB713" s="54" t="str">
        <f t="shared" si="46"/>
        <v/>
      </c>
      <c r="AC713" s="61"/>
      <c r="AD713" s="52" t="str">
        <f t="shared" si="47"/>
        <v/>
      </c>
      <c r="AE713" s="53" t="str">
        <f t="shared" si="58"/>
        <v/>
      </c>
      <c r="AF713" s="52" t="str">
        <f t="shared" si="48"/>
        <v/>
      </c>
      <c r="AG713" s="52" t="str">
        <f t="shared" si="49"/>
        <v/>
      </c>
      <c r="AH713" s="58">
        <f t="shared" si="50"/>
        <v>0</v>
      </c>
      <c r="AI713" s="58">
        <f t="shared" si="51"/>
        <v>0</v>
      </c>
      <c r="AJ713" s="52" t="str">
        <f t="shared" si="56"/>
        <v/>
      </c>
      <c r="AK713" s="52" t="str">
        <f t="shared" si="57"/>
        <v/>
      </c>
    </row>
    <row r="714" spans="1:37" ht="15.75" customHeight="1" x14ac:dyDescent="0.25">
      <c r="A714" s="69"/>
      <c r="B714" s="63"/>
      <c r="C714" s="50" t="s">
        <v>61</v>
      </c>
      <c r="D714" s="64"/>
      <c r="E714" s="50" t="s">
        <v>61</v>
      </c>
      <c r="F714" s="68"/>
      <c r="G714" s="65"/>
      <c r="H714" s="66"/>
      <c r="I714" s="66"/>
      <c r="J714" s="67"/>
      <c r="K714" s="68"/>
      <c r="L714" s="64"/>
      <c r="M714" s="66"/>
      <c r="N714" s="66"/>
      <c r="O714" s="67"/>
      <c r="P714" s="48" t="str">
        <f t="shared" si="40"/>
        <v/>
      </c>
      <c r="Q714" s="50">
        <f t="shared" si="52"/>
        <v>713</v>
      </c>
      <c r="R714" s="50"/>
      <c r="S714" s="52"/>
      <c r="T714" s="52">
        <f t="shared" si="41"/>
        <v>0</v>
      </c>
      <c r="U714" s="52">
        <f t="shared" si="42"/>
        <v>0</v>
      </c>
      <c r="V714" s="52">
        <f t="shared" si="43"/>
        <v>0</v>
      </c>
      <c r="W714" s="52">
        <f t="shared" si="44"/>
        <v>0</v>
      </c>
      <c r="X714" s="52" t="str">
        <f t="shared" si="53"/>
        <v/>
      </c>
      <c r="Y714" s="53" t="str">
        <f t="shared" si="54"/>
        <v/>
      </c>
      <c r="Z714" s="53" t="str">
        <f t="shared" si="55"/>
        <v/>
      </c>
      <c r="AA714" s="53" t="str">
        <f t="shared" si="45"/>
        <v/>
      </c>
      <c r="AB714" s="54" t="str">
        <f t="shared" si="46"/>
        <v/>
      </c>
      <c r="AC714" s="61"/>
      <c r="AD714" s="52" t="str">
        <f t="shared" si="47"/>
        <v/>
      </c>
      <c r="AE714" s="53" t="str">
        <f t="shared" si="58"/>
        <v/>
      </c>
      <c r="AF714" s="52" t="str">
        <f t="shared" si="48"/>
        <v/>
      </c>
      <c r="AG714" s="52" t="str">
        <f t="shared" si="49"/>
        <v/>
      </c>
      <c r="AH714" s="58">
        <f t="shared" si="50"/>
        <v>0</v>
      </c>
      <c r="AI714" s="58">
        <f t="shared" si="51"/>
        <v>0</v>
      </c>
      <c r="AJ714" s="52" t="str">
        <f t="shared" si="56"/>
        <v/>
      </c>
      <c r="AK714" s="52" t="str">
        <f t="shared" si="57"/>
        <v/>
      </c>
    </row>
    <row r="715" spans="1:37" ht="15.75" customHeight="1" x14ac:dyDescent="0.25">
      <c r="A715" s="69"/>
      <c r="B715" s="63"/>
      <c r="C715" s="50" t="s">
        <v>61</v>
      </c>
      <c r="D715" s="64"/>
      <c r="E715" s="50" t="s">
        <v>61</v>
      </c>
      <c r="F715" s="68"/>
      <c r="G715" s="65"/>
      <c r="H715" s="66"/>
      <c r="I715" s="66"/>
      <c r="J715" s="67"/>
      <c r="K715" s="68"/>
      <c r="L715" s="64"/>
      <c r="M715" s="66"/>
      <c r="N715" s="66"/>
      <c r="O715" s="67"/>
      <c r="P715" s="48" t="str">
        <f t="shared" si="40"/>
        <v/>
      </c>
      <c r="Q715" s="50">
        <f t="shared" si="52"/>
        <v>714</v>
      </c>
      <c r="R715" s="50"/>
      <c r="S715" s="52"/>
      <c r="T715" s="52">
        <f t="shared" si="41"/>
        <v>0</v>
      </c>
      <c r="U715" s="52">
        <f t="shared" si="42"/>
        <v>0</v>
      </c>
      <c r="V715" s="52">
        <f t="shared" si="43"/>
        <v>0</v>
      </c>
      <c r="W715" s="52">
        <f t="shared" si="44"/>
        <v>0</v>
      </c>
      <c r="X715" s="52" t="str">
        <f t="shared" si="53"/>
        <v/>
      </c>
      <c r="Y715" s="53" t="str">
        <f t="shared" si="54"/>
        <v/>
      </c>
      <c r="Z715" s="53" t="str">
        <f t="shared" si="55"/>
        <v/>
      </c>
      <c r="AA715" s="53" t="str">
        <f t="shared" si="45"/>
        <v/>
      </c>
      <c r="AB715" s="54" t="str">
        <f t="shared" si="46"/>
        <v/>
      </c>
      <c r="AC715" s="61"/>
      <c r="AD715" s="52" t="str">
        <f t="shared" si="47"/>
        <v/>
      </c>
      <c r="AE715" s="53" t="str">
        <f t="shared" si="58"/>
        <v/>
      </c>
      <c r="AF715" s="52" t="str">
        <f t="shared" si="48"/>
        <v/>
      </c>
      <c r="AG715" s="52" t="str">
        <f t="shared" si="49"/>
        <v/>
      </c>
      <c r="AH715" s="58">
        <f t="shared" si="50"/>
        <v>0</v>
      </c>
      <c r="AI715" s="58">
        <f t="shared" si="51"/>
        <v>0</v>
      </c>
      <c r="AJ715" s="52" t="str">
        <f t="shared" si="56"/>
        <v/>
      </c>
      <c r="AK715" s="52" t="str">
        <f t="shared" si="57"/>
        <v/>
      </c>
    </row>
    <row r="716" spans="1:37" ht="15.75" customHeight="1" x14ac:dyDescent="0.25">
      <c r="A716" s="69"/>
      <c r="B716" s="63"/>
      <c r="C716" s="50" t="s">
        <v>61</v>
      </c>
      <c r="D716" s="64"/>
      <c r="E716" s="50" t="s">
        <v>61</v>
      </c>
      <c r="F716" s="68"/>
      <c r="G716" s="65"/>
      <c r="H716" s="66"/>
      <c r="I716" s="66"/>
      <c r="J716" s="67"/>
      <c r="K716" s="68"/>
      <c r="L716" s="64"/>
      <c r="M716" s="66"/>
      <c r="N716" s="66"/>
      <c r="O716" s="67"/>
      <c r="P716" s="48" t="str">
        <f t="shared" si="40"/>
        <v/>
      </c>
      <c r="Q716" s="50">
        <f t="shared" si="52"/>
        <v>715</v>
      </c>
      <c r="R716" s="50"/>
      <c r="S716" s="52"/>
      <c r="T716" s="52">
        <f t="shared" si="41"/>
        <v>0</v>
      </c>
      <c r="U716" s="52">
        <f t="shared" si="42"/>
        <v>0</v>
      </c>
      <c r="V716" s="52">
        <f t="shared" si="43"/>
        <v>0</v>
      </c>
      <c r="W716" s="52">
        <f t="shared" si="44"/>
        <v>0</v>
      </c>
      <c r="X716" s="52" t="str">
        <f t="shared" si="53"/>
        <v/>
      </c>
      <c r="Y716" s="53" t="str">
        <f t="shared" si="54"/>
        <v/>
      </c>
      <c r="Z716" s="53" t="str">
        <f t="shared" si="55"/>
        <v/>
      </c>
      <c r="AA716" s="53" t="str">
        <f t="shared" si="45"/>
        <v/>
      </c>
      <c r="AB716" s="54" t="str">
        <f t="shared" si="46"/>
        <v/>
      </c>
      <c r="AC716" s="61"/>
      <c r="AD716" s="52" t="str">
        <f t="shared" si="47"/>
        <v/>
      </c>
      <c r="AE716" s="53" t="str">
        <f t="shared" si="58"/>
        <v/>
      </c>
      <c r="AF716" s="52" t="str">
        <f t="shared" si="48"/>
        <v/>
      </c>
      <c r="AG716" s="52" t="str">
        <f t="shared" si="49"/>
        <v/>
      </c>
      <c r="AH716" s="58">
        <f t="shared" si="50"/>
        <v>0</v>
      </c>
      <c r="AI716" s="58">
        <f t="shared" si="51"/>
        <v>0</v>
      </c>
      <c r="AJ716" s="52" t="str">
        <f t="shared" si="56"/>
        <v/>
      </c>
      <c r="AK716" s="52" t="str">
        <f t="shared" si="57"/>
        <v/>
      </c>
    </row>
    <row r="717" spans="1:37" ht="15.75" customHeight="1" x14ac:dyDescent="0.25">
      <c r="A717" s="69"/>
      <c r="B717" s="63"/>
      <c r="C717" s="50" t="s">
        <v>61</v>
      </c>
      <c r="D717" s="64"/>
      <c r="E717" s="50" t="s">
        <v>61</v>
      </c>
      <c r="F717" s="68"/>
      <c r="G717" s="65"/>
      <c r="H717" s="66"/>
      <c r="I717" s="66"/>
      <c r="J717" s="67"/>
      <c r="K717" s="68"/>
      <c r="L717" s="64"/>
      <c r="M717" s="66"/>
      <c r="N717" s="66"/>
      <c r="O717" s="67"/>
      <c r="P717" s="48" t="str">
        <f t="shared" si="40"/>
        <v/>
      </c>
      <c r="Q717" s="50">
        <f t="shared" si="52"/>
        <v>716</v>
      </c>
      <c r="R717" s="50"/>
      <c r="S717" s="52"/>
      <c r="T717" s="52">
        <f t="shared" si="41"/>
        <v>0</v>
      </c>
      <c r="U717" s="52">
        <f t="shared" si="42"/>
        <v>0</v>
      </c>
      <c r="V717" s="52">
        <f t="shared" si="43"/>
        <v>0</v>
      </c>
      <c r="W717" s="52">
        <f t="shared" si="44"/>
        <v>0</v>
      </c>
      <c r="X717" s="52" t="str">
        <f t="shared" si="53"/>
        <v/>
      </c>
      <c r="Y717" s="53" t="str">
        <f t="shared" si="54"/>
        <v/>
      </c>
      <c r="Z717" s="53" t="str">
        <f t="shared" si="55"/>
        <v/>
      </c>
      <c r="AA717" s="53" t="str">
        <f t="shared" si="45"/>
        <v/>
      </c>
      <c r="AB717" s="54" t="str">
        <f t="shared" si="46"/>
        <v/>
      </c>
      <c r="AC717" s="61"/>
      <c r="AD717" s="52" t="str">
        <f t="shared" si="47"/>
        <v/>
      </c>
      <c r="AE717" s="53" t="str">
        <f t="shared" si="58"/>
        <v/>
      </c>
      <c r="AF717" s="52" t="str">
        <f t="shared" si="48"/>
        <v/>
      </c>
      <c r="AG717" s="52" t="str">
        <f t="shared" si="49"/>
        <v/>
      </c>
      <c r="AH717" s="58">
        <f t="shared" si="50"/>
        <v>0</v>
      </c>
      <c r="AI717" s="58">
        <f t="shared" si="51"/>
        <v>0</v>
      </c>
      <c r="AJ717" s="52" t="str">
        <f t="shared" si="56"/>
        <v/>
      </c>
      <c r="AK717" s="52" t="str">
        <f t="shared" si="57"/>
        <v/>
      </c>
    </row>
    <row r="718" spans="1:37" ht="15.75" customHeight="1" x14ac:dyDescent="0.25">
      <c r="A718" s="69"/>
      <c r="B718" s="63"/>
      <c r="C718" s="50" t="s">
        <v>61</v>
      </c>
      <c r="D718" s="64"/>
      <c r="E718" s="50" t="s">
        <v>61</v>
      </c>
      <c r="F718" s="68"/>
      <c r="G718" s="65"/>
      <c r="H718" s="66"/>
      <c r="I718" s="66"/>
      <c r="J718" s="67"/>
      <c r="K718" s="68"/>
      <c r="L718" s="64"/>
      <c r="M718" s="66"/>
      <c r="N718" s="66"/>
      <c r="O718" s="67"/>
      <c r="P718" s="48" t="str">
        <f t="shared" si="40"/>
        <v/>
      </c>
      <c r="Q718" s="50">
        <f t="shared" si="52"/>
        <v>717</v>
      </c>
      <c r="R718" s="50"/>
      <c r="S718" s="52"/>
      <c r="T718" s="52">
        <f t="shared" si="41"/>
        <v>0</v>
      </c>
      <c r="U718" s="52">
        <f t="shared" si="42"/>
        <v>0</v>
      </c>
      <c r="V718" s="52">
        <f t="shared" si="43"/>
        <v>0</v>
      </c>
      <c r="W718" s="52">
        <f t="shared" si="44"/>
        <v>0</v>
      </c>
      <c r="X718" s="52" t="str">
        <f t="shared" si="53"/>
        <v/>
      </c>
      <c r="Y718" s="53" t="str">
        <f t="shared" si="54"/>
        <v/>
      </c>
      <c r="Z718" s="53" t="str">
        <f t="shared" si="55"/>
        <v/>
      </c>
      <c r="AA718" s="53" t="str">
        <f t="shared" si="45"/>
        <v/>
      </c>
      <c r="AB718" s="54" t="str">
        <f t="shared" si="46"/>
        <v/>
      </c>
      <c r="AC718" s="61"/>
      <c r="AD718" s="52" t="str">
        <f t="shared" si="47"/>
        <v/>
      </c>
      <c r="AE718" s="53" t="str">
        <f t="shared" si="58"/>
        <v/>
      </c>
      <c r="AF718" s="52" t="str">
        <f t="shared" si="48"/>
        <v/>
      </c>
      <c r="AG718" s="52" t="str">
        <f t="shared" si="49"/>
        <v/>
      </c>
      <c r="AH718" s="58">
        <f t="shared" si="50"/>
        <v>0</v>
      </c>
      <c r="AI718" s="58">
        <f t="shared" si="51"/>
        <v>0</v>
      </c>
      <c r="AJ718" s="52" t="str">
        <f t="shared" si="56"/>
        <v/>
      </c>
      <c r="AK718" s="52" t="str">
        <f t="shared" si="57"/>
        <v/>
      </c>
    </row>
    <row r="719" spans="1:37" ht="15.75" customHeight="1" x14ac:dyDescent="0.25">
      <c r="A719" s="69"/>
      <c r="B719" s="63"/>
      <c r="C719" s="50" t="s">
        <v>61</v>
      </c>
      <c r="D719" s="64"/>
      <c r="E719" s="50" t="s">
        <v>61</v>
      </c>
      <c r="F719" s="68"/>
      <c r="G719" s="65"/>
      <c r="H719" s="66"/>
      <c r="I719" s="66"/>
      <c r="J719" s="67"/>
      <c r="K719" s="68"/>
      <c r="L719" s="64"/>
      <c r="M719" s="66"/>
      <c r="N719" s="66"/>
      <c r="O719" s="67"/>
      <c r="P719" s="48" t="str">
        <f t="shared" si="40"/>
        <v/>
      </c>
      <c r="Q719" s="50">
        <f t="shared" si="52"/>
        <v>718</v>
      </c>
      <c r="R719" s="50"/>
      <c r="S719" s="52"/>
      <c r="T719" s="52">
        <f t="shared" si="41"/>
        <v>0</v>
      </c>
      <c r="U719" s="52">
        <f t="shared" si="42"/>
        <v>0</v>
      </c>
      <c r="V719" s="52">
        <f t="shared" si="43"/>
        <v>0</v>
      </c>
      <c r="W719" s="52">
        <f t="shared" si="44"/>
        <v>0</v>
      </c>
      <c r="X719" s="52" t="str">
        <f t="shared" si="53"/>
        <v/>
      </c>
      <c r="Y719" s="53" t="str">
        <f t="shared" si="54"/>
        <v/>
      </c>
      <c r="Z719" s="53" t="str">
        <f t="shared" si="55"/>
        <v/>
      </c>
      <c r="AA719" s="53" t="str">
        <f t="shared" si="45"/>
        <v/>
      </c>
      <c r="AB719" s="54" t="str">
        <f t="shared" si="46"/>
        <v/>
      </c>
      <c r="AC719" s="61"/>
      <c r="AD719" s="52" t="str">
        <f t="shared" si="47"/>
        <v/>
      </c>
      <c r="AE719" s="53" t="str">
        <f t="shared" si="58"/>
        <v/>
      </c>
      <c r="AF719" s="52" t="str">
        <f t="shared" si="48"/>
        <v/>
      </c>
      <c r="AG719" s="52" t="str">
        <f t="shared" si="49"/>
        <v/>
      </c>
      <c r="AH719" s="58">
        <f t="shared" si="50"/>
        <v>0</v>
      </c>
      <c r="AI719" s="58">
        <f t="shared" si="51"/>
        <v>0</v>
      </c>
      <c r="AJ719" s="52" t="str">
        <f t="shared" si="56"/>
        <v/>
      </c>
      <c r="AK719" s="52" t="str">
        <f t="shared" si="57"/>
        <v/>
      </c>
    </row>
    <row r="720" spans="1:37" ht="15.75" customHeight="1" x14ac:dyDescent="0.25">
      <c r="A720" s="69"/>
      <c r="B720" s="63"/>
      <c r="C720" s="50" t="s">
        <v>61</v>
      </c>
      <c r="D720" s="64"/>
      <c r="E720" s="50" t="s">
        <v>61</v>
      </c>
      <c r="F720" s="68"/>
      <c r="G720" s="65"/>
      <c r="H720" s="66"/>
      <c r="I720" s="66"/>
      <c r="J720" s="67"/>
      <c r="K720" s="68"/>
      <c r="L720" s="64"/>
      <c r="M720" s="66"/>
      <c r="N720" s="66"/>
      <c r="O720" s="67"/>
      <c r="P720" s="48" t="str">
        <f t="shared" si="40"/>
        <v/>
      </c>
      <c r="Q720" s="50">
        <f t="shared" si="52"/>
        <v>719</v>
      </c>
      <c r="R720" s="50"/>
      <c r="S720" s="52"/>
      <c r="T720" s="52">
        <f t="shared" si="41"/>
        <v>0</v>
      </c>
      <c r="U720" s="52">
        <f t="shared" si="42"/>
        <v>0</v>
      </c>
      <c r="V720" s="52">
        <f t="shared" si="43"/>
        <v>0</v>
      </c>
      <c r="W720" s="52">
        <f t="shared" si="44"/>
        <v>0</v>
      </c>
      <c r="X720" s="52" t="str">
        <f t="shared" si="53"/>
        <v/>
      </c>
      <c r="Y720" s="53" t="str">
        <f t="shared" si="54"/>
        <v/>
      </c>
      <c r="Z720" s="53" t="str">
        <f t="shared" si="55"/>
        <v/>
      </c>
      <c r="AA720" s="53" t="str">
        <f t="shared" si="45"/>
        <v/>
      </c>
      <c r="AB720" s="54" t="str">
        <f t="shared" si="46"/>
        <v/>
      </c>
      <c r="AC720" s="61"/>
      <c r="AD720" s="52" t="str">
        <f t="shared" si="47"/>
        <v/>
      </c>
      <c r="AE720" s="53" t="str">
        <f t="shared" si="58"/>
        <v/>
      </c>
      <c r="AF720" s="52" t="str">
        <f t="shared" si="48"/>
        <v/>
      </c>
      <c r="AG720" s="52" t="str">
        <f t="shared" si="49"/>
        <v/>
      </c>
      <c r="AH720" s="58">
        <f t="shared" si="50"/>
        <v>0</v>
      </c>
      <c r="AI720" s="58">
        <f t="shared" si="51"/>
        <v>0</v>
      </c>
      <c r="AJ720" s="52" t="str">
        <f t="shared" si="56"/>
        <v/>
      </c>
      <c r="AK720" s="52" t="str">
        <f t="shared" si="57"/>
        <v/>
      </c>
    </row>
    <row r="721" spans="1:37" ht="15.75" customHeight="1" x14ac:dyDescent="0.25">
      <c r="A721" s="69"/>
      <c r="B721" s="63"/>
      <c r="C721" s="50" t="s">
        <v>61</v>
      </c>
      <c r="D721" s="64"/>
      <c r="E721" s="50" t="s">
        <v>61</v>
      </c>
      <c r="F721" s="68"/>
      <c r="G721" s="65"/>
      <c r="H721" s="66"/>
      <c r="I721" s="66"/>
      <c r="J721" s="67"/>
      <c r="K721" s="68"/>
      <c r="L721" s="64"/>
      <c r="M721" s="66"/>
      <c r="N721" s="66"/>
      <c r="O721" s="67"/>
      <c r="P721" s="48" t="str">
        <f t="shared" si="40"/>
        <v/>
      </c>
      <c r="Q721" s="50">
        <f t="shared" si="52"/>
        <v>720</v>
      </c>
      <c r="R721" s="50"/>
      <c r="S721" s="52"/>
      <c r="T721" s="52">
        <f t="shared" si="41"/>
        <v>0</v>
      </c>
      <c r="U721" s="52">
        <f t="shared" si="42"/>
        <v>0</v>
      </c>
      <c r="V721" s="52">
        <f t="shared" si="43"/>
        <v>0</v>
      </c>
      <c r="W721" s="52">
        <f t="shared" si="44"/>
        <v>0</v>
      </c>
      <c r="X721" s="52" t="str">
        <f t="shared" si="53"/>
        <v/>
      </c>
      <c r="Y721" s="53" t="str">
        <f t="shared" si="54"/>
        <v/>
      </c>
      <c r="Z721" s="53" t="str">
        <f t="shared" si="55"/>
        <v/>
      </c>
      <c r="AA721" s="53" t="str">
        <f t="shared" si="45"/>
        <v/>
      </c>
      <c r="AB721" s="54" t="str">
        <f t="shared" si="46"/>
        <v/>
      </c>
      <c r="AC721" s="61"/>
      <c r="AD721" s="52" t="str">
        <f t="shared" si="47"/>
        <v/>
      </c>
      <c r="AE721" s="53" t="str">
        <f t="shared" si="58"/>
        <v/>
      </c>
      <c r="AF721" s="52" t="str">
        <f t="shared" si="48"/>
        <v/>
      </c>
      <c r="AG721" s="52" t="str">
        <f t="shared" si="49"/>
        <v/>
      </c>
      <c r="AH721" s="58">
        <f t="shared" si="50"/>
        <v>0</v>
      </c>
      <c r="AI721" s="58">
        <f t="shared" si="51"/>
        <v>0</v>
      </c>
      <c r="AJ721" s="52" t="str">
        <f t="shared" si="56"/>
        <v/>
      </c>
      <c r="AK721" s="52" t="str">
        <f t="shared" si="57"/>
        <v/>
      </c>
    </row>
    <row r="722" spans="1:37" ht="15.75" customHeight="1" x14ac:dyDescent="0.25">
      <c r="A722" s="69"/>
      <c r="B722" s="63"/>
      <c r="C722" s="50" t="s">
        <v>61</v>
      </c>
      <c r="D722" s="64"/>
      <c r="E722" s="50" t="s">
        <v>61</v>
      </c>
      <c r="F722" s="68"/>
      <c r="G722" s="65"/>
      <c r="H722" s="66"/>
      <c r="I722" s="66"/>
      <c r="J722" s="67"/>
      <c r="K722" s="68"/>
      <c r="L722" s="64"/>
      <c r="M722" s="66"/>
      <c r="N722" s="66"/>
      <c r="O722" s="67"/>
      <c r="P722" s="48" t="str">
        <f t="shared" si="40"/>
        <v/>
      </c>
      <c r="Q722" s="50">
        <f t="shared" si="52"/>
        <v>721</v>
      </c>
      <c r="R722" s="50"/>
      <c r="S722" s="52"/>
      <c r="T722" s="52">
        <f t="shared" si="41"/>
        <v>0</v>
      </c>
      <c r="U722" s="52">
        <f t="shared" si="42"/>
        <v>0</v>
      </c>
      <c r="V722" s="52">
        <f t="shared" si="43"/>
        <v>0</v>
      </c>
      <c r="W722" s="52">
        <f t="shared" si="44"/>
        <v>0</v>
      </c>
      <c r="X722" s="52" t="str">
        <f t="shared" si="53"/>
        <v/>
      </c>
      <c r="Y722" s="53" t="str">
        <f t="shared" si="54"/>
        <v/>
      </c>
      <c r="Z722" s="53" t="str">
        <f t="shared" si="55"/>
        <v/>
      </c>
      <c r="AA722" s="53" t="str">
        <f t="shared" si="45"/>
        <v/>
      </c>
      <c r="AB722" s="54" t="str">
        <f t="shared" si="46"/>
        <v/>
      </c>
      <c r="AC722" s="61"/>
      <c r="AD722" s="52" t="str">
        <f t="shared" si="47"/>
        <v/>
      </c>
      <c r="AE722" s="53" t="str">
        <f t="shared" si="58"/>
        <v/>
      </c>
      <c r="AF722" s="52" t="str">
        <f t="shared" si="48"/>
        <v/>
      </c>
      <c r="AG722" s="52" t="str">
        <f t="shared" si="49"/>
        <v/>
      </c>
      <c r="AH722" s="58">
        <f t="shared" si="50"/>
        <v>0</v>
      </c>
      <c r="AI722" s="58">
        <f t="shared" si="51"/>
        <v>0</v>
      </c>
      <c r="AJ722" s="52" t="str">
        <f t="shared" si="56"/>
        <v/>
      </c>
      <c r="AK722" s="52" t="str">
        <f t="shared" si="57"/>
        <v/>
      </c>
    </row>
    <row r="723" spans="1:37" ht="15.75" customHeight="1" x14ac:dyDescent="0.25">
      <c r="A723" s="69"/>
      <c r="B723" s="63"/>
      <c r="C723" s="50" t="s">
        <v>61</v>
      </c>
      <c r="D723" s="64"/>
      <c r="E723" s="50" t="s">
        <v>61</v>
      </c>
      <c r="F723" s="68"/>
      <c r="G723" s="65"/>
      <c r="H723" s="66"/>
      <c r="I723" s="66"/>
      <c r="J723" s="67"/>
      <c r="K723" s="68"/>
      <c r="L723" s="64"/>
      <c r="M723" s="66"/>
      <c r="N723" s="66"/>
      <c r="O723" s="67"/>
      <c r="P723" s="48" t="str">
        <f t="shared" si="40"/>
        <v/>
      </c>
      <c r="Q723" s="50">
        <f t="shared" si="52"/>
        <v>722</v>
      </c>
      <c r="R723" s="50"/>
      <c r="S723" s="52"/>
      <c r="T723" s="52">
        <f t="shared" si="41"/>
        <v>0</v>
      </c>
      <c r="U723" s="52">
        <f t="shared" si="42"/>
        <v>0</v>
      </c>
      <c r="V723" s="52">
        <f t="shared" si="43"/>
        <v>0</v>
      </c>
      <c r="W723" s="52">
        <f t="shared" si="44"/>
        <v>0</v>
      </c>
      <c r="X723" s="52" t="str">
        <f t="shared" si="53"/>
        <v/>
      </c>
      <c r="Y723" s="53" t="str">
        <f t="shared" si="54"/>
        <v/>
      </c>
      <c r="Z723" s="53" t="str">
        <f t="shared" si="55"/>
        <v/>
      </c>
      <c r="AA723" s="53" t="str">
        <f t="shared" si="45"/>
        <v/>
      </c>
      <c r="AB723" s="54" t="str">
        <f t="shared" si="46"/>
        <v/>
      </c>
      <c r="AC723" s="61"/>
      <c r="AD723" s="52" t="str">
        <f t="shared" si="47"/>
        <v/>
      </c>
      <c r="AE723" s="53" t="str">
        <f t="shared" si="58"/>
        <v/>
      </c>
      <c r="AF723" s="52" t="str">
        <f t="shared" si="48"/>
        <v/>
      </c>
      <c r="AG723" s="52" t="str">
        <f t="shared" si="49"/>
        <v/>
      </c>
      <c r="AH723" s="58">
        <f t="shared" si="50"/>
        <v>0</v>
      </c>
      <c r="AI723" s="58">
        <f t="shared" si="51"/>
        <v>0</v>
      </c>
      <c r="AJ723" s="52" t="str">
        <f t="shared" si="56"/>
        <v/>
      </c>
      <c r="AK723" s="52" t="str">
        <f t="shared" si="57"/>
        <v/>
      </c>
    </row>
    <row r="724" spans="1:37" ht="15.75" customHeight="1" x14ac:dyDescent="0.25">
      <c r="A724" s="69"/>
      <c r="B724" s="63"/>
      <c r="C724" s="50" t="s">
        <v>61</v>
      </c>
      <c r="D724" s="64"/>
      <c r="E724" s="50" t="s">
        <v>61</v>
      </c>
      <c r="F724" s="68"/>
      <c r="G724" s="65"/>
      <c r="H724" s="66"/>
      <c r="I724" s="66"/>
      <c r="J724" s="67"/>
      <c r="K724" s="68"/>
      <c r="L724" s="64"/>
      <c r="M724" s="66"/>
      <c r="N724" s="66"/>
      <c r="O724" s="67"/>
      <c r="P724" s="48" t="str">
        <f t="shared" si="40"/>
        <v/>
      </c>
      <c r="Q724" s="50">
        <f t="shared" si="52"/>
        <v>723</v>
      </c>
      <c r="R724" s="50"/>
      <c r="S724" s="52"/>
      <c r="T724" s="52">
        <f t="shared" si="41"/>
        <v>0</v>
      </c>
      <c r="U724" s="52">
        <f t="shared" si="42"/>
        <v>0</v>
      </c>
      <c r="V724" s="52">
        <f t="shared" si="43"/>
        <v>0</v>
      </c>
      <c r="W724" s="52">
        <f t="shared" si="44"/>
        <v>0</v>
      </c>
      <c r="X724" s="52" t="str">
        <f t="shared" si="53"/>
        <v/>
      </c>
      <c r="Y724" s="53" t="str">
        <f t="shared" si="54"/>
        <v/>
      </c>
      <c r="Z724" s="53" t="str">
        <f t="shared" si="55"/>
        <v/>
      </c>
      <c r="AA724" s="53" t="str">
        <f t="shared" si="45"/>
        <v/>
      </c>
      <c r="AB724" s="54" t="str">
        <f t="shared" si="46"/>
        <v/>
      </c>
      <c r="AC724" s="61"/>
      <c r="AD724" s="52" t="str">
        <f t="shared" si="47"/>
        <v/>
      </c>
      <c r="AE724" s="53" t="str">
        <f t="shared" si="58"/>
        <v/>
      </c>
      <c r="AF724" s="52" t="str">
        <f t="shared" si="48"/>
        <v/>
      </c>
      <c r="AG724" s="52" t="str">
        <f t="shared" si="49"/>
        <v/>
      </c>
      <c r="AH724" s="58">
        <f t="shared" si="50"/>
        <v>0</v>
      </c>
      <c r="AI724" s="58">
        <f t="shared" si="51"/>
        <v>0</v>
      </c>
      <c r="AJ724" s="52" t="str">
        <f t="shared" si="56"/>
        <v/>
      </c>
      <c r="AK724" s="52" t="str">
        <f t="shared" si="57"/>
        <v/>
      </c>
    </row>
    <row r="725" spans="1:37" ht="15.75" customHeight="1" x14ac:dyDescent="0.25">
      <c r="A725" s="69"/>
      <c r="B725" s="63"/>
      <c r="C725" s="50" t="s">
        <v>61</v>
      </c>
      <c r="D725" s="64"/>
      <c r="E725" s="50" t="s">
        <v>61</v>
      </c>
      <c r="F725" s="68"/>
      <c r="G725" s="65"/>
      <c r="H725" s="66"/>
      <c r="I725" s="66"/>
      <c r="J725" s="67"/>
      <c r="K725" s="68"/>
      <c r="L725" s="64"/>
      <c r="M725" s="66"/>
      <c r="N725" s="66"/>
      <c r="O725" s="67"/>
      <c r="P725" s="48" t="str">
        <f t="shared" si="40"/>
        <v/>
      </c>
      <c r="Q725" s="50">
        <f t="shared" si="52"/>
        <v>724</v>
      </c>
      <c r="R725" s="50"/>
      <c r="S725" s="52"/>
      <c r="T725" s="52">
        <f t="shared" si="41"/>
        <v>0</v>
      </c>
      <c r="U725" s="52">
        <f t="shared" si="42"/>
        <v>0</v>
      </c>
      <c r="V725" s="52">
        <f t="shared" si="43"/>
        <v>0</v>
      </c>
      <c r="W725" s="52">
        <f t="shared" si="44"/>
        <v>0</v>
      </c>
      <c r="X725" s="52" t="str">
        <f t="shared" si="53"/>
        <v/>
      </c>
      <c r="Y725" s="53" t="str">
        <f t="shared" si="54"/>
        <v/>
      </c>
      <c r="Z725" s="53" t="str">
        <f t="shared" si="55"/>
        <v/>
      </c>
      <c r="AA725" s="53" t="str">
        <f t="shared" si="45"/>
        <v/>
      </c>
      <c r="AB725" s="54" t="str">
        <f t="shared" si="46"/>
        <v/>
      </c>
      <c r="AC725" s="61"/>
      <c r="AD725" s="52" t="str">
        <f t="shared" si="47"/>
        <v/>
      </c>
      <c r="AE725" s="53" t="str">
        <f t="shared" si="58"/>
        <v/>
      </c>
      <c r="AF725" s="52" t="str">
        <f t="shared" si="48"/>
        <v/>
      </c>
      <c r="AG725" s="52" t="str">
        <f t="shared" si="49"/>
        <v/>
      </c>
      <c r="AH725" s="58">
        <f t="shared" si="50"/>
        <v>0</v>
      </c>
      <c r="AI725" s="58">
        <f t="shared" si="51"/>
        <v>0</v>
      </c>
      <c r="AJ725" s="52" t="str">
        <f t="shared" si="56"/>
        <v/>
      </c>
      <c r="AK725" s="52" t="str">
        <f t="shared" si="57"/>
        <v/>
      </c>
    </row>
    <row r="726" spans="1:37" ht="15.75" customHeight="1" x14ac:dyDescent="0.25">
      <c r="A726" s="69"/>
      <c r="B726" s="63"/>
      <c r="C726" s="50" t="s">
        <v>61</v>
      </c>
      <c r="D726" s="64"/>
      <c r="E726" s="50" t="s">
        <v>61</v>
      </c>
      <c r="F726" s="68"/>
      <c r="G726" s="65"/>
      <c r="H726" s="66"/>
      <c r="I726" s="66"/>
      <c r="J726" s="67"/>
      <c r="K726" s="68"/>
      <c r="L726" s="64"/>
      <c r="M726" s="66"/>
      <c r="N726" s="66"/>
      <c r="O726" s="67"/>
      <c r="P726" s="48" t="str">
        <f t="shared" si="40"/>
        <v/>
      </c>
      <c r="Q726" s="50">
        <f t="shared" si="52"/>
        <v>725</v>
      </c>
      <c r="R726" s="50"/>
      <c r="S726" s="52"/>
      <c r="T726" s="52">
        <f t="shared" si="41"/>
        <v>0</v>
      </c>
      <c r="U726" s="52">
        <f t="shared" si="42"/>
        <v>0</v>
      </c>
      <c r="V726" s="52">
        <f t="shared" si="43"/>
        <v>0</v>
      </c>
      <c r="W726" s="52">
        <f t="shared" si="44"/>
        <v>0</v>
      </c>
      <c r="X726" s="52" t="str">
        <f t="shared" si="53"/>
        <v/>
      </c>
      <c r="Y726" s="53" t="str">
        <f t="shared" si="54"/>
        <v/>
      </c>
      <c r="Z726" s="53" t="str">
        <f t="shared" si="55"/>
        <v/>
      </c>
      <c r="AA726" s="53" t="str">
        <f t="shared" si="45"/>
        <v/>
      </c>
      <c r="AB726" s="54" t="str">
        <f t="shared" si="46"/>
        <v/>
      </c>
      <c r="AC726" s="61"/>
      <c r="AD726" s="52" t="str">
        <f t="shared" si="47"/>
        <v/>
      </c>
      <c r="AE726" s="53" t="str">
        <f t="shared" si="58"/>
        <v/>
      </c>
      <c r="AF726" s="52" t="str">
        <f t="shared" si="48"/>
        <v/>
      </c>
      <c r="AG726" s="52" t="str">
        <f t="shared" si="49"/>
        <v/>
      </c>
      <c r="AH726" s="58">
        <f t="shared" si="50"/>
        <v>0</v>
      </c>
      <c r="AI726" s="58">
        <f t="shared" si="51"/>
        <v>0</v>
      </c>
      <c r="AJ726" s="52" t="str">
        <f t="shared" si="56"/>
        <v/>
      </c>
      <c r="AK726" s="52" t="str">
        <f t="shared" si="57"/>
        <v/>
      </c>
    </row>
    <row r="727" spans="1:37" ht="15.75" customHeight="1" x14ac:dyDescent="0.25">
      <c r="A727" s="69"/>
      <c r="B727" s="63"/>
      <c r="C727" s="50" t="s">
        <v>61</v>
      </c>
      <c r="D727" s="64"/>
      <c r="E727" s="50" t="s">
        <v>61</v>
      </c>
      <c r="F727" s="68"/>
      <c r="G727" s="65"/>
      <c r="H727" s="66"/>
      <c r="I727" s="66"/>
      <c r="J727" s="67"/>
      <c r="K727" s="68"/>
      <c r="L727" s="64"/>
      <c r="M727" s="66"/>
      <c r="N727" s="66"/>
      <c r="O727" s="67"/>
      <c r="P727" s="48" t="str">
        <f t="shared" si="40"/>
        <v/>
      </c>
      <c r="Q727" s="50">
        <f t="shared" si="52"/>
        <v>726</v>
      </c>
      <c r="R727" s="50"/>
      <c r="S727" s="52"/>
      <c r="T727" s="52">
        <f t="shared" si="41"/>
        <v>0</v>
      </c>
      <c r="U727" s="52">
        <f t="shared" si="42"/>
        <v>0</v>
      </c>
      <c r="V727" s="52">
        <f t="shared" si="43"/>
        <v>0</v>
      </c>
      <c r="W727" s="52">
        <f t="shared" si="44"/>
        <v>0</v>
      </c>
      <c r="X727" s="52" t="str">
        <f t="shared" si="53"/>
        <v/>
      </c>
      <c r="Y727" s="53" t="str">
        <f t="shared" si="54"/>
        <v/>
      </c>
      <c r="Z727" s="53" t="str">
        <f t="shared" si="55"/>
        <v/>
      </c>
      <c r="AA727" s="53" t="str">
        <f t="shared" si="45"/>
        <v/>
      </c>
      <c r="AB727" s="54" t="str">
        <f t="shared" si="46"/>
        <v/>
      </c>
      <c r="AC727" s="61"/>
      <c r="AD727" s="52" t="str">
        <f t="shared" si="47"/>
        <v/>
      </c>
      <c r="AE727" s="53" t="str">
        <f t="shared" si="58"/>
        <v/>
      </c>
      <c r="AF727" s="52" t="str">
        <f t="shared" si="48"/>
        <v/>
      </c>
      <c r="AG727" s="52" t="str">
        <f t="shared" si="49"/>
        <v/>
      </c>
      <c r="AH727" s="58">
        <f t="shared" si="50"/>
        <v>0</v>
      </c>
      <c r="AI727" s="58">
        <f t="shared" si="51"/>
        <v>0</v>
      </c>
      <c r="AJ727" s="52" t="str">
        <f t="shared" si="56"/>
        <v/>
      </c>
      <c r="AK727" s="52" t="str">
        <f t="shared" si="57"/>
        <v/>
      </c>
    </row>
    <row r="728" spans="1:37" ht="15.75" customHeight="1" x14ac:dyDescent="0.25">
      <c r="A728" s="69"/>
      <c r="B728" s="63"/>
      <c r="C728" s="50" t="s">
        <v>61</v>
      </c>
      <c r="D728" s="64"/>
      <c r="E728" s="50" t="s">
        <v>61</v>
      </c>
      <c r="F728" s="68"/>
      <c r="G728" s="65"/>
      <c r="H728" s="66"/>
      <c r="I728" s="66"/>
      <c r="J728" s="67"/>
      <c r="K728" s="68"/>
      <c r="L728" s="64"/>
      <c r="M728" s="66"/>
      <c r="N728" s="66"/>
      <c r="O728" s="67"/>
      <c r="P728" s="48" t="str">
        <f t="shared" si="40"/>
        <v/>
      </c>
      <c r="Q728" s="50">
        <f t="shared" si="52"/>
        <v>727</v>
      </c>
      <c r="R728" s="50"/>
      <c r="S728" s="52"/>
      <c r="T728" s="52">
        <f t="shared" si="41"/>
        <v>0</v>
      </c>
      <c r="U728" s="52">
        <f t="shared" si="42"/>
        <v>0</v>
      </c>
      <c r="V728" s="52">
        <f t="shared" si="43"/>
        <v>0</v>
      </c>
      <c r="W728" s="52">
        <f t="shared" si="44"/>
        <v>0</v>
      </c>
      <c r="X728" s="52" t="str">
        <f t="shared" si="53"/>
        <v/>
      </c>
      <c r="Y728" s="53" t="str">
        <f t="shared" si="54"/>
        <v/>
      </c>
      <c r="Z728" s="53" t="str">
        <f t="shared" si="55"/>
        <v/>
      </c>
      <c r="AA728" s="53" t="str">
        <f t="shared" si="45"/>
        <v/>
      </c>
      <c r="AB728" s="54" t="str">
        <f t="shared" si="46"/>
        <v/>
      </c>
      <c r="AC728" s="61"/>
      <c r="AD728" s="52" t="str">
        <f t="shared" si="47"/>
        <v/>
      </c>
      <c r="AE728" s="53" t="str">
        <f t="shared" si="58"/>
        <v/>
      </c>
      <c r="AF728" s="52" t="str">
        <f t="shared" si="48"/>
        <v/>
      </c>
      <c r="AG728" s="52" t="str">
        <f t="shared" si="49"/>
        <v/>
      </c>
      <c r="AH728" s="58">
        <f t="shared" si="50"/>
        <v>0</v>
      </c>
      <c r="AI728" s="58">
        <f t="shared" si="51"/>
        <v>0</v>
      </c>
      <c r="AJ728" s="52" t="str">
        <f t="shared" si="56"/>
        <v/>
      </c>
      <c r="AK728" s="52" t="str">
        <f t="shared" si="57"/>
        <v/>
      </c>
    </row>
    <row r="729" spans="1:37" ht="15.75" customHeight="1" x14ac:dyDescent="0.25">
      <c r="A729" s="69"/>
      <c r="B729" s="63"/>
      <c r="C729" s="50" t="s">
        <v>61</v>
      </c>
      <c r="D729" s="64"/>
      <c r="E729" s="50" t="s">
        <v>61</v>
      </c>
      <c r="F729" s="68"/>
      <c r="G729" s="65"/>
      <c r="H729" s="66"/>
      <c r="I729" s="66"/>
      <c r="J729" s="67"/>
      <c r="K729" s="68"/>
      <c r="L729" s="64"/>
      <c r="M729" s="66"/>
      <c r="N729" s="66"/>
      <c r="O729" s="67"/>
      <c r="P729" s="48" t="str">
        <f t="shared" si="40"/>
        <v/>
      </c>
      <c r="Q729" s="50">
        <f t="shared" si="52"/>
        <v>728</v>
      </c>
      <c r="R729" s="50"/>
      <c r="S729" s="52"/>
      <c r="T729" s="52">
        <f t="shared" si="41"/>
        <v>0</v>
      </c>
      <c r="U729" s="52">
        <f t="shared" si="42"/>
        <v>0</v>
      </c>
      <c r="V729" s="52">
        <f t="shared" si="43"/>
        <v>0</v>
      </c>
      <c r="W729" s="52">
        <f t="shared" si="44"/>
        <v>0</v>
      </c>
      <c r="X729" s="52" t="str">
        <f t="shared" si="53"/>
        <v/>
      </c>
      <c r="Y729" s="53" t="str">
        <f t="shared" si="54"/>
        <v/>
      </c>
      <c r="Z729" s="53" t="str">
        <f t="shared" si="55"/>
        <v/>
      </c>
      <c r="AA729" s="53" t="str">
        <f t="shared" si="45"/>
        <v/>
      </c>
      <c r="AB729" s="54" t="str">
        <f t="shared" si="46"/>
        <v/>
      </c>
      <c r="AC729" s="61"/>
      <c r="AD729" s="52" t="str">
        <f t="shared" si="47"/>
        <v/>
      </c>
      <c r="AE729" s="53" t="str">
        <f t="shared" si="58"/>
        <v/>
      </c>
      <c r="AF729" s="52" t="str">
        <f t="shared" si="48"/>
        <v/>
      </c>
      <c r="AG729" s="52" t="str">
        <f t="shared" si="49"/>
        <v/>
      </c>
      <c r="AH729" s="58">
        <f t="shared" si="50"/>
        <v>0</v>
      </c>
      <c r="AI729" s="58">
        <f t="shared" si="51"/>
        <v>0</v>
      </c>
      <c r="AJ729" s="52" t="str">
        <f t="shared" si="56"/>
        <v/>
      </c>
      <c r="AK729" s="52" t="str">
        <f t="shared" si="57"/>
        <v/>
      </c>
    </row>
    <row r="730" spans="1:37" ht="15.75" customHeight="1" x14ac:dyDescent="0.25">
      <c r="A730" s="69"/>
      <c r="B730" s="63"/>
      <c r="C730" s="50" t="s">
        <v>61</v>
      </c>
      <c r="D730" s="64"/>
      <c r="E730" s="50" t="s">
        <v>61</v>
      </c>
      <c r="F730" s="68"/>
      <c r="G730" s="65"/>
      <c r="H730" s="66"/>
      <c r="I730" s="66"/>
      <c r="J730" s="67"/>
      <c r="K730" s="68"/>
      <c r="L730" s="64"/>
      <c r="M730" s="66"/>
      <c r="N730" s="66"/>
      <c r="O730" s="67"/>
      <c r="P730" s="48" t="str">
        <f t="shared" si="40"/>
        <v/>
      </c>
      <c r="Q730" s="50">
        <f t="shared" si="52"/>
        <v>729</v>
      </c>
      <c r="R730" s="50"/>
      <c r="S730" s="52"/>
      <c r="T730" s="52">
        <f t="shared" si="41"/>
        <v>0</v>
      </c>
      <c r="U730" s="52">
        <f t="shared" si="42"/>
        <v>0</v>
      </c>
      <c r="V730" s="52">
        <f t="shared" si="43"/>
        <v>0</v>
      </c>
      <c r="W730" s="52">
        <f t="shared" si="44"/>
        <v>0</v>
      </c>
      <c r="X730" s="52" t="str">
        <f t="shared" si="53"/>
        <v/>
      </c>
      <c r="Y730" s="53" t="str">
        <f t="shared" si="54"/>
        <v/>
      </c>
      <c r="Z730" s="53" t="str">
        <f t="shared" si="55"/>
        <v/>
      </c>
      <c r="AA730" s="53" t="str">
        <f t="shared" si="45"/>
        <v/>
      </c>
      <c r="AB730" s="54" t="str">
        <f t="shared" si="46"/>
        <v/>
      </c>
      <c r="AC730" s="61"/>
      <c r="AD730" s="52" t="str">
        <f t="shared" si="47"/>
        <v/>
      </c>
      <c r="AE730" s="53" t="str">
        <f t="shared" si="58"/>
        <v/>
      </c>
      <c r="AF730" s="52" t="str">
        <f t="shared" si="48"/>
        <v/>
      </c>
      <c r="AG730" s="52" t="str">
        <f t="shared" si="49"/>
        <v/>
      </c>
      <c r="AH730" s="58">
        <f t="shared" si="50"/>
        <v>0</v>
      </c>
      <c r="AI730" s="58">
        <f t="shared" si="51"/>
        <v>0</v>
      </c>
      <c r="AJ730" s="52" t="str">
        <f t="shared" si="56"/>
        <v/>
      </c>
      <c r="AK730" s="52" t="str">
        <f t="shared" si="57"/>
        <v/>
      </c>
    </row>
    <row r="731" spans="1:37" ht="15.75" customHeight="1" x14ac:dyDescent="0.25">
      <c r="A731" s="69"/>
      <c r="B731" s="63"/>
      <c r="C731" s="50" t="s">
        <v>61</v>
      </c>
      <c r="D731" s="64"/>
      <c r="E731" s="50" t="s">
        <v>61</v>
      </c>
      <c r="F731" s="68"/>
      <c r="G731" s="65"/>
      <c r="H731" s="66"/>
      <c r="I731" s="66"/>
      <c r="J731" s="67"/>
      <c r="K731" s="68"/>
      <c r="L731" s="64"/>
      <c r="M731" s="66"/>
      <c r="N731" s="66"/>
      <c r="O731" s="67"/>
      <c r="P731" s="48" t="str">
        <f t="shared" si="40"/>
        <v/>
      </c>
      <c r="Q731" s="50">
        <f t="shared" si="52"/>
        <v>730</v>
      </c>
      <c r="R731" s="50"/>
      <c r="S731" s="52"/>
      <c r="T731" s="52">
        <f t="shared" si="41"/>
        <v>0</v>
      </c>
      <c r="U731" s="52">
        <f t="shared" si="42"/>
        <v>0</v>
      </c>
      <c r="V731" s="52">
        <f t="shared" si="43"/>
        <v>0</v>
      </c>
      <c r="W731" s="52">
        <f t="shared" si="44"/>
        <v>0</v>
      </c>
      <c r="X731" s="52" t="str">
        <f t="shared" si="53"/>
        <v/>
      </c>
      <c r="Y731" s="53" t="str">
        <f t="shared" si="54"/>
        <v/>
      </c>
      <c r="Z731" s="53" t="str">
        <f t="shared" si="55"/>
        <v/>
      </c>
      <c r="AA731" s="53" t="str">
        <f t="shared" si="45"/>
        <v/>
      </c>
      <c r="AB731" s="54" t="str">
        <f t="shared" si="46"/>
        <v/>
      </c>
      <c r="AC731" s="61"/>
      <c r="AD731" s="52" t="str">
        <f t="shared" si="47"/>
        <v/>
      </c>
      <c r="AE731" s="53" t="str">
        <f t="shared" si="58"/>
        <v/>
      </c>
      <c r="AF731" s="52" t="str">
        <f t="shared" si="48"/>
        <v/>
      </c>
      <c r="AG731" s="52" t="str">
        <f t="shared" si="49"/>
        <v/>
      </c>
      <c r="AH731" s="58">
        <f t="shared" si="50"/>
        <v>0</v>
      </c>
      <c r="AI731" s="58">
        <f t="shared" si="51"/>
        <v>0</v>
      </c>
      <c r="AJ731" s="52" t="str">
        <f t="shared" si="56"/>
        <v/>
      </c>
      <c r="AK731" s="52" t="str">
        <f t="shared" si="57"/>
        <v/>
      </c>
    </row>
    <row r="732" spans="1:37" ht="15.75" customHeight="1" x14ac:dyDescent="0.25">
      <c r="A732" s="69"/>
      <c r="B732" s="63"/>
      <c r="C732" s="50" t="s">
        <v>61</v>
      </c>
      <c r="D732" s="64"/>
      <c r="E732" s="50" t="s">
        <v>61</v>
      </c>
      <c r="F732" s="68"/>
      <c r="G732" s="65"/>
      <c r="H732" s="66"/>
      <c r="I732" s="66"/>
      <c r="J732" s="67"/>
      <c r="K732" s="68"/>
      <c r="L732" s="64"/>
      <c r="M732" s="66"/>
      <c r="N732" s="66"/>
      <c r="O732" s="67"/>
      <c r="P732" s="48" t="str">
        <f t="shared" si="40"/>
        <v/>
      </c>
      <c r="Q732" s="50">
        <f t="shared" si="52"/>
        <v>731</v>
      </c>
      <c r="R732" s="50"/>
      <c r="S732" s="52"/>
      <c r="T732" s="52">
        <f t="shared" si="41"/>
        <v>0</v>
      </c>
      <c r="U732" s="52">
        <f t="shared" si="42"/>
        <v>0</v>
      </c>
      <c r="V732" s="52">
        <f t="shared" si="43"/>
        <v>0</v>
      </c>
      <c r="W732" s="52">
        <f t="shared" si="44"/>
        <v>0</v>
      </c>
      <c r="X732" s="52" t="str">
        <f t="shared" si="53"/>
        <v/>
      </c>
      <c r="Y732" s="53" t="str">
        <f t="shared" si="54"/>
        <v/>
      </c>
      <c r="Z732" s="53" t="str">
        <f t="shared" si="55"/>
        <v/>
      </c>
      <c r="AA732" s="53" t="str">
        <f t="shared" si="45"/>
        <v/>
      </c>
      <c r="AB732" s="54" t="str">
        <f t="shared" si="46"/>
        <v/>
      </c>
      <c r="AC732" s="61"/>
      <c r="AD732" s="52" t="str">
        <f t="shared" si="47"/>
        <v/>
      </c>
      <c r="AE732" s="53" t="str">
        <f t="shared" si="58"/>
        <v/>
      </c>
      <c r="AF732" s="52" t="str">
        <f t="shared" si="48"/>
        <v/>
      </c>
      <c r="AG732" s="52" t="str">
        <f t="shared" si="49"/>
        <v/>
      </c>
      <c r="AH732" s="58">
        <f t="shared" si="50"/>
        <v>0</v>
      </c>
      <c r="AI732" s="58">
        <f t="shared" si="51"/>
        <v>0</v>
      </c>
      <c r="AJ732" s="52" t="str">
        <f t="shared" si="56"/>
        <v/>
      </c>
      <c r="AK732" s="52" t="str">
        <f t="shared" si="57"/>
        <v/>
      </c>
    </row>
    <row r="733" spans="1:37" ht="15.75" customHeight="1" x14ac:dyDescent="0.25">
      <c r="A733" s="69"/>
      <c r="B733" s="63"/>
      <c r="C733" s="50" t="s">
        <v>61</v>
      </c>
      <c r="D733" s="64"/>
      <c r="E733" s="50" t="s">
        <v>61</v>
      </c>
      <c r="F733" s="68"/>
      <c r="G733" s="65"/>
      <c r="H733" s="66"/>
      <c r="I733" s="66"/>
      <c r="J733" s="67"/>
      <c r="K733" s="68"/>
      <c r="L733" s="64"/>
      <c r="M733" s="66"/>
      <c r="N733" s="66"/>
      <c r="O733" s="67"/>
      <c r="P733" s="48" t="str">
        <f t="shared" si="40"/>
        <v/>
      </c>
      <c r="Q733" s="50">
        <f t="shared" si="52"/>
        <v>732</v>
      </c>
      <c r="R733" s="50"/>
      <c r="S733" s="52"/>
      <c r="T733" s="52">
        <f t="shared" si="41"/>
        <v>0</v>
      </c>
      <c r="U733" s="52">
        <f t="shared" si="42"/>
        <v>0</v>
      </c>
      <c r="V733" s="52">
        <f t="shared" si="43"/>
        <v>0</v>
      </c>
      <c r="W733" s="52">
        <f t="shared" si="44"/>
        <v>0</v>
      </c>
      <c r="X733" s="52" t="str">
        <f t="shared" si="53"/>
        <v/>
      </c>
      <c r="Y733" s="53" t="str">
        <f t="shared" si="54"/>
        <v/>
      </c>
      <c r="Z733" s="53" t="str">
        <f t="shared" si="55"/>
        <v/>
      </c>
      <c r="AA733" s="53" t="str">
        <f t="shared" si="45"/>
        <v/>
      </c>
      <c r="AB733" s="54" t="str">
        <f t="shared" si="46"/>
        <v/>
      </c>
      <c r="AC733" s="61"/>
      <c r="AD733" s="52" t="str">
        <f t="shared" si="47"/>
        <v/>
      </c>
      <c r="AE733" s="53" t="str">
        <f t="shared" si="58"/>
        <v/>
      </c>
      <c r="AF733" s="52" t="str">
        <f t="shared" si="48"/>
        <v/>
      </c>
      <c r="AG733" s="52" t="str">
        <f t="shared" si="49"/>
        <v/>
      </c>
      <c r="AH733" s="58">
        <f t="shared" si="50"/>
        <v>0</v>
      </c>
      <c r="AI733" s="58">
        <f t="shared" si="51"/>
        <v>0</v>
      </c>
      <c r="AJ733" s="52" t="str">
        <f t="shared" si="56"/>
        <v/>
      </c>
      <c r="AK733" s="52" t="str">
        <f t="shared" si="57"/>
        <v/>
      </c>
    </row>
    <row r="734" spans="1:37" ht="15.75" customHeight="1" x14ac:dyDescent="0.25">
      <c r="A734" s="69"/>
      <c r="B734" s="63"/>
      <c r="C734" s="50" t="s">
        <v>61</v>
      </c>
      <c r="D734" s="64"/>
      <c r="E734" s="50" t="s">
        <v>61</v>
      </c>
      <c r="F734" s="68"/>
      <c r="G734" s="65"/>
      <c r="H734" s="66"/>
      <c r="I734" s="66"/>
      <c r="J734" s="67"/>
      <c r="K734" s="68"/>
      <c r="L734" s="64"/>
      <c r="M734" s="66"/>
      <c r="N734" s="66"/>
      <c r="O734" s="67"/>
      <c r="P734" s="48" t="str">
        <f t="shared" si="40"/>
        <v/>
      </c>
      <c r="Q734" s="50">
        <f t="shared" si="52"/>
        <v>733</v>
      </c>
      <c r="R734" s="50"/>
      <c r="S734" s="52"/>
      <c r="T734" s="52">
        <f t="shared" si="41"/>
        <v>0</v>
      </c>
      <c r="U734" s="52">
        <f t="shared" si="42"/>
        <v>0</v>
      </c>
      <c r="V734" s="52">
        <f t="shared" si="43"/>
        <v>0</v>
      </c>
      <c r="W734" s="52">
        <f t="shared" si="44"/>
        <v>0</v>
      </c>
      <c r="X734" s="52" t="str">
        <f t="shared" si="53"/>
        <v/>
      </c>
      <c r="Y734" s="53" t="str">
        <f t="shared" si="54"/>
        <v/>
      </c>
      <c r="Z734" s="53" t="str">
        <f t="shared" si="55"/>
        <v/>
      </c>
      <c r="AA734" s="53" t="str">
        <f t="shared" si="45"/>
        <v/>
      </c>
      <c r="AB734" s="54" t="str">
        <f t="shared" si="46"/>
        <v/>
      </c>
      <c r="AC734" s="61"/>
      <c r="AD734" s="52" t="str">
        <f t="shared" si="47"/>
        <v/>
      </c>
      <c r="AE734" s="53" t="str">
        <f t="shared" si="58"/>
        <v/>
      </c>
      <c r="AF734" s="52" t="str">
        <f t="shared" si="48"/>
        <v/>
      </c>
      <c r="AG734" s="52" t="str">
        <f t="shared" si="49"/>
        <v/>
      </c>
      <c r="AH734" s="58">
        <f t="shared" si="50"/>
        <v>0</v>
      </c>
      <c r="AI734" s="58">
        <f t="shared" si="51"/>
        <v>0</v>
      </c>
      <c r="AJ734" s="52" t="str">
        <f t="shared" si="56"/>
        <v/>
      </c>
      <c r="AK734" s="52" t="str">
        <f t="shared" si="57"/>
        <v/>
      </c>
    </row>
    <row r="735" spans="1:37" ht="15.75" customHeight="1" x14ac:dyDescent="0.25">
      <c r="A735" s="69"/>
      <c r="B735" s="63"/>
      <c r="C735" s="50" t="s">
        <v>61</v>
      </c>
      <c r="D735" s="64"/>
      <c r="E735" s="50" t="s">
        <v>61</v>
      </c>
      <c r="F735" s="68"/>
      <c r="G735" s="65"/>
      <c r="H735" s="66"/>
      <c r="I735" s="66"/>
      <c r="J735" s="67"/>
      <c r="K735" s="68"/>
      <c r="L735" s="64"/>
      <c r="M735" s="66"/>
      <c r="N735" s="66"/>
      <c r="O735" s="67"/>
      <c r="P735" s="48" t="str">
        <f t="shared" si="40"/>
        <v/>
      </c>
      <c r="Q735" s="50">
        <f t="shared" si="52"/>
        <v>734</v>
      </c>
      <c r="R735" s="50"/>
      <c r="S735" s="52"/>
      <c r="T735" s="52">
        <f t="shared" si="41"/>
        <v>0</v>
      </c>
      <c r="U735" s="52">
        <f t="shared" si="42"/>
        <v>0</v>
      </c>
      <c r="V735" s="52">
        <f t="shared" si="43"/>
        <v>0</v>
      </c>
      <c r="W735" s="52">
        <f t="shared" si="44"/>
        <v>0</v>
      </c>
      <c r="X735" s="52" t="str">
        <f t="shared" si="53"/>
        <v/>
      </c>
      <c r="Y735" s="53" t="str">
        <f t="shared" si="54"/>
        <v/>
      </c>
      <c r="Z735" s="53" t="str">
        <f t="shared" si="55"/>
        <v/>
      </c>
      <c r="AA735" s="53" t="str">
        <f t="shared" si="45"/>
        <v/>
      </c>
      <c r="AB735" s="54" t="str">
        <f t="shared" si="46"/>
        <v/>
      </c>
      <c r="AC735" s="61"/>
      <c r="AD735" s="52" t="str">
        <f t="shared" si="47"/>
        <v/>
      </c>
      <c r="AE735" s="53" t="str">
        <f t="shared" si="58"/>
        <v/>
      </c>
      <c r="AF735" s="52" t="str">
        <f t="shared" si="48"/>
        <v/>
      </c>
      <c r="AG735" s="52" t="str">
        <f t="shared" si="49"/>
        <v/>
      </c>
      <c r="AH735" s="58">
        <f t="shared" si="50"/>
        <v>0</v>
      </c>
      <c r="AI735" s="58">
        <f t="shared" si="51"/>
        <v>0</v>
      </c>
      <c r="AJ735" s="52" t="str">
        <f t="shared" si="56"/>
        <v/>
      </c>
      <c r="AK735" s="52" t="str">
        <f t="shared" si="57"/>
        <v/>
      </c>
    </row>
    <row r="736" spans="1:37" ht="15.75" customHeight="1" x14ac:dyDescent="0.25">
      <c r="A736" s="69"/>
      <c r="B736" s="63"/>
      <c r="C736" s="50" t="s">
        <v>61</v>
      </c>
      <c r="D736" s="64"/>
      <c r="E736" s="50" t="s">
        <v>61</v>
      </c>
      <c r="F736" s="68"/>
      <c r="G736" s="65"/>
      <c r="H736" s="66"/>
      <c r="I736" s="66"/>
      <c r="J736" s="67"/>
      <c r="K736" s="68"/>
      <c r="L736" s="64"/>
      <c r="M736" s="66"/>
      <c r="N736" s="66"/>
      <c r="O736" s="67"/>
      <c r="P736" s="48" t="str">
        <f t="shared" si="40"/>
        <v/>
      </c>
      <c r="Q736" s="50">
        <f t="shared" si="52"/>
        <v>735</v>
      </c>
      <c r="R736" s="50"/>
      <c r="S736" s="52"/>
      <c r="T736" s="52">
        <f t="shared" si="41"/>
        <v>0</v>
      </c>
      <c r="U736" s="52">
        <f t="shared" si="42"/>
        <v>0</v>
      </c>
      <c r="V736" s="52">
        <f t="shared" si="43"/>
        <v>0</v>
      </c>
      <c r="W736" s="52">
        <f t="shared" si="44"/>
        <v>0</v>
      </c>
      <c r="X736" s="52" t="str">
        <f t="shared" si="53"/>
        <v/>
      </c>
      <c r="Y736" s="53" t="str">
        <f t="shared" si="54"/>
        <v/>
      </c>
      <c r="Z736" s="53" t="str">
        <f t="shared" si="55"/>
        <v/>
      </c>
      <c r="AA736" s="53" t="str">
        <f t="shared" si="45"/>
        <v/>
      </c>
      <c r="AB736" s="54" t="str">
        <f t="shared" si="46"/>
        <v/>
      </c>
      <c r="AC736" s="61"/>
      <c r="AD736" s="52" t="str">
        <f t="shared" si="47"/>
        <v/>
      </c>
      <c r="AE736" s="53" t="str">
        <f t="shared" si="58"/>
        <v/>
      </c>
      <c r="AF736" s="52" t="str">
        <f t="shared" si="48"/>
        <v/>
      </c>
      <c r="AG736" s="52" t="str">
        <f t="shared" si="49"/>
        <v/>
      </c>
      <c r="AH736" s="58">
        <f t="shared" si="50"/>
        <v>0</v>
      </c>
      <c r="AI736" s="58">
        <f t="shared" si="51"/>
        <v>0</v>
      </c>
      <c r="AJ736" s="52" t="str">
        <f t="shared" si="56"/>
        <v/>
      </c>
      <c r="AK736" s="52" t="str">
        <f t="shared" si="57"/>
        <v/>
      </c>
    </row>
    <row r="737" spans="1:37" ht="15.75" customHeight="1" x14ac:dyDescent="0.25">
      <c r="A737" s="69"/>
      <c r="B737" s="63"/>
      <c r="C737" s="50" t="s">
        <v>61</v>
      </c>
      <c r="D737" s="64"/>
      <c r="E737" s="50" t="s">
        <v>61</v>
      </c>
      <c r="F737" s="68"/>
      <c r="G737" s="65"/>
      <c r="H737" s="66"/>
      <c r="I737" s="66"/>
      <c r="J737" s="67"/>
      <c r="K737" s="68"/>
      <c r="L737" s="64"/>
      <c r="M737" s="66"/>
      <c r="N737" s="66"/>
      <c r="O737" s="67"/>
      <c r="P737" s="48" t="str">
        <f t="shared" si="40"/>
        <v/>
      </c>
      <c r="Q737" s="50">
        <f t="shared" si="52"/>
        <v>736</v>
      </c>
      <c r="R737" s="50"/>
      <c r="S737" s="52"/>
      <c r="T737" s="52">
        <f t="shared" si="41"/>
        <v>0</v>
      </c>
      <c r="U737" s="52">
        <f t="shared" si="42"/>
        <v>0</v>
      </c>
      <c r="V737" s="52">
        <f t="shared" si="43"/>
        <v>0</v>
      </c>
      <c r="W737" s="52">
        <f t="shared" si="44"/>
        <v>0</v>
      </c>
      <c r="X737" s="52" t="str">
        <f t="shared" si="53"/>
        <v/>
      </c>
      <c r="Y737" s="53" t="str">
        <f>IF(T737&gt;0,Y736+P737,IF(T737=3737,"JST",""))</f>
        <v/>
      </c>
      <c r="Z737" s="53" t="str">
        <f t="shared" si="55"/>
        <v/>
      </c>
      <c r="AA737" s="53" t="str">
        <f t="shared" si="45"/>
        <v/>
      </c>
      <c r="AB737" s="54" t="str">
        <f t="shared" si="46"/>
        <v/>
      </c>
      <c r="AC737" s="61"/>
      <c r="AD737" s="52" t="str">
        <f t="shared" si="47"/>
        <v/>
      </c>
      <c r="AE737" s="53" t="str">
        <f t="shared" si="58"/>
        <v/>
      </c>
      <c r="AF737" s="52" t="str">
        <f t="shared" si="48"/>
        <v/>
      </c>
      <c r="AG737" s="52" t="str">
        <f t="shared" si="49"/>
        <v/>
      </c>
      <c r="AH737" s="58">
        <f t="shared" si="50"/>
        <v>0</v>
      </c>
      <c r="AI737" s="58">
        <f t="shared" si="51"/>
        <v>0</v>
      </c>
      <c r="AJ737" s="52" t="str">
        <f t="shared" si="56"/>
        <v/>
      </c>
      <c r="AK737" s="52" t="str">
        <f t="shared" si="57"/>
        <v/>
      </c>
    </row>
    <row r="738" spans="1:37" ht="15.75" customHeight="1" x14ac:dyDescent="0.25">
      <c r="A738" s="69"/>
      <c r="B738" s="63"/>
      <c r="C738" s="50" t="s">
        <v>61</v>
      </c>
      <c r="D738" s="64"/>
      <c r="E738" s="50" t="s">
        <v>61</v>
      </c>
      <c r="F738" s="68"/>
      <c r="G738" s="65"/>
      <c r="H738" s="66"/>
      <c r="I738" s="66"/>
      <c r="J738" s="67"/>
      <c r="K738" s="68"/>
      <c r="L738" s="64"/>
      <c r="M738" s="66"/>
      <c r="N738" s="66"/>
      <c r="O738" s="67"/>
      <c r="P738" s="48" t="str">
        <f t="shared" si="40"/>
        <v/>
      </c>
      <c r="Q738" s="50">
        <f t="shared" si="52"/>
        <v>737</v>
      </c>
      <c r="R738" s="50"/>
      <c r="S738" s="52"/>
      <c r="T738" s="52">
        <f t="shared" si="41"/>
        <v>0</v>
      </c>
      <c r="U738" s="52">
        <f t="shared" si="42"/>
        <v>0</v>
      </c>
      <c r="V738" s="52">
        <f t="shared" si="43"/>
        <v>0</v>
      </c>
      <c r="W738" s="52">
        <f t="shared" si="44"/>
        <v>0</v>
      </c>
      <c r="X738" s="52" t="str">
        <f t="shared" si="53"/>
        <v/>
      </c>
      <c r="Y738" s="53" t="str">
        <f t="shared" ref="Y738:Y992" si="59">IF(T738&gt;0,Y737+P738,"")</f>
        <v/>
      </c>
      <c r="Z738" s="53" t="str">
        <f t="shared" si="55"/>
        <v/>
      </c>
      <c r="AA738" s="53" t="str">
        <f t="shared" si="45"/>
        <v/>
      </c>
      <c r="AB738" s="54" t="str">
        <f t="shared" si="46"/>
        <v/>
      </c>
      <c r="AC738" s="61"/>
      <c r="AD738" s="52" t="str">
        <f t="shared" si="47"/>
        <v/>
      </c>
      <c r="AE738" s="53" t="str">
        <f t="shared" si="58"/>
        <v/>
      </c>
      <c r="AF738" s="52" t="str">
        <f t="shared" si="48"/>
        <v/>
      </c>
      <c r="AG738" s="52" t="str">
        <f t="shared" si="49"/>
        <v/>
      </c>
      <c r="AH738" s="58">
        <f t="shared" si="50"/>
        <v>0</v>
      </c>
      <c r="AI738" s="58">
        <f t="shared" si="51"/>
        <v>0</v>
      </c>
      <c r="AJ738" s="52" t="str">
        <f t="shared" si="56"/>
        <v/>
      </c>
      <c r="AK738" s="52" t="str">
        <f t="shared" si="57"/>
        <v/>
      </c>
    </row>
    <row r="739" spans="1:37" ht="15.75" customHeight="1" x14ac:dyDescent="0.25">
      <c r="A739" s="69"/>
      <c r="B739" s="63"/>
      <c r="C739" s="50" t="s">
        <v>61</v>
      </c>
      <c r="D739" s="64"/>
      <c r="E739" s="50" t="s">
        <v>61</v>
      </c>
      <c r="F739" s="68"/>
      <c r="G739" s="65"/>
      <c r="H739" s="66"/>
      <c r="I739" s="66"/>
      <c r="J739" s="67"/>
      <c r="K739" s="68"/>
      <c r="L739" s="64"/>
      <c r="M739" s="66"/>
      <c r="N739" s="66"/>
      <c r="O739" s="67"/>
      <c r="P739" s="48" t="str">
        <f t="shared" si="40"/>
        <v/>
      </c>
      <c r="Q739" s="50">
        <f t="shared" si="52"/>
        <v>738</v>
      </c>
      <c r="R739" s="50"/>
      <c r="S739" s="52"/>
      <c r="T739" s="52">
        <f t="shared" si="41"/>
        <v>0</v>
      </c>
      <c r="U739" s="52">
        <f t="shared" si="42"/>
        <v>0</v>
      </c>
      <c r="V739" s="52">
        <f t="shared" si="43"/>
        <v>0</v>
      </c>
      <c r="W739" s="52">
        <f t="shared" si="44"/>
        <v>0</v>
      </c>
      <c r="X739" s="52" t="str">
        <f t="shared" si="53"/>
        <v/>
      </c>
      <c r="Y739" s="53" t="str">
        <f t="shared" si="59"/>
        <v/>
      </c>
      <c r="Z739" s="53" t="str">
        <f t="shared" si="55"/>
        <v/>
      </c>
      <c r="AA739" s="53" t="str">
        <f t="shared" si="45"/>
        <v/>
      </c>
      <c r="AB739" s="54" t="str">
        <f t="shared" si="46"/>
        <v/>
      </c>
      <c r="AC739" s="61"/>
      <c r="AD739" s="52" t="str">
        <f t="shared" si="47"/>
        <v/>
      </c>
      <c r="AE739" s="53" t="str">
        <f t="shared" si="58"/>
        <v/>
      </c>
      <c r="AF739" s="52" t="str">
        <f t="shared" si="48"/>
        <v/>
      </c>
      <c r="AG739" s="52" t="str">
        <f t="shared" si="49"/>
        <v/>
      </c>
      <c r="AH739" s="58">
        <f t="shared" si="50"/>
        <v>0</v>
      </c>
      <c r="AI739" s="58">
        <f t="shared" si="51"/>
        <v>0</v>
      </c>
      <c r="AJ739" s="52" t="str">
        <f t="shared" si="56"/>
        <v/>
      </c>
      <c r="AK739" s="52" t="str">
        <f t="shared" si="57"/>
        <v/>
      </c>
    </row>
    <row r="740" spans="1:37" ht="15.75" customHeight="1" x14ac:dyDescent="0.25">
      <c r="A740" s="69"/>
      <c r="B740" s="63"/>
      <c r="C740" s="50" t="s">
        <v>61</v>
      </c>
      <c r="D740" s="64"/>
      <c r="E740" s="50" t="s">
        <v>61</v>
      </c>
      <c r="F740" s="68"/>
      <c r="G740" s="65"/>
      <c r="H740" s="66"/>
      <c r="I740" s="66"/>
      <c r="J740" s="67"/>
      <c r="K740" s="68"/>
      <c r="L740" s="64"/>
      <c r="M740" s="66"/>
      <c r="N740" s="66"/>
      <c r="O740" s="67"/>
      <c r="P740" s="48" t="str">
        <f t="shared" si="40"/>
        <v/>
      </c>
      <c r="Q740" s="50">
        <f t="shared" si="52"/>
        <v>739</v>
      </c>
      <c r="R740" s="50"/>
      <c r="S740" s="52"/>
      <c r="T740" s="52">
        <f t="shared" si="41"/>
        <v>0</v>
      </c>
      <c r="U740" s="52">
        <f t="shared" si="42"/>
        <v>0</v>
      </c>
      <c r="V740" s="52">
        <f t="shared" si="43"/>
        <v>0</v>
      </c>
      <c r="W740" s="52">
        <f t="shared" si="44"/>
        <v>0</v>
      </c>
      <c r="X740" s="52" t="str">
        <f t="shared" si="53"/>
        <v/>
      </c>
      <c r="Y740" s="53" t="str">
        <f t="shared" si="59"/>
        <v/>
      </c>
      <c r="Z740" s="53" t="str">
        <f t="shared" si="55"/>
        <v/>
      </c>
      <c r="AA740" s="53" t="str">
        <f t="shared" si="45"/>
        <v/>
      </c>
      <c r="AB740" s="54" t="str">
        <f t="shared" si="46"/>
        <v/>
      </c>
      <c r="AC740" s="61"/>
      <c r="AD740" s="52" t="str">
        <f t="shared" si="47"/>
        <v/>
      </c>
      <c r="AE740" s="53" t="str">
        <f t="shared" si="58"/>
        <v/>
      </c>
      <c r="AF740" s="52" t="str">
        <f t="shared" si="48"/>
        <v/>
      </c>
      <c r="AG740" s="52" t="str">
        <f t="shared" si="49"/>
        <v/>
      </c>
      <c r="AH740" s="58">
        <f t="shared" si="50"/>
        <v>0</v>
      </c>
      <c r="AI740" s="58">
        <f t="shared" si="51"/>
        <v>0</v>
      </c>
      <c r="AJ740" s="52" t="str">
        <f t="shared" si="56"/>
        <v/>
      </c>
      <c r="AK740" s="52" t="str">
        <f t="shared" si="57"/>
        <v/>
      </c>
    </row>
    <row r="741" spans="1:37" ht="15.75" customHeight="1" x14ac:dyDescent="0.25">
      <c r="A741" s="69"/>
      <c r="B741" s="63"/>
      <c r="C741" s="50" t="s">
        <v>61</v>
      </c>
      <c r="D741" s="64"/>
      <c r="E741" s="50" t="s">
        <v>61</v>
      </c>
      <c r="F741" s="68"/>
      <c r="G741" s="65"/>
      <c r="H741" s="66"/>
      <c r="I741" s="66"/>
      <c r="J741" s="67"/>
      <c r="K741" s="68"/>
      <c r="L741" s="64"/>
      <c r="M741" s="66"/>
      <c r="N741" s="66"/>
      <c r="O741" s="67"/>
      <c r="P741" s="48" t="str">
        <f t="shared" si="40"/>
        <v/>
      </c>
      <c r="Q741" s="50">
        <f t="shared" si="52"/>
        <v>740</v>
      </c>
      <c r="R741" s="50"/>
      <c r="S741" s="52"/>
      <c r="T741" s="52">
        <f t="shared" si="41"/>
        <v>0</v>
      </c>
      <c r="U741" s="52">
        <f t="shared" si="42"/>
        <v>0</v>
      </c>
      <c r="V741" s="52">
        <f t="shared" si="43"/>
        <v>0</v>
      </c>
      <c r="W741" s="52">
        <f t="shared" si="44"/>
        <v>0</v>
      </c>
      <c r="X741" s="52" t="str">
        <f t="shared" si="53"/>
        <v/>
      </c>
      <c r="Y741" s="53" t="str">
        <f t="shared" si="59"/>
        <v/>
      </c>
      <c r="Z741" s="53" t="str">
        <f t="shared" si="55"/>
        <v/>
      </c>
      <c r="AA741" s="53" t="str">
        <f t="shared" si="45"/>
        <v/>
      </c>
      <c r="AB741" s="54" t="str">
        <f t="shared" si="46"/>
        <v/>
      </c>
      <c r="AC741" s="61"/>
      <c r="AD741" s="52" t="str">
        <f t="shared" si="47"/>
        <v/>
      </c>
      <c r="AE741" s="53" t="str">
        <f t="shared" si="58"/>
        <v/>
      </c>
      <c r="AF741" s="52" t="str">
        <f t="shared" si="48"/>
        <v/>
      </c>
      <c r="AG741" s="52" t="str">
        <f t="shared" si="49"/>
        <v/>
      </c>
      <c r="AH741" s="58">
        <f t="shared" si="50"/>
        <v>0</v>
      </c>
      <c r="AI741" s="58">
        <f t="shared" si="51"/>
        <v>0</v>
      </c>
      <c r="AJ741" s="52" t="str">
        <f t="shared" si="56"/>
        <v/>
      </c>
      <c r="AK741" s="52" t="str">
        <f t="shared" si="57"/>
        <v/>
      </c>
    </row>
    <row r="742" spans="1:37" ht="15.75" customHeight="1" x14ac:dyDescent="0.25">
      <c r="A742" s="69"/>
      <c r="B742" s="63"/>
      <c r="C742" s="50" t="s">
        <v>61</v>
      </c>
      <c r="D742" s="64"/>
      <c r="E742" s="50" t="s">
        <v>61</v>
      </c>
      <c r="F742" s="68"/>
      <c r="G742" s="65"/>
      <c r="H742" s="66"/>
      <c r="I742" s="66"/>
      <c r="J742" s="67"/>
      <c r="K742" s="68"/>
      <c r="L742" s="64"/>
      <c r="M742" s="66"/>
      <c r="N742" s="66"/>
      <c r="O742" s="67"/>
      <c r="P742" s="48" t="str">
        <f t="shared" si="40"/>
        <v/>
      </c>
      <c r="Q742" s="50">
        <f t="shared" si="52"/>
        <v>741</v>
      </c>
      <c r="R742" s="50"/>
      <c r="S742" s="52"/>
      <c r="T742" s="52">
        <f t="shared" si="41"/>
        <v>0</v>
      </c>
      <c r="U742" s="52">
        <f t="shared" si="42"/>
        <v>0</v>
      </c>
      <c r="V742" s="52">
        <f t="shared" si="43"/>
        <v>0</v>
      </c>
      <c r="W742" s="52">
        <f t="shared" si="44"/>
        <v>0</v>
      </c>
      <c r="X742" s="52" t="str">
        <f t="shared" si="53"/>
        <v/>
      </c>
      <c r="Y742" s="53" t="str">
        <f t="shared" si="59"/>
        <v/>
      </c>
      <c r="Z742" s="53" t="str">
        <f t="shared" si="55"/>
        <v/>
      </c>
      <c r="AA742" s="53" t="str">
        <f t="shared" si="45"/>
        <v/>
      </c>
      <c r="AB742" s="54" t="str">
        <f t="shared" si="46"/>
        <v/>
      </c>
      <c r="AC742" s="61"/>
      <c r="AD742" s="52" t="str">
        <f t="shared" si="47"/>
        <v/>
      </c>
      <c r="AE742" s="53" t="str">
        <f t="shared" si="58"/>
        <v/>
      </c>
      <c r="AF742" s="52" t="str">
        <f t="shared" si="48"/>
        <v/>
      </c>
      <c r="AG742" s="52" t="str">
        <f t="shared" si="49"/>
        <v/>
      </c>
      <c r="AH742" s="58">
        <f t="shared" si="50"/>
        <v>0</v>
      </c>
      <c r="AI742" s="58">
        <f t="shared" si="51"/>
        <v>0</v>
      </c>
      <c r="AJ742" s="52" t="str">
        <f t="shared" si="56"/>
        <v/>
      </c>
      <c r="AK742" s="52" t="str">
        <f t="shared" si="57"/>
        <v/>
      </c>
    </row>
    <row r="743" spans="1:37" ht="15.75" customHeight="1" x14ac:dyDescent="0.25">
      <c r="A743" s="69"/>
      <c r="B743" s="63"/>
      <c r="C743" s="50" t="s">
        <v>61</v>
      </c>
      <c r="D743" s="64"/>
      <c r="E743" s="50" t="s">
        <v>61</v>
      </c>
      <c r="F743" s="68"/>
      <c r="G743" s="65"/>
      <c r="H743" s="66"/>
      <c r="I743" s="66"/>
      <c r="J743" s="67"/>
      <c r="K743" s="68"/>
      <c r="L743" s="64"/>
      <c r="M743" s="66"/>
      <c r="N743" s="66"/>
      <c r="O743" s="67"/>
      <c r="P743" s="48" t="str">
        <f t="shared" si="40"/>
        <v/>
      </c>
      <c r="Q743" s="50">
        <f t="shared" si="52"/>
        <v>742</v>
      </c>
      <c r="R743" s="50"/>
      <c r="S743" s="52"/>
      <c r="T743" s="52">
        <f t="shared" si="41"/>
        <v>0</v>
      </c>
      <c r="U743" s="52">
        <f t="shared" si="42"/>
        <v>0</v>
      </c>
      <c r="V743" s="52">
        <f t="shared" si="43"/>
        <v>0</v>
      </c>
      <c r="W743" s="52">
        <f t="shared" si="44"/>
        <v>0</v>
      </c>
      <c r="X743" s="52" t="str">
        <f t="shared" si="53"/>
        <v/>
      </c>
      <c r="Y743" s="53" t="str">
        <f t="shared" si="59"/>
        <v/>
      </c>
      <c r="Z743" s="53" t="str">
        <f t="shared" si="55"/>
        <v/>
      </c>
      <c r="AA743" s="53" t="str">
        <f t="shared" si="45"/>
        <v/>
      </c>
      <c r="AB743" s="54" t="str">
        <f t="shared" si="46"/>
        <v/>
      </c>
      <c r="AC743" s="61"/>
      <c r="AD743" s="52" t="str">
        <f t="shared" si="47"/>
        <v/>
      </c>
      <c r="AE743" s="53" t="str">
        <f t="shared" si="58"/>
        <v/>
      </c>
      <c r="AF743" s="52" t="str">
        <f t="shared" si="48"/>
        <v/>
      </c>
      <c r="AG743" s="52" t="str">
        <f t="shared" si="49"/>
        <v/>
      </c>
      <c r="AH743" s="58">
        <f t="shared" si="50"/>
        <v>0</v>
      </c>
      <c r="AI743" s="58">
        <f t="shared" si="51"/>
        <v>0</v>
      </c>
      <c r="AJ743" s="52" t="str">
        <f t="shared" si="56"/>
        <v/>
      </c>
      <c r="AK743" s="52" t="str">
        <f t="shared" si="57"/>
        <v/>
      </c>
    </row>
    <row r="744" spans="1:37" ht="15.75" customHeight="1" x14ac:dyDescent="0.25">
      <c r="A744" s="69"/>
      <c r="B744" s="63"/>
      <c r="C744" s="50" t="s">
        <v>61</v>
      </c>
      <c r="D744" s="64"/>
      <c r="E744" s="50" t="s">
        <v>61</v>
      </c>
      <c r="F744" s="68"/>
      <c r="G744" s="65"/>
      <c r="H744" s="66"/>
      <c r="I744" s="66"/>
      <c r="J744" s="67"/>
      <c r="K744" s="68"/>
      <c r="L744" s="64"/>
      <c r="M744" s="66"/>
      <c r="N744" s="66"/>
      <c r="O744" s="67"/>
      <c r="P744" s="48" t="str">
        <f t="shared" si="40"/>
        <v/>
      </c>
      <c r="Q744" s="50">
        <f t="shared" si="52"/>
        <v>743</v>
      </c>
      <c r="R744" s="50"/>
      <c r="S744" s="52"/>
      <c r="T744" s="52">
        <f t="shared" si="41"/>
        <v>0</v>
      </c>
      <c r="U744" s="52">
        <f t="shared" si="42"/>
        <v>0</v>
      </c>
      <c r="V744" s="52">
        <f t="shared" si="43"/>
        <v>0</v>
      </c>
      <c r="W744" s="52">
        <f t="shared" si="44"/>
        <v>0</v>
      </c>
      <c r="X744" s="52" t="str">
        <f t="shared" si="53"/>
        <v/>
      </c>
      <c r="Y744" s="53" t="str">
        <f t="shared" si="59"/>
        <v/>
      </c>
      <c r="Z744" s="53" t="str">
        <f t="shared" si="55"/>
        <v/>
      </c>
      <c r="AA744" s="53" t="str">
        <f t="shared" si="45"/>
        <v/>
      </c>
      <c r="AB744" s="54" t="str">
        <f t="shared" si="46"/>
        <v/>
      </c>
      <c r="AC744" s="61"/>
      <c r="AD744" s="52" t="str">
        <f t="shared" si="47"/>
        <v/>
      </c>
      <c r="AE744" s="53" t="str">
        <f t="shared" si="58"/>
        <v/>
      </c>
      <c r="AF744" s="52" t="str">
        <f t="shared" si="48"/>
        <v/>
      </c>
      <c r="AG744" s="52" t="str">
        <f t="shared" si="49"/>
        <v/>
      </c>
      <c r="AH744" s="58">
        <f t="shared" si="50"/>
        <v>0</v>
      </c>
      <c r="AI744" s="58">
        <f t="shared" si="51"/>
        <v>0</v>
      </c>
      <c r="AJ744" s="52" t="str">
        <f t="shared" si="56"/>
        <v/>
      </c>
      <c r="AK744" s="52" t="str">
        <f t="shared" si="57"/>
        <v/>
      </c>
    </row>
    <row r="745" spans="1:37" ht="15.75" customHeight="1" x14ac:dyDescent="0.25">
      <c r="A745" s="69"/>
      <c r="B745" s="63"/>
      <c r="C745" s="50" t="s">
        <v>61</v>
      </c>
      <c r="D745" s="64"/>
      <c r="E745" s="50" t="s">
        <v>61</v>
      </c>
      <c r="F745" s="68"/>
      <c r="G745" s="65"/>
      <c r="H745" s="66"/>
      <c r="I745" s="66"/>
      <c r="J745" s="67"/>
      <c r="K745" s="68"/>
      <c r="L745" s="64"/>
      <c r="M745" s="66"/>
      <c r="N745" s="66"/>
      <c r="O745" s="67"/>
      <c r="P745" s="48" t="str">
        <f t="shared" si="40"/>
        <v/>
      </c>
      <c r="Q745" s="50">
        <f t="shared" si="52"/>
        <v>744</v>
      </c>
      <c r="R745" s="50"/>
      <c r="S745" s="52"/>
      <c r="T745" s="52">
        <f t="shared" si="41"/>
        <v>0</v>
      </c>
      <c r="U745" s="52">
        <f t="shared" si="42"/>
        <v>0</v>
      </c>
      <c r="V745" s="52">
        <f t="shared" si="43"/>
        <v>0</v>
      </c>
      <c r="W745" s="52">
        <f t="shared" si="44"/>
        <v>0</v>
      </c>
      <c r="X745" s="52" t="str">
        <f t="shared" si="53"/>
        <v/>
      </c>
      <c r="Y745" s="53" t="str">
        <f t="shared" si="59"/>
        <v/>
      </c>
      <c r="Z745" s="53" t="str">
        <f t="shared" si="55"/>
        <v/>
      </c>
      <c r="AA745" s="53" t="str">
        <f t="shared" si="45"/>
        <v/>
      </c>
      <c r="AB745" s="54" t="str">
        <f t="shared" si="46"/>
        <v/>
      </c>
      <c r="AC745" s="61"/>
      <c r="AD745" s="52" t="str">
        <f t="shared" si="47"/>
        <v/>
      </c>
      <c r="AE745" s="53" t="str">
        <f t="shared" si="58"/>
        <v/>
      </c>
      <c r="AF745" s="52" t="str">
        <f t="shared" si="48"/>
        <v/>
      </c>
      <c r="AG745" s="52" t="str">
        <f t="shared" si="49"/>
        <v/>
      </c>
      <c r="AH745" s="58">
        <f t="shared" si="50"/>
        <v>0</v>
      </c>
      <c r="AI745" s="58">
        <f t="shared" si="51"/>
        <v>0</v>
      </c>
      <c r="AJ745" s="52" t="str">
        <f t="shared" si="56"/>
        <v/>
      </c>
      <c r="AK745" s="52" t="str">
        <f t="shared" si="57"/>
        <v/>
      </c>
    </row>
    <row r="746" spans="1:37" ht="15.75" customHeight="1" x14ac:dyDescent="0.25">
      <c r="A746" s="69"/>
      <c r="B746" s="63"/>
      <c r="C746" s="50" t="s">
        <v>61</v>
      </c>
      <c r="D746" s="64"/>
      <c r="E746" s="50" t="s">
        <v>61</v>
      </c>
      <c r="F746" s="68"/>
      <c r="G746" s="65"/>
      <c r="H746" s="66"/>
      <c r="I746" s="66"/>
      <c r="J746" s="67"/>
      <c r="K746" s="68"/>
      <c r="L746" s="64"/>
      <c r="M746" s="66"/>
      <c r="N746" s="66"/>
      <c r="O746" s="67"/>
      <c r="P746" s="48" t="str">
        <f t="shared" si="40"/>
        <v/>
      </c>
      <c r="Q746" s="50">
        <f t="shared" si="52"/>
        <v>745</v>
      </c>
      <c r="R746" s="50"/>
      <c r="S746" s="52"/>
      <c r="T746" s="52">
        <f t="shared" si="41"/>
        <v>0</v>
      </c>
      <c r="U746" s="52">
        <f t="shared" si="42"/>
        <v>0</v>
      </c>
      <c r="V746" s="52">
        <f t="shared" si="43"/>
        <v>0</v>
      </c>
      <c r="W746" s="52">
        <f t="shared" si="44"/>
        <v>0</v>
      </c>
      <c r="X746" s="52" t="str">
        <f t="shared" si="53"/>
        <v/>
      </c>
      <c r="Y746" s="53" t="str">
        <f t="shared" si="59"/>
        <v/>
      </c>
      <c r="Z746" s="53" t="str">
        <f t="shared" si="55"/>
        <v/>
      </c>
      <c r="AA746" s="53" t="str">
        <f t="shared" si="45"/>
        <v/>
      </c>
      <c r="AB746" s="54" t="str">
        <f t="shared" si="46"/>
        <v/>
      </c>
      <c r="AC746" s="61"/>
      <c r="AD746" s="52" t="str">
        <f t="shared" si="47"/>
        <v/>
      </c>
      <c r="AE746" s="53" t="str">
        <f t="shared" si="58"/>
        <v/>
      </c>
      <c r="AF746" s="52" t="str">
        <f t="shared" si="48"/>
        <v/>
      </c>
      <c r="AG746" s="52" t="str">
        <f t="shared" si="49"/>
        <v/>
      </c>
      <c r="AH746" s="58">
        <f t="shared" si="50"/>
        <v>0</v>
      </c>
      <c r="AI746" s="58">
        <f t="shared" si="51"/>
        <v>0</v>
      </c>
      <c r="AJ746" s="52" t="str">
        <f t="shared" si="56"/>
        <v/>
      </c>
      <c r="AK746" s="52" t="str">
        <f t="shared" si="57"/>
        <v/>
      </c>
    </row>
    <row r="747" spans="1:37" ht="15.75" customHeight="1" x14ac:dyDescent="0.25">
      <c r="A747" s="69"/>
      <c r="B747" s="63"/>
      <c r="C747" s="50" t="s">
        <v>61</v>
      </c>
      <c r="D747" s="64"/>
      <c r="E747" s="50" t="s">
        <v>61</v>
      </c>
      <c r="F747" s="68"/>
      <c r="G747" s="65"/>
      <c r="H747" s="66"/>
      <c r="I747" s="66"/>
      <c r="J747" s="67"/>
      <c r="K747" s="68"/>
      <c r="L747" s="64"/>
      <c r="M747" s="66"/>
      <c r="N747" s="66"/>
      <c r="O747" s="67"/>
      <c r="P747" s="48" t="str">
        <f t="shared" si="40"/>
        <v/>
      </c>
      <c r="Q747" s="50">
        <f t="shared" si="52"/>
        <v>746</v>
      </c>
      <c r="R747" s="50"/>
      <c r="S747" s="52"/>
      <c r="T747" s="52">
        <f t="shared" si="41"/>
        <v>0</v>
      </c>
      <c r="U747" s="52">
        <f t="shared" si="42"/>
        <v>0</v>
      </c>
      <c r="V747" s="52">
        <f t="shared" si="43"/>
        <v>0</v>
      </c>
      <c r="W747" s="52">
        <f t="shared" si="44"/>
        <v>0</v>
      </c>
      <c r="X747" s="52" t="str">
        <f t="shared" si="53"/>
        <v/>
      </c>
      <c r="Y747" s="53" t="str">
        <f t="shared" si="59"/>
        <v/>
      </c>
      <c r="Z747" s="53" t="str">
        <f t="shared" si="55"/>
        <v/>
      </c>
      <c r="AA747" s="53" t="str">
        <f t="shared" si="45"/>
        <v/>
      </c>
      <c r="AB747" s="54" t="str">
        <f t="shared" si="46"/>
        <v/>
      </c>
      <c r="AC747" s="61"/>
      <c r="AD747" s="52" t="str">
        <f t="shared" si="47"/>
        <v/>
      </c>
      <c r="AE747" s="53" t="str">
        <f t="shared" si="58"/>
        <v/>
      </c>
      <c r="AF747" s="52" t="str">
        <f t="shared" si="48"/>
        <v/>
      </c>
      <c r="AG747" s="52" t="str">
        <f t="shared" si="49"/>
        <v/>
      </c>
      <c r="AH747" s="58">
        <f t="shared" si="50"/>
        <v>0</v>
      </c>
      <c r="AI747" s="58">
        <f t="shared" si="51"/>
        <v>0</v>
      </c>
      <c r="AJ747" s="52" t="str">
        <f t="shared" si="56"/>
        <v/>
      </c>
      <c r="AK747" s="52" t="str">
        <f t="shared" si="57"/>
        <v/>
      </c>
    </row>
    <row r="748" spans="1:37" ht="15.75" customHeight="1" x14ac:dyDescent="0.25">
      <c r="A748" s="69"/>
      <c r="B748" s="63"/>
      <c r="C748" s="50" t="s">
        <v>61</v>
      </c>
      <c r="D748" s="64"/>
      <c r="E748" s="50" t="s">
        <v>61</v>
      </c>
      <c r="F748" s="68"/>
      <c r="G748" s="65"/>
      <c r="H748" s="66"/>
      <c r="I748" s="66"/>
      <c r="J748" s="67"/>
      <c r="K748" s="68"/>
      <c r="L748" s="64"/>
      <c r="M748" s="66"/>
      <c r="N748" s="66"/>
      <c r="O748" s="67"/>
      <c r="P748" s="48" t="str">
        <f t="shared" si="40"/>
        <v/>
      </c>
      <c r="Q748" s="50">
        <f t="shared" si="52"/>
        <v>747</v>
      </c>
      <c r="R748" s="50"/>
      <c r="S748" s="52"/>
      <c r="T748" s="52">
        <f t="shared" si="41"/>
        <v>0</v>
      </c>
      <c r="U748" s="52">
        <f t="shared" si="42"/>
        <v>0</v>
      </c>
      <c r="V748" s="52">
        <f t="shared" si="43"/>
        <v>0</v>
      </c>
      <c r="W748" s="52">
        <f t="shared" si="44"/>
        <v>0</v>
      </c>
      <c r="X748" s="52" t="str">
        <f t="shared" si="53"/>
        <v/>
      </c>
      <c r="Y748" s="53" t="str">
        <f t="shared" si="59"/>
        <v/>
      </c>
      <c r="Z748" s="53" t="str">
        <f t="shared" si="55"/>
        <v/>
      </c>
      <c r="AA748" s="53" t="str">
        <f t="shared" si="45"/>
        <v/>
      </c>
      <c r="AB748" s="54" t="str">
        <f t="shared" si="46"/>
        <v/>
      </c>
      <c r="AC748" s="61"/>
      <c r="AD748" s="52" t="str">
        <f t="shared" si="47"/>
        <v/>
      </c>
      <c r="AE748" s="53" t="str">
        <f t="shared" si="58"/>
        <v/>
      </c>
      <c r="AF748" s="52" t="str">
        <f t="shared" si="48"/>
        <v/>
      </c>
      <c r="AG748" s="52" t="str">
        <f t="shared" si="49"/>
        <v/>
      </c>
      <c r="AH748" s="58">
        <f t="shared" si="50"/>
        <v>0</v>
      </c>
      <c r="AI748" s="58">
        <f t="shared" si="51"/>
        <v>0</v>
      </c>
      <c r="AJ748" s="52" t="str">
        <f t="shared" si="56"/>
        <v/>
      </c>
      <c r="AK748" s="52" t="str">
        <f t="shared" si="57"/>
        <v/>
      </c>
    </row>
    <row r="749" spans="1:37" ht="15.75" customHeight="1" x14ac:dyDescent="0.25">
      <c r="A749" s="69"/>
      <c r="B749" s="63"/>
      <c r="C749" s="50" t="s">
        <v>61</v>
      </c>
      <c r="D749" s="64"/>
      <c r="E749" s="50" t="s">
        <v>61</v>
      </c>
      <c r="F749" s="68"/>
      <c r="G749" s="65"/>
      <c r="H749" s="66"/>
      <c r="I749" s="66"/>
      <c r="J749" s="67"/>
      <c r="K749" s="68"/>
      <c r="L749" s="64"/>
      <c r="M749" s="66"/>
      <c r="N749" s="66"/>
      <c r="O749" s="67"/>
      <c r="P749" s="48" t="str">
        <f t="shared" si="40"/>
        <v/>
      </c>
      <c r="Q749" s="50">
        <f t="shared" si="52"/>
        <v>748</v>
      </c>
      <c r="R749" s="50"/>
      <c r="S749" s="52"/>
      <c r="T749" s="52">
        <f t="shared" si="41"/>
        <v>0</v>
      </c>
      <c r="U749" s="52">
        <f t="shared" si="42"/>
        <v>0</v>
      </c>
      <c r="V749" s="52">
        <f t="shared" si="43"/>
        <v>0</v>
      </c>
      <c r="W749" s="52">
        <f t="shared" si="44"/>
        <v>0</v>
      </c>
      <c r="X749" s="52" t="str">
        <f t="shared" si="53"/>
        <v/>
      </c>
      <c r="Y749" s="53" t="str">
        <f t="shared" si="59"/>
        <v/>
      </c>
      <c r="Z749" s="53" t="str">
        <f t="shared" si="55"/>
        <v/>
      </c>
      <c r="AA749" s="53" t="str">
        <f t="shared" si="45"/>
        <v/>
      </c>
      <c r="AB749" s="54" t="str">
        <f t="shared" si="46"/>
        <v/>
      </c>
      <c r="AC749" s="61"/>
      <c r="AD749" s="52" t="str">
        <f t="shared" si="47"/>
        <v/>
      </c>
      <c r="AE749" s="53" t="str">
        <f t="shared" si="58"/>
        <v/>
      </c>
      <c r="AF749" s="52" t="str">
        <f t="shared" si="48"/>
        <v/>
      </c>
      <c r="AG749" s="52" t="str">
        <f t="shared" si="49"/>
        <v/>
      </c>
      <c r="AH749" s="58">
        <f t="shared" si="50"/>
        <v>0</v>
      </c>
      <c r="AI749" s="58">
        <f t="shared" si="51"/>
        <v>0</v>
      </c>
      <c r="AJ749" s="52" t="str">
        <f t="shared" si="56"/>
        <v/>
      </c>
      <c r="AK749" s="52" t="str">
        <f t="shared" si="57"/>
        <v/>
      </c>
    </row>
    <row r="750" spans="1:37" ht="15.75" customHeight="1" x14ac:dyDescent="0.25">
      <c r="A750" s="69"/>
      <c r="B750" s="63"/>
      <c r="C750" s="50" t="s">
        <v>61</v>
      </c>
      <c r="D750" s="64"/>
      <c r="E750" s="50" t="s">
        <v>61</v>
      </c>
      <c r="F750" s="68"/>
      <c r="G750" s="65"/>
      <c r="H750" s="66"/>
      <c r="I750" s="66"/>
      <c r="J750" s="67"/>
      <c r="K750" s="68"/>
      <c r="L750" s="64"/>
      <c r="M750" s="66"/>
      <c r="N750" s="66"/>
      <c r="O750" s="67"/>
      <c r="P750" s="48" t="str">
        <f t="shared" si="40"/>
        <v/>
      </c>
      <c r="Q750" s="50">
        <f t="shared" si="52"/>
        <v>749</v>
      </c>
      <c r="R750" s="50"/>
      <c r="S750" s="52"/>
      <c r="T750" s="52">
        <f t="shared" si="41"/>
        <v>0</v>
      </c>
      <c r="U750" s="52">
        <f t="shared" si="42"/>
        <v>0</v>
      </c>
      <c r="V750" s="52">
        <f t="shared" si="43"/>
        <v>0</v>
      </c>
      <c r="W750" s="52">
        <f t="shared" si="44"/>
        <v>0</v>
      </c>
      <c r="X750" s="52" t="str">
        <f t="shared" si="53"/>
        <v/>
      </c>
      <c r="Y750" s="53" t="str">
        <f t="shared" si="59"/>
        <v/>
      </c>
      <c r="Z750" s="53" t="str">
        <f t="shared" si="55"/>
        <v/>
      </c>
      <c r="AA750" s="53" t="str">
        <f t="shared" si="45"/>
        <v/>
      </c>
      <c r="AB750" s="54" t="str">
        <f t="shared" si="46"/>
        <v/>
      </c>
      <c r="AC750" s="61"/>
      <c r="AD750" s="52" t="str">
        <f t="shared" si="47"/>
        <v/>
      </c>
      <c r="AE750" s="53" t="str">
        <f t="shared" si="58"/>
        <v/>
      </c>
      <c r="AF750" s="52" t="str">
        <f t="shared" si="48"/>
        <v/>
      </c>
      <c r="AG750" s="52" t="str">
        <f t="shared" si="49"/>
        <v/>
      </c>
      <c r="AH750" s="58">
        <f t="shared" si="50"/>
        <v>0</v>
      </c>
      <c r="AI750" s="58">
        <f t="shared" si="51"/>
        <v>0</v>
      </c>
      <c r="AJ750" s="52" t="str">
        <f t="shared" si="56"/>
        <v/>
      </c>
      <c r="AK750" s="52" t="str">
        <f t="shared" si="57"/>
        <v/>
      </c>
    </row>
    <row r="751" spans="1:37" ht="15.75" customHeight="1" x14ac:dyDescent="0.25">
      <c r="A751" s="69"/>
      <c r="B751" s="63"/>
      <c r="C751" s="50" t="s">
        <v>61</v>
      </c>
      <c r="D751" s="64"/>
      <c r="E751" s="50" t="s">
        <v>61</v>
      </c>
      <c r="F751" s="68"/>
      <c r="G751" s="65"/>
      <c r="H751" s="66"/>
      <c r="I751" s="66"/>
      <c r="J751" s="67"/>
      <c r="K751" s="68"/>
      <c r="L751" s="64"/>
      <c r="M751" s="66"/>
      <c r="N751" s="66"/>
      <c r="O751" s="67"/>
      <c r="P751" s="48" t="str">
        <f t="shared" si="40"/>
        <v/>
      </c>
      <c r="Q751" s="50">
        <f t="shared" si="52"/>
        <v>750</v>
      </c>
      <c r="R751" s="50"/>
      <c r="S751" s="52"/>
      <c r="T751" s="52">
        <f t="shared" si="41"/>
        <v>0</v>
      </c>
      <c r="U751" s="52">
        <f t="shared" si="42"/>
        <v>0</v>
      </c>
      <c r="V751" s="52">
        <f t="shared" si="43"/>
        <v>0</v>
      </c>
      <c r="W751" s="52">
        <f t="shared" si="44"/>
        <v>0</v>
      </c>
      <c r="X751" s="52" t="str">
        <f t="shared" si="53"/>
        <v/>
      </c>
      <c r="Y751" s="53" t="str">
        <f t="shared" si="59"/>
        <v/>
      </c>
      <c r="Z751" s="53" t="str">
        <f t="shared" si="55"/>
        <v/>
      </c>
      <c r="AA751" s="53" t="str">
        <f t="shared" si="45"/>
        <v/>
      </c>
      <c r="AB751" s="54" t="str">
        <f t="shared" si="46"/>
        <v/>
      </c>
      <c r="AC751" s="61"/>
      <c r="AD751" s="52" t="str">
        <f t="shared" si="47"/>
        <v/>
      </c>
      <c r="AE751" s="53" t="str">
        <f t="shared" si="58"/>
        <v/>
      </c>
      <c r="AF751" s="52" t="str">
        <f t="shared" si="48"/>
        <v/>
      </c>
      <c r="AG751" s="52" t="str">
        <f t="shared" si="49"/>
        <v/>
      </c>
      <c r="AH751" s="58">
        <f t="shared" si="50"/>
        <v>0</v>
      </c>
      <c r="AI751" s="58">
        <f t="shared" si="51"/>
        <v>0</v>
      </c>
      <c r="AJ751" s="52" t="str">
        <f t="shared" si="56"/>
        <v/>
      </c>
      <c r="AK751" s="52" t="str">
        <f t="shared" si="57"/>
        <v/>
      </c>
    </row>
    <row r="752" spans="1:37" ht="15.75" customHeight="1" x14ac:dyDescent="0.25">
      <c r="A752" s="69"/>
      <c r="B752" s="63"/>
      <c r="C752" s="50" t="s">
        <v>61</v>
      </c>
      <c r="D752" s="64"/>
      <c r="E752" s="50" t="s">
        <v>61</v>
      </c>
      <c r="F752" s="68"/>
      <c r="G752" s="65"/>
      <c r="H752" s="66"/>
      <c r="I752" s="66"/>
      <c r="J752" s="67"/>
      <c r="K752" s="68"/>
      <c r="L752" s="64"/>
      <c r="M752" s="66"/>
      <c r="N752" s="66"/>
      <c r="O752" s="67"/>
      <c r="P752" s="48" t="str">
        <f t="shared" si="40"/>
        <v/>
      </c>
      <c r="Q752" s="50">
        <f t="shared" si="52"/>
        <v>751</v>
      </c>
      <c r="R752" s="50"/>
      <c r="S752" s="52"/>
      <c r="T752" s="52">
        <f t="shared" si="41"/>
        <v>0</v>
      </c>
      <c r="U752" s="52">
        <f t="shared" si="42"/>
        <v>0</v>
      </c>
      <c r="V752" s="52">
        <f t="shared" si="43"/>
        <v>0</v>
      </c>
      <c r="W752" s="52">
        <f t="shared" si="44"/>
        <v>0</v>
      </c>
      <c r="X752" s="52" t="str">
        <f t="shared" si="53"/>
        <v/>
      </c>
      <c r="Y752" s="53" t="str">
        <f t="shared" si="59"/>
        <v/>
      </c>
      <c r="Z752" s="53" t="str">
        <f t="shared" si="55"/>
        <v/>
      </c>
      <c r="AA752" s="53" t="str">
        <f t="shared" si="45"/>
        <v/>
      </c>
      <c r="AB752" s="54" t="str">
        <f t="shared" si="46"/>
        <v/>
      </c>
      <c r="AC752" s="61"/>
      <c r="AD752" s="52" t="str">
        <f t="shared" si="47"/>
        <v/>
      </c>
      <c r="AE752" s="53" t="str">
        <f t="shared" si="58"/>
        <v/>
      </c>
      <c r="AF752" s="52" t="str">
        <f t="shared" si="48"/>
        <v/>
      </c>
      <c r="AG752" s="52" t="str">
        <f t="shared" si="49"/>
        <v/>
      </c>
      <c r="AH752" s="58">
        <f t="shared" si="50"/>
        <v>0</v>
      </c>
      <c r="AI752" s="58">
        <f t="shared" si="51"/>
        <v>0</v>
      </c>
      <c r="AJ752" s="52" t="str">
        <f t="shared" si="56"/>
        <v/>
      </c>
      <c r="AK752" s="52" t="str">
        <f t="shared" si="57"/>
        <v/>
      </c>
    </row>
    <row r="753" spans="1:37" ht="15.75" customHeight="1" x14ac:dyDescent="0.25">
      <c r="A753" s="69"/>
      <c r="B753" s="63"/>
      <c r="C753" s="50" t="s">
        <v>61</v>
      </c>
      <c r="D753" s="64"/>
      <c r="E753" s="50" t="s">
        <v>61</v>
      </c>
      <c r="F753" s="68"/>
      <c r="G753" s="65"/>
      <c r="H753" s="66"/>
      <c r="I753" s="66"/>
      <c r="J753" s="67"/>
      <c r="K753" s="68"/>
      <c r="L753" s="64"/>
      <c r="M753" s="66"/>
      <c r="N753" s="66"/>
      <c r="O753" s="67"/>
      <c r="P753" s="48" t="str">
        <f t="shared" si="40"/>
        <v/>
      </c>
      <c r="Q753" s="50">
        <f t="shared" si="52"/>
        <v>752</v>
      </c>
      <c r="R753" s="50"/>
      <c r="S753" s="52"/>
      <c r="T753" s="52">
        <f t="shared" si="41"/>
        <v>0</v>
      </c>
      <c r="U753" s="52">
        <f t="shared" si="42"/>
        <v>0</v>
      </c>
      <c r="V753" s="52">
        <f t="shared" si="43"/>
        <v>0</v>
      </c>
      <c r="W753" s="52">
        <f t="shared" si="44"/>
        <v>0</v>
      </c>
      <c r="X753" s="52" t="str">
        <f t="shared" si="53"/>
        <v/>
      </c>
      <c r="Y753" s="53" t="str">
        <f t="shared" si="59"/>
        <v/>
      </c>
      <c r="Z753" s="53" t="str">
        <f t="shared" si="55"/>
        <v/>
      </c>
      <c r="AA753" s="53" t="str">
        <f t="shared" si="45"/>
        <v/>
      </c>
      <c r="AB753" s="54" t="str">
        <f t="shared" si="46"/>
        <v/>
      </c>
      <c r="AC753" s="61"/>
      <c r="AD753" s="52" t="str">
        <f t="shared" si="47"/>
        <v/>
      </c>
      <c r="AE753" s="53" t="str">
        <f t="shared" si="58"/>
        <v/>
      </c>
      <c r="AF753" s="52" t="str">
        <f t="shared" si="48"/>
        <v/>
      </c>
      <c r="AG753" s="52" t="str">
        <f t="shared" si="49"/>
        <v/>
      </c>
      <c r="AH753" s="58">
        <f t="shared" si="50"/>
        <v>0</v>
      </c>
      <c r="AI753" s="58">
        <f t="shared" si="51"/>
        <v>0</v>
      </c>
      <c r="AJ753" s="52" t="str">
        <f t="shared" si="56"/>
        <v/>
      </c>
      <c r="AK753" s="52" t="str">
        <f t="shared" si="57"/>
        <v/>
      </c>
    </row>
    <row r="754" spans="1:37" ht="15.75" customHeight="1" x14ac:dyDescent="0.25">
      <c r="A754" s="69"/>
      <c r="B754" s="63"/>
      <c r="C754" s="50" t="s">
        <v>61</v>
      </c>
      <c r="D754" s="64"/>
      <c r="E754" s="50" t="s">
        <v>61</v>
      </c>
      <c r="F754" s="68"/>
      <c r="G754" s="65"/>
      <c r="H754" s="66"/>
      <c r="I754" s="66"/>
      <c r="J754" s="67"/>
      <c r="K754" s="68"/>
      <c r="L754" s="64"/>
      <c r="M754" s="66"/>
      <c r="N754" s="66"/>
      <c r="O754" s="67"/>
      <c r="P754" s="48" t="str">
        <f t="shared" si="40"/>
        <v/>
      </c>
      <c r="Q754" s="50">
        <f t="shared" si="52"/>
        <v>753</v>
      </c>
      <c r="R754" s="50"/>
      <c r="S754" s="52"/>
      <c r="T754" s="52">
        <f t="shared" si="41"/>
        <v>0</v>
      </c>
      <c r="U754" s="52">
        <f t="shared" si="42"/>
        <v>0</v>
      </c>
      <c r="V754" s="52">
        <f t="shared" si="43"/>
        <v>0</v>
      </c>
      <c r="W754" s="52">
        <f t="shared" si="44"/>
        <v>0</v>
      </c>
      <c r="X754" s="52" t="str">
        <f t="shared" si="53"/>
        <v/>
      </c>
      <c r="Y754" s="53" t="str">
        <f t="shared" si="59"/>
        <v/>
      </c>
      <c r="Z754" s="53" t="str">
        <f t="shared" si="55"/>
        <v/>
      </c>
      <c r="AA754" s="53" t="str">
        <f t="shared" si="45"/>
        <v/>
      </c>
      <c r="AB754" s="54" t="str">
        <f t="shared" si="46"/>
        <v/>
      </c>
      <c r="AC754" s="61"/>
      <c r="AD754" s="52" t="str">
        <f t="shared" si="47"/>
        <v/>
      </c>
      <c r="AE754" s="53" t="str">
        <f t="shared" si="58"/>
        <v/>
      </c>
      <c r="AF754" s="52" t="str">
        <f t="shared" si="48"/>
        <v/>
      </c>
      <c r="AG754" s="52" t="str">
        <f t="shared" si="49"/>
        <v/>
      </c>
      <c r="AH754" s="58">
        <f t="shared" si="50"/>
        <v>0</v>
      </c>
      <c r="AI754" s="58">
        <f t="shared" si="51"/>
        <v>0</v>
      </c>
      <c r="AJ754" s="52" t="str">
        <f t="shared" si="56"/>
        <v/>
      </c>
      <c r="AK754" s="52" t="str">
        <f t="shared" si="57"/>
        <v/>
      </c>
    </row>
    <row r="755" spans="1:37" ht="15.75" customHeight="1" x14ac:dyDescent="0.25">
      <c r="A755" s="69"/>
      <c r="B755" s="63"/>
      <c r="C755" s="50" t="s">
        <v>61</v>
      </c>
      <c r="D755" s="64"/>
      <c r="E755" s="50" t="s">
        <v>61</v>
      </c>
      <c r="F755" s="68"/>
      <c r="G755" s="65"/>
      <c r="H755" s="66"/>
      <c r="I755" s="66"/>
      <c r="J755" s="67"/>
      <c r="K755" s="68"/>
      <c r="L755" s="64"/>
      <c r="M755" s="66"/>
      <c r="N755" s="66"/>
      <c r="O755" s="67"/>
      <c r="P755" s="48" t="str">
        <f t="shared" si="40"/>
        <v/>
      </c>
      <c r="Q755" s="50">
        <f t="shared" si="52"/>
        <v>754</v>
      </c>
      <c r="R755" s="50"/>
      <c r="S755" s="52"/>
      <c r="T755" s="52">
        <f t="shared" si="41"/>
        <v>0</v>
      </c>
      <c r="U755" s="52">
        <f t="shared" si="42"/>
        <v>0</v>
      </c>
      <c r="V755" s="52">
        <f t="shared" si="43"/>
        <v>0</v>
      </c>
      <c r="W755" s="52">
        <f t="shared" si="44"/>
        <v>0</v>
      </c>
      <c r="X755" s="52" t="str">
        <f t="shared" si="53"/>
        <v/>
      </c>
      <c r="Y755" s="53" t="str">
        <f t="shared" si="59"/>
        <v/>
      </c>
      <c r="Z755" s="53" t="str">
        <f t="shared" si="55"/>
        <v/>
      </c>
      <c r="AA755" s="53" t="str">
        <f t="shared" si="45"/>
        <v/>
      </c>
      <c r="AB755" s="54" t="str">
        <f t="shared" si="46"/>
        <v/>
      </c>
      <c r="AC755" s="61"/>
      <c r="AD755" s="52" t="str">
        <f t="shared" si="47"/>
        <v/>
      </c>
      <c r="AE755" s="53" t="str">
        <f t="shared" si="58"/>
        <v/>
      </c>
      <c r="AF755" s="52" t="str">
        <f t="shared" si="48"/>
        <v/>
      </c>
      <c r="AG755" s="52" t="str">
        <f t="shared" si="49"/>
        <v/>
      </c>
      <c r="AH755" s="58">
        <f t="shared" si="50"/>
        <v>0</v>
      </c>
      <c r="AI755" s="58">
        <f t="shared" si="51"/>
        <v>0</v>
      </c>
      <c r="AJ755" s="52" t="str">
        <f t="shared" si="56"/>
        <v/>
      </c>
      <c r="AK755" s="52" t="str">
        <f t="shared" si="57"/>
        <v/>
      </c>
    </row>
    <row r="756" spans="1:37" ht="15.75" customHeight="1" x14ac:dyDescent="0.25">
      <c r="A756" s="69"/>
      <c r="B756" s="63"/>
      <c r="C756" s="50" t="s">
        <v>61</v>
      </c>
      <c r="D756" s="64"/>
      <c r="E756" s="50" t="s">
        <v>61</v>
      </c>
      <c r="F756" s="68"/>
      <c r="G756" s="65"/>
      <c r="H756" s="66"/>
      <c r="I756" s="66"/>
      <c r="J756" s="67"/>
      <c r="K756" s="68"/>
      <c r="L756" s="64"/>
      <c r="M756" s="66"/>
      <c r="N756" s="66"/>
      <c r="O756" s="67"/>
      <c r="P756" s="48" t="str">
        <f t="shared" si="40"/>
        <v/>
      </c>
      <c r="Q756" s="50">
        <f t="shared" si="52"/>
        <v>755</v>
      </c>
      <c r="R756" s="50"/>
      <c r="S756" s="52"/>
      <c r="T756" s="52">
        <f t="shared" si="41"/>
        <v>0</v>
      </c>
      <c r="U756" s="52">
        <f t="shared" si="42"/>
        <v>0</v>
      </c>
      <c r="V756" s="52">
        <f t="shared" si="43"/>
        <v>0</v>
      </c>
      <c r="W756" s="52">
        <f t="shared" si="44"/>
        <v>0</v>
      </c>
      <c r="X756" s="52" t="str">
        <f t="shared" si="53"/>
        <v/>
      </c>
      <c r="Y756" s="53" t="str">
        <f t="shared" si="59"/>
        <v/>
      </c>
      <c r="Z756" s="53" t="str">
        <f t="shared" si="55"/>
        <v/>
      </c>
      <c r="AA756" s="53" t="str">
        <f t="shared" si="45"/>
        <v/>
      </c>
      <c r="AB756" s="54" t="str">
        <f t="shared" si="46"/>
        <v/>
      </c>
      <c r="AC756" s="61"/>
      <c r="AD756" s="52" t="str">
        <f t="shared" si="47"/>
        <v/>
      </c>
      <c r="AE756" s="53" t="str">
        <f t="shared" si="58"/>
        <v/>
      </c>
      <c r="AF756" s="52" t="str">
        <f t="shared" si="48"/>
        <v/>
      </c>
      <c r="AG756" s="52" t="str">
        <f t="shared" si="49"/>
        <v/>
      </c>
      <c r="AH756" s="58">
        <f t="shared" si="50"/>
        <v>0</v>
      </c>
      <c r="AI756" s="58">
        <f t="shared" si="51"/>
        <v>0</v>
      </c>
      <c r="AJ756" s="52" t="str">
        <f t="shared" si="56"/>
        <v/>
      </c>
      <c r="AK756" s="52" t="str">
        <f t="shared" si="57"/>
        <v/>
      </c>
    </row>
    <row r="757" spans="1:37" ht="15.75" customHeight="1" x14ac:dyDescent="0.25">
      <c r="A757" s="69"/>
      <c r="B757" s="63"/>
      <c r="C757" s="50" t="s">
        <v>61</v>
      </c>
      <c r="D757" s="64"/>
      <c r="E757" s="50" t="s">
        <v>61</v>
      </c>
      <c r="F757" s="68"/>
      <c r="G757" s="65"/>
      <c r="H757" s="66"/>
      <c r="I757" s="66"/>
      <c r="J757" s="67"/>
      <c r="K757" s="68"/>
      <c r="L757" s="64"/>
      <c r="M757" s="66"/>
      <c r="N757" s="66"/>
      <c r="O757" s="67"/>
      <c r="P757" s="48" t="str">
        <f t="shared" si="40"/>
        <v/>
      </c>
      <c r="Q757" s="50">
        <f t="shared" si="52"/>
        <v>756</v>
      </c>
      <c r="R757" s="50"/>
      <c r="S757" s="52"/>
      <c r="T757" s="52">
        <f t="shared" si="41"/>
        <v>0</v>
      </c>
      <c r="U757" s="52">
        <f t="shared" si="42"/>
        <v>0</v>
      </c>
      <c r="V757" s="52">
        <f t="shared" si="43"/>
        <v>0</v>
      </c>
      <c r="W757" s="52">
        <f t="shared" si="44"/>
        <v>0</v>
      </c>
      <c r="X757" s="52" t="str">
        <f t="shared" si="53"/>
        <v/>
      </c>
      <c r="Y757" s="53" t="str">
        <f t="shared" si="59"/>
        <v/>
      </c>
      <c r="Z757" s="53" t="str">
        <f t="shared" si="55"/>
        <v/>
      </c>
      <c r="AA757" s="53" t="str">
        <f t="shared" si="45"/>
        <v/>
      </c>
      <c r="AB757" s="54" t="str">
        <f t="shared" si="46"/>
        <v/>
      </c>
      <c r="AC757" s="61"/>
      <c r="AD757" s="52" t="str">
        <f t="shared" si="47"/>
        <v/>
      </c>
      <c r="AE757" s="53" t="str">
        <f t="shared" si="58"/>
        <v/>
      </c>
      <c r="AF757" s="52" t="str">
        <f t="shared" si="48"/>
        <v/>
      </c>
      <c r="AG757" s="52" t="str">
        <f t="shared" si="49"/>
        <v/>
      </c>
      <c r="AH757" s="58">
        <f t="shared" si="50"/>
        <v>0</v>
      </c>
      <c r="AI757" s="58">
        <f t="shared" si="51"/>
        <v>0</v>
      </c>
      <c r="AJ757" s="52" t="str">
        <f t="shared" si="56"/>
        <v/>
      </c>
      <c r="AK757" s="52" t="str">
        <f t="shared" si="57"/>
        <v/>
      </c>
    </row>
    <row r="758" spans="1:37" ht="15.75" customHeight="1" x14ac:dyDescent="0.25">
      <c r="A758" s="69"/>
      <c r="B758" s="63"/>
      <c r="C758" s="50" t="s">
        <v>61</v>
      </c>
      <c r="D758" s="64"/>
      <c r="E758" s="50" t="s">
        <v>61</v>
      </c>
      <c r="F758" s="68"/>
      <c r="G758" s="65"/>
      <c r="H758" s="66"/>
      <c r="I758" s="66"/>
      <c r="J758" s="67"/>
      <c r="K758" s="68"/>
      <c r="L758" s="64"/>
      <c r="M758" s="66"/>
      <c r="N758" s="66"/>
      <c r="O758" s="67"/>
      <c r="P758" s="48" t="str">
        <f t="shared" si="40"/>
        <v/>
      </c>
      <c r="Q758" s="50">
        <f t="shared" si="52"/>
        <v>757</v>
      </c>
      <c r="R758" s="50"/>
      <c r="S758" s="52"/>
      <c r="T758" s="52">
        <f t="shared" si="41"/>
        <v>0</v>
      </c>
      <c r="U758" s="52">
        <f t="shared" si="42"/>
        <v>0</v>
      </c>
      <c r="V758" s="52">
        <f t="shared" si="43"/>
        <v>0</v>
      </c>
      <c r="W758" s="52">
        <f t="shared" si="44"/>
        <v>0</v>
      </c>
      <c r="X758" s="52" t="str">
        <f t="shared" si="53"/>
        <v/>
      </c>
      <c r="Y758" s="53" t="str">
        <f t="shared" si="59"/>
        <v/>
      </c>
      <c r="Z758" s="53" t="str">
        <f t="shared" si="55"/>
        <v/>
      </c>
      <c r="AA758" s="53" t="str">
        <f t="shared" si="45"/>
        <v/>
      </c>
      <c r="AB758" s="54" t="str">
        <f t="shared" si="46"/>
        <v/>
      </c>
      <c r="AC758" s="61"/>
      <c r="AD758" s="52" t="str">
        <f t="shared" si="47"/>
        <v/>
      </c>
      <c r="AE758" s="53" t="str">
        <f t="shared" si="58"/>
        <v/>
      </c>
      <c r="AF758" s="52" t="str">
        <f t="shared" si="48"/>
        <v/>
      </c>
      <c r="AG758" s="52" t="str">
        <f t="shared" si="49"/>
        <v/>
      </c>
      <c r="AH758" s="58">
        <f t="shared" si="50"/>
        <v>0</v>
      </c>
      <c r="AI758" s="58">
        <f t="shared" si="51"/>
        <v>0</v>
      </c>
      <c r="AJ758" s="52" t="str">
        <f t="shared" si="56"/>
        <v/>
      </c>
      <c r="AK758" s="52" t="str">
        <f t="shared" si="57"/>
        <v/>
      </c>
    </row>
    <row r="759" spans="1:37" ht="15.75" customHeight="1" x14ac:dyDescent="0.25">
      <c r="A759" s="69"/>
      <c r="B759" s="63"/>
      <c r="C759" s="50" t="s">
        <v>61</v>
      </c>
      <c r="D759" s="64"/>
      <c r="E759" s="50" t="s">
        <v>61</v>
      </c>
      <c r="F759" s="68"/>
      <c r="G759" s="65"/>
      <c r="H759" s="66"/>
      <c r="I759" s="66"/>
      <c r="J759" s="67"/>
      <c r="K759" s="68"/>
      <c r="L759" s="64"/>
      <c r="M759" s="66"/>
      <c r="N759" s="66"/>
      <c r="O759" s="67"/>
      <c r="P759" s="48" t="str">
        <f t="shared" si="40"/>
        <v/>
      </c>
      <c r="Q759" s="50">
        <f t="shared" si="52"/>
        <v>758</v>
      </c>
      <c r="R759" s="50"/>
      <c r="S759" s="52"/>
      <c r="T759" s="52">
        <f t="shared" si="41"/>
        <v>0</v>
      </c>
      <c r="U759" s="52">
        <f t="shared" si="42"/>
        <v>0</v>
      </c>
      <c r="V759" s="52">
        <f t="shared" si="43"/>
        <v>0</v>
      </c>
      <c r="W759" s="52">
        <f t="shared" si="44"/>
        <v>0</v>
      </c>
      <c r="X759" s="52" t="str">
        <f t="shared" si="53"/>
        <v/>
      </c>
      <c r="Y759" s="53" t="str">
        <f t="shared" si="59"/>
        <v/>
      </c>
      <c r="Z759" s="53" t="str">
        <f t="shared" si="55"/>
        <v/>
      </c>
      <c r="AA759" s="53" t="str">
        <f t="shared" si="45"/>
        <v/>
      </c>
      <c r="AB759" s="54" t="str">
        <f t="shared" si="46"/>
        <v/>
      </c>
      <c r="AC759" s="61"/>
      <c r="AD759" s="52" t="str">
        <f t="shared" si="47"/>
        <v/>
      </c>
      <c r="AE759" s="53" t="str">
        <f t="shared" si="58"/>
        <v/>
      </c>
      <c r="AF759" s="52" t="str">
        <f t="shared" si="48"/>
        <v/>
      </c>
      <c r="AG759" s="52" t="str">
        <f t="shared" si="49"/>
        <v/>
      </c>
      <c r="AH759" s="58">
        <f t="shared" si="50"/>
        <v>0</v>
      </c>
      <c r="AI759" s="58">
        <f t="shared" si="51"/>
        <v>0</v>
      </c>
      <c r="AJ759" s="52" t="str">
        <f t="shared" si="56"/>
        <v/>
      </c>
      <c r="AK759" s="52" t="str">
        <f t="shared" si="57"/>
        <v/>
      </c>
    </row>
    <row r="760" spans="1:37" ht="15.75" customHeight="1" x14ac:dyDescent="0.25">
      <c r="A760" s="69"/>
      <c r="B760" s="63"/>
      <c r="C760" s="50" t="s">
        <v>61</v>
      </c>
      <c r="D760" s="64"/>
      <c r="E760" s="50" t="s">
        <v>61</v>
      </c>
      <c r="F760" s="68"/>
      <c r="G760" s="65"/>
      <c r="H760" s="66"/>
      <c r="I760" s="66"/>
      <c r="J760" s="67"/>
      <c r="K760" s="68"/>
      <c r="L760" s="64"/>
      <c r="M760" s="66"/>
      <c r="N760" s="66"/>
      <c r="O760" s="67"/>
      <c r="P760" s="48" t="str">
        <f t="shared" si="40"/>
        <v/>
      </c>
      <c r="Q760" s="50">
        <f t="shared" si="52"/>
        <v>759</v>
      </c>
      <c r="R760" s="50"/>
      <c r="S760" s="52"/>
      <c r="T760" s="52">
        <f t="shared" si="41"/>
        <v>0</v>
      </c>
      <c r="U760" s="52">
        <f t="shared" si="42"/>
        <v>0</v>
      </c>
      <c r="V760" s="52">
        <f t="shared" si="43"/>
        <v>0</v>
      </c>
      <c r="W760" s="52">
        <f t="shared" si="44"/>
        <v>0</v>
      </c>
      <c r="X760" s="52" t="str">
        <f t="shared" si="53"/>
        <v/>
      </c>
      <c r="Y760" s="53" t="str">
        <f t="shared" si="59"/>
        <v/>
      </c>
      <c r="Z760" s="53" t="str">
        <f t="shared" si="55"/>
        <v/>
      </c>
      <c r="AA760" s="53" t="str">
        <f t="shared" si="45"/>
        <v/>
      </c>
      <c r="AB760" s="54" t="str">
        <f t="shared" si="46"/>
        <v/>
      </c>
      <c r="AC760" s="61"/>
      <c r="AD760" s="52" t="str">
        <f t="shared" si="47"/>
        <v/>
      </c>
      <c r="AE760" s="53" t="str">
        <f t="shared" si="58"/>
        <v/>
      </c>
      <c r="AF760" s="52" t="str">
        <f t="shared" si="48"/>
        <v/>
      </c>
      <c r="AG760" s="52" t="str">
        <f t="shared" si="49"/>
        <v/>
      </c>
      <c r="AH760" s="58">
        <f t="shared" si="50"/>
        <v>0</v>
      </c>
      <c r="AI760" s="58">
        <f t="shared" si="51"/>
        <v>0</v>
      </c>
      <c r="AJ760" s="52" t="str">
        <f t="shared" si="56"/>
        <v/>
      </c>
      <c r="AK760" s="52" t="str">
        <f t="shared" si="57"/>
        <v/>
      </c>
    </row>
    <row r="761" spans="1:37" ht="15.75" customHeight="1" x14ac:dyDescent="0.25">
      <c r="A761" s="69"/>
      <c r="B761" s="63"/>
      <c r="C761" s="50" t="s">
        <v>61</v>
      </c>
      <c r="D761" s="64"/>
      <c r="E761" s="50" t="s">
        <v>61</v>
      </c>
      <c r="F761" s="68"/>
      <c r="G761" s="65"/>
      <c r="H761" s="66"/>
      <c r="I761" s="66"/>
      <c r="J761" s="67"/>
      <c r="K761" s="68"/>
      <c r="L761" s="64"/>
      <c r="M761" s="66"/>
      <c r="N761" s="66"/>
      <c r="O761" s="67"/>
      <c r="P761" s="48" t="str">
        <f t="shared" si="40"/>
        <v/>
      </c>
      <c r="Q761" s="50">
        <f t="shared" si="52"/>
        <v>760</v>
      </c>
      <c r="R761" s="50"/>
      <c r="S761" s="52"/>
      <c r="T761" s="52">
        <f t="shared" si="41"/>
        <v>0</v>
      </c>
      <c r="U761" s="52">
        <f t="shared" si="42"/>
        <v>0</v>
      </c>
      <c r="V761" s="52">
        <f t="shared" si="43"/>
        <v>0</v>
      </c>
      <c r="W761" s="52">
        <f t="shared" si="44"/>
        <v>0</v>
      </c>
      <c r="X761" s="52" t="str">
        <f t="shared" si="53"/>
        <v/>
      </c>
      <c r="Y761" s="53" t="str">
        <f t="shared" si="59"/>
        <v/>
      </c>
      <c r="Z761" s="53" t="str">
        <f t="shared" si="55"/>
        <v/>
      </c>
      <c r="AA761" s="53" t="str">
        <f t="shared" si="45"/>
        <v/>
      </c>
      <c r="AB761" s="54" t="str">
        <f t="shared" si="46"/>
        <v/>
      </c>
      <c r="AC761" s="61"/>
      <c r="AD761" s="52" t="str">
        <f t="shared" si="47"/>
        <v/>
      </c>
      <c r="AE761" s="53" t="str">
        <f t="shared" si="58"/>
        <v/>
      </c>
      <c r="AF761" s="52" t="str">
        <f t="shared" si="48"/>
        <v/>
      </c>
      <c r="AG761" s="52" t="str">
        <f t="shared" si="49"/>
        <v/>
      </c>
      <c r="AH761" s="58">
        <f t="shared" si="50"/>
        <v>0</v>
      </c>
      <c r="AI761" s="58">
        <f t="shared" si="51"/>
        <v>0</v>
      </c>
      <c r="AJ761" s="52" t="str">
        <f t="shared" si="56"/>
        <v/>
      </c>
      <c r="AK761" s="52" t="str">
        <f t="shared" si="57"/>
        <v/>
      </c>
    </row>
    <row r="762" spans="1:37" ht="15.75" customHeight="1" x14ac:dyDescent="0.25">
      <c r="A762" s="69"/>
      <c r="B762" s="63"/>
      <c r="C762" s="50" t="s">
        <v>61</v>
      </c>
      <c r="D762" s="64"/>
      <c r="E762" s="50" t="s">
        <v>61</v>
      </c>
      <c r="F762" s="68"/>
      <c r="G762" s="65"/>
      <c r="H762" s="66"/>
      <c r="I762" s="66"/>
      <c r="J762" s="67"/>
      <c r="K762" s="68"/>
      <c r="L762" s="64"/>
      <c r="M762" s="66"/>
      <c r="N762" s="66"/>
      <c r="O762" s="67"/>
      <c r="P762" s="48" t="str">
        <f t="shared" si="40"/>
        <v/>
      </c>
      <c r="Q762" s="50">
        <f t="shared" si="52"/>
        <v>761</v>
      </c>
      <c r="R762" s="50"/>
      <c r="S762" s="52"/>
      <c r="T762" s="52">
        <f t="shared" si="41"/>
        <v>0</v>
      </c>
      <c r="U762" s="52">
        <f t="shared" si="42"/>
        <v>0</v>
      </c>
      <c r="V762" s="52">
        <f t="shared" si="43"/>
        <v>0</v>
      </c>
      <c r="W762" s="52">
        <f t="shared" si="44"/>
        <v>0</v>
      </c>
      <c r="X762" s="52" t="str">
        <f t="shared" si="53"/>
        <v/>
      </c>
      <c r="Y762" s="53" t="str">
        <f t="shared" si="59"/>
        <v/>
      </c>
      <c r="Z762" s="53" t="str">
        <f t="shared" si="55"/>
        <v/>
      </c>
      <c r="AA762" s="53" t="str">
        <f t="shared" si="45"/>
        <v/>
      </c>
      <c r="AB762" s="54" t="str">
        <f t="shared" si="46"/>
        <v/>
      </c>
      <c r="AC762" s="61"/>
      <c r="AD762" s="52" t="str">
        <f t="shared" si="47"/>
        <v/>
      </c>
      <c r="AE762" s="53" t="str">
        <f t="shared" si="58"/>
        <v/>
      </c>
      <c r="AF762" s="52" t="str">
        <f t="shared" si="48"/>
        <v/>
      </c>
      <c r="AG762" s="52" t="str">
        <f t="shared" si="49"/>
        <v/>
      </c>
      <c r="AH762" s="58">
        <f t="shared" si="50"/>
        <v>0</v>
      </c>
      <c r="AI762" s="58">
        <f t="shared" si="51"/>
        <v>0</v>
      </c>
      <c r="AJ762" s="52" t="str">
        <f t="shared" si="56"/>
        <v/>
      </c>
      <c r="AK762" s="52" t="str">
        <f t="shared" si="57"/>
        <v/>
      </c>
    </row>
    <row r="763" spans="1:37" ht="15.75" customHeight="1" x14ac:dyDescent="0.25">
      <c r="A763" s="69"/>
      <c r="B763" s="63"/>
      <c r="C763" s="50" t="s">
        <v>61</v>
      </c>
      <c r="D763" s="64"/>
      <c r="E763" s="50" t="s">
        <v>61</v>
      </c>
      <c r="F763" s="68"/>
      <c r="G763" s="65"/>
      <c r="H763" s="66"/>
      <c r="I763" s="66"/>
      <c r="J763" s="67"/>
      <c r="K763" s="68"/>
      <c r="L763" s="64"/>
      <c r="M763" s="66"/>
      <c r="N763" s="66"/>
      <c r="O763" s="67"/>
      <c r="P763" s="48" t="str">
        <f t="shared" si="40"/>
        <v/>
      </c>
      <c r="Q763" s="50">
        <f t="shared" si="52"/>
        <v>762</v>
      </c>
      <c r="R763" s="50"/>
      <c r="S763" s="52"/>
      <c r="T763" s="52">
        <f t="shared" si="41"/>
        <v>0</v>
      </c>
      <c r="U763" s="52">
        <f t="shared" si="42"/>
        <v>0</v>
      </c>
      <c r="V763" s="52">
        <f t="shared" si="43"/>
        <v>0</v>
      </c>
      <c r="W763" s="52">
        <f t="shared" si="44"/>
        <v>0</v>
      </c>
      <c r="X763" s="52" t="str">
        <f t="shared" si="53"/>
        <v/>
      </c>
      <c r="Y763" s="53" t="str">
        <f t="shared" si="59"/>
        <v/>
      </c>
      <c r="Z763" s="53" t="str">
        <f t="shared" si="55"/>
        <v/>
      </c>
      <c r="AA763" s="53" t="str">
        <f t="shared" si="45"/>
        <v/>
      </c>
      <c r="AB763" s="54" t="str">
        <f t="shared" si="46"/>
        <v/>
      </c>
      <c r="AC763" s="61"/>
      <c r="AD763" s="52" t="str">
        <f t="shared" si="47"/>
        <v/>
      </c>
      <c r="AE763" s="53" t="str">
        <f t="shared" si="58"/>
        <v/>
      </c>
      <c r="AF763" s="52" t="str">
        <f t="shared" si="48"/>
        <v/>
      </c>
      <c r="AG763" s="52" t="str">
        <f t="shared" si="49"/>
        <v/>
      </c>
      <c r="AH763" s="58">
        <f t="shared" si="50"/>
        <v>0</v>
      </c>
      <c r="AI763" s="58">
        <f t="shared" si="51"/>
        <v>0</v>
      </c>
      <c r="AJ763" s="52" t="str">
        <f t="shared" si="56"/>
        <v/>
      </c>
      <c r="AK763" s="52" t="str">
        <f t="shared" si="57"/>
        <v/>
      </c>
    </row>
    <row r="764" spans="1:37" ht="15.75" customHeight="1" x14ac:dyDescent="0.25">
      <c r="A764" s="69"/>
      <c r="B764" s="63"/>
      <c r="C764" s="50" t="s">
        <v>61</v>
      </c>
      <c r="D764" s="64"/>
      <c r="E764" s="50" t="s">
        <v>61</v>
      </c>
      <c r="F764" s="68"/>
      <c r="G764" s="65"/>
      <c r="H764" s="66"/>
      <c r="I764" s="66"/>
      <c r="J764" s="67"/>
      <c r="K764" s="68"/>
      <c r="L764" s="64"/>
      <c r="M764" s="66"/>
      <c r="N764" s="66"/>
      <c r="O764" s="67"/>
      <c r="P764" s="48" t="str">
        <f t="shared" si="40"/>
        <v/>
      </c>
      <c r="Q764" s="50">
        <f t="shared" si="52"/>
        <v>763</v>
      </c>
      <c r="R764" s="50"/>
      <c r="S764" s="52"/>
      <c r="T764" s="52">
        <f t="shared" si="41"/>
        <v>0</v>
      </c>
      <c r="U764" s="52">
        <f t="shared" si="42"/>
        <v>0</v>
      </c>
      <c r="V764" s="52">
        <f t="shared" si="43"/>
        <v>0</v>
      </c>
      <c r="W764" s="52">
        <f t="shared" si="44"/>
        <v>0</v>
      </c>
      <c r="X764" s="52" t="str">
        <f t="shared" si="53"/>
        <v/>
      </c>
      <c r="Y764" s="53" t="str">
        <f t="shared" si="59"/>
        <v/>
      </c>
      <c r="Z764" s="53" t="str">
        <f t="shared" si="55"/>
        <v/>
      </c>
      <c r="AA764" s="53" t="str">
        <f t="shared" si="45"/>
        <v/>
      </c>
      <c r="AB764" s="54" t="str">
        <f t="shared" si="46"/>
        <v/>
      </c>
      <c r="AC764" s="61"/>
      <c r="AD764" s="52" t="str">
        <f t="shared" si="47"/>
        <v/>
      </c>
      <c r="AE764" s="53" t="str">
        <f t="shared" si="58"/>
        <v/>
      </c>
      <c r="AF764" s="52" t="str">
        <f t="shared" si="48"/>
        <v/>
      </c>
      <c r="AG764" s="52" t="str">
        <f t="shared" si="49"/>
        <v/>
      </c>
      <c r="AH764" s="58">
        <f t="shared" si="50"/>
        <v>0</v>
      </c>
      <c r="AI764" s="58">
        <f t="shared" si="51"/>
        <v>0</v>
      </c>
      <c r="AJ764" s="52" t="str">
        <f t="shared" si="56"/>
        <v/>
      </c>
      <c r="AK764" s="52" t="str">
        <f t="shared" si="57"/>
        <v/>
      </c>
    </row>
    <row r="765" spans="1:37" ht="15.75" customHeight="1" x14ac:dyDescent="0.25">
      <c r="A765" s="69"/>
      <c r="B765" s="63"/>
      <c r="C765" s="50" t="s">
        <v>61</v>
      </c>
      <c r="D765" s="64"/>
      <c r="E765" s="50" t="s">
        <v>61</v>
      </c>
      <c r="F765" s="68"/>
      <c r="G765" s="65"/>
      <c r="H765" s="66"/>
      <c r="I765" s="66"/>
      <c r="J765" s="67"/>
      <c r="K765" s="68"/>
      <c r="L765" s="64"/>
      <c r="M765" s="66"/>
      <c r="N765" s="66"/>
      <c r="O765" s="67"/>
      <c r="P765" s="48" t="str">
        <f t="shared" si="40"/>
        <v/>
      </c>
      <c r="Q765" s="50">
        <f t="shared" si="52"/>
        <v>764</v>
      </c>
      <c r="R765" s="50"/>
      <c r="S765" s="52"/>
      <c r="T765" s="52">
        <f t="shared" si="41"/>
        <v>0</v>
      </c>
      <c r="U765" s="52">
        <f t="shared" si="42"/>
        <v>0</v>
      </c>
      <c r="V765" s="52">
        <f t="shared" si="43"/>
        <v>0</v>
      </c>
      <c r="W765" s="52">
        <f t="shared" si="44"/>
        <v>0</v>
      </c>
      <c r="X765" s="52" t="str">
        <f t="shared" si="53"/>
        <v/>
      </c>
      <c r="Y765" s="53" t="str">
        <f t="shared" si="59"/>
        <v/>
      </c>
      <c r="Z765" s="53" t="str">
        <f t="shared" si="55"/>
        <v/>
      </c>
      <c r="AA765" s="53" t="str">
        <f t="shared" si="45"/>
        <v/>
      </c>
      <c r="AB765" s="54" t="str">
        <f t="shared" si="46"/>
        <v/>
      </c>
      <c r="AC765" s="61"/>
      <c r="AD765" s="52" t="str">
        <f t="shared" si="47"/>
        <v/>
      </c>
      <c r="AE765" s="53" t="str">
        <f t="shared" si="58"/>
        <v/>
      </c>
      <c r="AF765" s="52" t="str">
        <f t="shared" si="48"/>
        <v/>
      </c>
      <c r="AG765" s="52" t="str">
        <f t="shared" si="49"/>
        <v/>
      </c>
      <c r="AH765" s="58">
        <f t="shared" si="50"/>
        <v>0</v>
      </c>
      <c r="AI765" s="58">
        <f t="shared" si="51"/>
        <v>0</v>
      </c>
      <c r="AJ765" s="52" t="str">
        <f t="shared" si="56"/>
        <v/>
      </c>
      <c r="AK765" s="52" t="str">
        <f t="shared" si="57"/>
        <v/>
      </c>
    </row>
    <row r="766" spans="1:37" ht="15.75" customHeight="1" x14ac:dyDescent="0.25">
      <c r="A766" s="69"/>
      <c r="B766" s="63"/>
      <c r="C766" s="50" t="s">
        <v>61</v>
      </c>
      <c r="D766" s="64"/>
      <c r="E766" s="50" t="s">
        <v>61</v>
      </c>
      <c r="F766" s="68"/>
      <c r="G766" s="65"/>
      <c r="H766" s="66"/>
      <c r="I766" s="66"/>
      <c r="J766" s="67"/>
      <c r="K766" s="68"/>
      <c r="L766" s="64"/>
      <c r="M766" s="66"/>
      <c r="N766" s="66"/>
      <c r="O766" s="67"/>
      <c r="P766" s="48" t="str">
        <f t="shared" si="40"/>
        <v/>
      </c>
      <c r="Q766" s="50">
        <f t="shared" si="52"/>
        <v>765</v>
      </c>
      <c r="R766" s="50"/>
      <c r="S766" s="52"/>
      <c r="T766" s="52">
        <f t="shared" si="41"/>
        <v>0</v>
      </c>
      <c r="U766" s="52">
        <f t="shared" si="42"/>
        <v>0</v>
      </c>
      <c r="V766" s="52">
        <f t="shared" si="43"/>
        <v>0</v>
      </c>
      <c r="W766" s="52">
        <f t="shared" si="44"/>
        <v>0</v>
      </c>
      <c r="X766" s="52" t="str">
        <f t="shared" si="53"/>
        <v/>
      </c>
      <c r="Y766" s="53" t="str">
        <f t="shared" si="59"/>
        <v/>
      </c>
      <c r="Z766" s="53" t="str">
        <f t="shared" si="55"/>
        <v/>
      </c>
      <c r="AA766" s="53" t="str">
        <f t="shared" si="45"/>
        <v/>
      </c>
      <c r="AB766" s="54" t="str">
        <f t="shared" si="46"/>
        <v/>
      </c>
      <c r="AC766" s="61"/>
      <c r="AD766" s="52" t="str">
        <f t="shared" si="47"/>
        <v/>
      </c>
      <c r="AE766" s="53" t="str">
        <f t="shared" si="58"/>
        <v/>
      </c>
      <c r="AF766" s="52" t="str">
        <f t="shared" si="48"/>
        <v/>
      </c>
      <c r="AG766" s="52" t="str">
        <f t="shared" si="49"/>
        <v/>
      </c>
      <c r="AH766" s="58">
        <f t="shared" si="50"/>
        <v>0</v>
      </c>
      <c r="AI766" s="58">
        <f t="shared" si="51"/>
        <v>0</v>
      </c>
      <c r="AJ766" s="52" t="str">
        <f t="shared" si="56"/>
        <v/>
      </c>
      <c r="AK766" s="52" t="str">
        <f t="shared" si="57"/>
        <v/>
      </c>
    </row>
    <row r="767" spans="1:37" ht="15.75" customHeight="1" x14ac:dyDescent="0.25">
      <c r="A767" s="69"/>
      <c r="B767" s="63"/>
      <c r="C767" s="50" t="s">
        <v>61</v>
      </c>
      <c r="D767" s="64"/>
      <c r="E767" s="50" t="s">
        <v>61</v>
      </c>
      <c r="F767" s="68"/>
      <c r="G767" s="65"/>
      <c r="H767" s="66"/>
      <c r="I767" s="66"/>
      <c r="J767" s="67"/>
      <c r="K767" s="68"/>
      <c r="L767" s="64"/>
      <c r="M767" s="66"/>
      <c r="N767" s="66"/>
      <c r="O767" s="67"/>
      <c r="P767" s="48" t="str">
        <f t="shared" ref="P767:P1000" si="60">IFERROR(IF(C767="Long",((J767-H767)*B767*G767)-O767,IF(C767="Short",((H767-J767)*B767*G767)-O767,"")),"Symbol not found")</f>
        <v/>
      </c>
      <c r="Q767" s="50">
        <f t="shared" si="52"/>
        <v>766</v>
      </c>
      <c r="R767" s="50"/>
      <c r="S767" s="52"/>
      <c r="T767" s="52">
        <f t="shared" ref="T767:T1000" si="61">IF(J767&gt;0,1,0)</f>
        <v>0</v>
      </c>
      <c r="U767" s="52">
        <f t="shared" ref="U767:U1000" si="62">IF(T767=0,0,_xludf.IFS(AE767="","",AE767=0,"BE",AE767&gt;0,1,AE767&lt;0,0))</f>
        <v>0</v>
      </c>
      <c r="V767" s="52">
        <f t="shared" ref="V767:V1000" si="63">IF(T767=0,0,_xludf.IFS(AE767="","",AE767=0,"BE",AE767&lt;0,1,AE767&gt;0,0))</f>
        <v>0</v>
      </c>
      <c r="W767" s="52">
        <f t="shared" ref="W767:W1000" si="64">IF(U767="BE",IF(V767="BE",1,0),0)</f>
        <v>0</v>
      </c>
      <c r="X767" s="52" t="str">
        <f t="shared" si="53"/>
        <v/>
      </c>
      <c r="Y767" s="53" t="str">
        <f t="shared" si="59"/>
        <v/>
      </c>
      <c r="Z767" s="53" t="str">
        <f t="shared" si="55"/>
        <v/>
      </c>
      <c r="AA767" s="53" t="str">
        <f t="shared" ref="AA767:AA1000" si="65">IF(P767&lt;N(Z767),Y767-Z766,"")</f>
        <v/>
      </c>
      <c r="AB767" s="54" t="str">
        <f t="shared" ref="AB767:AB1000" si="66">IF(T767&gt;0,IF(L767-D767=0,K767-F767,(L767-D767)+(K767-F767)),"")</f>
        <v/>
      </c>
      <c r="AC767" s="61"/>
      <c r="AD767" s="52" t="str">
        <f t="shared" ref="AD767:AD1000" si="67">IF(D767&gt;0,TEXT(D767,"ddd"),"")</f>
        <v/>
      </c>
      <c r="AE767" s="53" t="str">
        <f t="shared" si="58"/>
        <v/>
      </c>
      <c r="AF767" s="52" t="str">
        <f t="shared" ref="AF767:AF1000" si="68">IF(T767&gt;0,P767,"")</f>
        <v/>
      </c>
      <c r="AG767" s="52" t="str">
        <f t="shared" ref="AG767:AG1000" si="69">IF(L767="","",L767)</f>
        <v/>
      </c>
      <c r="AH767" s="58">
        <f t="shared" ref="AH767:AH1000" si="70">IF(C767="Long",(N767-H767)*(B767*G767),(H767-M767)*(B767*G767))</f>
        <v>0</v>
      </c>
      <c r="AI767" s="58">
        <f t="shared" ref="AI767:AI1000" si="71">IF(C767="Long",(M767-H767)*(B767*G767),(H767-N767)*(B767*G767))</f>
        <v>0</v>
      </c>
      <c r="AJ767" s="52" t="str">
        <f t="shared" si="56"/>
        <v/>
      </c>
      <c r="AK767" s="52" t="str">
        <f t="shared" si="57"/>
        <v/>
      </c>
    </row>
    <row r="768" spans="1:37" ht="15.75" customHeight="1" x14ac:dyDescent="0.25">
      <c r="A768" s="69"/>
      <c r="B768" s="63"/>
      <c r="C768" s="50" t="s">
        <v>61</v>
      </c>
      <c r="D768" s="64"/>
      <c r="E768" s="50" t="s">
        <v>61</v>
      </c>
      <c r="F768" s="68"/>
      <c r="G768" s="65"/>
      <c r="H768" s="66"/>
      <c r="I768" s="66"/>
      <c r="J768" s="67"/>
      <c r="K768" s="68"/>
      <c r="L768" s="64"/>
      <c r="M768" s="66"/>
      <c r="N768" s="66"/>
      <c r="O768" s="67"/>
      <c r="P768" s="48" t="str">
        <f t="shared" si="60"/>
        <v/>
      </c>
      <c r="Q768" s="50">
        <f t="shared" ref="Q768:Q1000" si="72">Q767+1</f>
        <v>767</v>
      </c>
      <c r="R768" s="50"/>
      <c r="S768" s="52"/>
      <c r="T768" s="52">
        <f t="shared" si="61"/>
        <v>0</v>
      </c>
      <c r="U768" s="52">
        <f t="shared" si="62"/>
        <v>0</v>
      </c>
      <c r="V768" s="52">
        <f t="shared" si="63"/>
        <v>0</v>
      </c>
      <c r="W768" s="52">
        <f t="shared" si="64"/>
        <v>0</v>
      </c>
      <c r="X768" s="52" t="str">
        <f t="shared" ref="X768:X1000" si="73">IF(T768&gt;0,X767+1,"")</f>
        <v/>
      </c>
      <c r="Y768" s="53" t="str">
        <f t="shared" si="59"/>
        <v/>
      </c>
      <c r="Z768" s="53" t="str">
        <f t="shared" ref="Z768:Z1000" si="74">IF(T768&gt;0,MAX(Y768,Z767),"")</f>
        <v/>
      </c>
      <c r="AA768" s="53" t="str">
        <f t="shared" si="65"/>
        <v/>
      </c>
      <c r="AB768" s="54" t="str">
        <f t="shared" si="66"/>
        <v/>
      </c>
      <c r="AC768" s="61"/>
      <c r="AD768" s="52" t="str">
        <f t="shared" si="67"/>
        <v/>
      </c>
      <c r="AE768" s="53" t="str">
        <f t="shared" si="58"/>
        <v/>
      </c>
      <c r="AF768" s="52" t="str">
        <f t="shared" si="68"/>
        <v/>
      </c>
      <c r="AG768" s="52" t="str">
        <f t="shared" si="69"/>
        <v/>
      </c>
      <c r="AH768" s="58">
        <f t="shared" si="70"/>
        <v>0</v>
      </c>
      <c r="AI768" s="58">
        <f t="shared" si="71"/>
        <v>0</v>
      </c>
      <c r="AJ768" s="52" t="str">
        <f t="shared" ref="AJ768:AJ1000" si="75">IF(T768&gt;0,AVERAGE($AH$2:$AH768),"")</f>
        <v/>
      </c>
      <c r="AK768" s="52" t="str">
        <f t="shared" ref="AK768:AK1000" si="76">IF(T768&gt;0,AVERAGE($AI$2:$AI768),"")</f>
        <v/>
      </c>
    </row>
    <row r="769" spans="1:37" ht="15.75" customHeight="1" x14ac:dyDescent="0.25">
      <c r="A769" s="69"/>
      <c r="B769" s="63"/>
      <c r="C769" s="50" t="s">
        <v>61</v>
      </c>
      <c r="D769" s="64"/>
      <c r="E769" s="50" t="s">
        <v>61</v>
      </c>
      <c r="F769" s="68"/>
      <c r="G769" s="65"/>
      <c r="H769" s="66"/>
      <c r="I769" s="66"/>
      <c r="J769" s="67"/>
      <c r="K769" s="68"/>
      <c r="L769" s="64"/>
      <c r="M769" s="66"/>
      <c r="N769" s="66"/>
      <c r="O769" s="67"/>
      <c r="P769" s="48" t="str">
        <f t="shared" si="60"/>
        <v/>
      </c>
      <c r="Q769" s="50">
        <f t="shared" si="72"/>
        <v>768</v>
      </c>
      <c r="R769" s="50"/>
      <c r="S769" s="52"/>
      <c r="T769" s="52">
        <f t="shared" si="61"/>
        <v>0</v>
      </c>
      <c r="U769" s="52">
        <f t="shared" si="62"/>
        <v>0</v>
      </c>
      <c r="V769" s="52">
        <f t="shared" si="63"/>
        <v>0</v>
      </c>
      <c r="W769" s="52">
        <f t="shared" si="64"/>
        <v>0</v>
      </c>
      <c r="X769" s="52" t="str">
        <f t="shared" si="73"/>
        <v/>
      </c>
      <c r="Y769" s="53" t="str">
        <f t="shared" si="59"/>
        <v/>
      </c>
      <c r="Z769" s="53" t="str">
        <f t="shared" si="74"/>
        <v/>
      </c>
      <c r="AA769" s="53" t="str">
        <f t="shared" si="65"/>
        <v/>
      </c>
      <c r="AB769" s="54" t="str">
        <f t="shared" si="66"/>
        <v/>
      </c>
      <c r="AC769" s="61"/>
      <c r="AD769" s="52" t="str">
        <f t="shared" si="67"/>
        <v/>
      </c>
      <c r="AE769" s="53" t="str">
        <f t="shared" si="58"/>
        <v/>
      </c>
      <c r="AF769" s="52" t="str">
        <f t="shared" si="68"/>
        <v/>
      </c>
      <c r="AG769" s="52" t="str">
        <f t="shared" si="69"/>
        <v/>
      </c>
      <c r="AH769" s="58">
        <f t="shared" si="70"/>
        <v>0</v>
      </c>
      <c r="AI769" s="58">
        <f t="shared" si="71"/>
        <v>0</v>
      </c>
      <c r="AJ769" s="52" t="str">
        <f t="shared" si="75"/>
        <v/>
      </c>
      <c r="AK769" s="52" t="str">
        <f t="shared" si="76"/>
        <v/>
      </c>
    </row>
    <row r="770" spans="1:37" ht="15.75" customHeight="1" x14ac:dyDescent="0.25">
      <c r="A770" s="69"/>
      <c r="B770" s="63"/>
      <c r="C770" s="50" t="s">
        <v>61</v>
      </c>
      <c r="D770" s="64"/>
      <c r="E770" s="50" t="s">
        <v>61</v>
      </c>
      <c r="F770" s="68"/>
      <c r="G770" s="65"/>
      <c r="H770" s="66"/>
      <c r="I770" s="66"/>
      <c r="J770" s="67"/>
      <c r="K770" s="68"/>
      <c r="L770" s="64"/>
      <c r="M770" s="66"/>
      <c r="N770" s="66"/>
      <c r="O770" s="67"/>
      <c r="P770" s="48" t="str">
        <f t="shared" si="60"/>
        <v/>
      </c>
      <c r="Q770" s="50">
        <f t="shared" si="72"/>
        <v>769</v>
      </c>
      <c r="R770" s="50"/>
      <c r="S770" s="52"/>
      <c r="T770" s="52">
        <f t="shared" si="61"/>
        <v>0</v>
      </c>
      <c r="U770" s="52">
        <f t="shared" si="62"/>
        <v>0</v>
      </c>
      <c r="V770" s="52">
        <f t="shared" si="63"/>
        <v>0</v>
      </c>
      <c r="W770" s="52">
        <f t="shared" si="64"/>
        <v>0</v>
      </c>
      <c r="X770" s="52" t="str">
        <f t="shared" si="73"/>
        <v/>
      </c>
      <c r="Y770" s="53" t="str">
        <f t="shared" si="59"/>
        <v/>
      </c>
      <c r="Z770" s="53" t="str">
        <f t="shared" si="74"/>
        <v/>
      </c>
      <c r="AA770" s="53" t="str">
        <f t="shared" si="65"/>
        <v/>
      </c>
      <c r="AB770" s="54" t="str">
        <f t="shared" si="66"/>
        <v/>
      </c>
      <c r="AC770" s="61"/>
      <c r="AD770" s="52" t="str">
        <f t="shared" si="67"/>
        <v/>
      </c>
      <c r="AE770" s="53" t="str">
        <f t="shared" si="58"/>
        <v/>
      </c>
      <c r="AF770" s="52" t="str">
        <f t="shared" si="68"/>
        <v/>
      </c>
      <c r="AG770" s="52" t="str">
        <f t="shared" si="69"/>
        <v/>
      </c>
      <c r="AH770" s="58">
        <f t="shared" si="70"/>
        <v>0</v>
      </c>
      <c r="AI770" s="58">
        <f t="shared" si="71"/>
        <v>0</v>
      </c>
      <c r="AJ770" s="52" t="str">
        <f t="shared" si="75"/>
        <v/>
      </c>
      <c r="AK770" s="52" t="str">
        <f t="shared" si="76"/>
        <v/>
      </c>
    </row>
    <row r="771" spans="1:37" ht="15.75" customHeight="1" x14ac:dyDescent="0.25">
      <c r="A771" s="69"/>
      <c r="B771" s="63"/>
      <c r="C771" s="50" t="s">
        <v>61</v>
      </c>
      <c r="D771" s="64"/>
      <c r="E771" s="50" t="s">
        <v>61</v>
      </c>
      <c r="F771" s="68"/>
      <c r="G771" s="65"/>
      <c r="H771" s="66"/>
      <c r="I771" s="66"/>
      <c r="J771" s="67"/>
      <c r="K771" s="68"/>
      <c r="L771" s="64"/>
      <c r="M771" s="66"/>
      <c r="N771" s="66"/>
      <c r="O771" s="67"/>
      <c r="P771" s="48" t="str">
        <f t="shared" si="60"/>
        <v/>
      </c>
      <c r="Q771" s="50">
        <f t="shared" si="72"/>
        <v>770</v>
      </c>
      <c r="R771" s="50"/>
      <c r="S771" s="52"/>
      <c r="T771" s="52">
        <f t="shared" si="61"/>
        <v>0</v>
      </c>
      <c r="U771" s="52">
        <f t="shared" si="62"/>
        <v>0</v>
      </c>
      <c r="V771" s="52">
        <f t="shared" si="63"/>
        <v>0</v>
      </c>
      <c r="W771" s="52">
        <f t="shared" si="64"/>
        <v>0</v>
      </c>
      <c r="X771" s="52" t="str">
        <f t="shared" si="73"/>
        <v/>
      </c>
      <c r="Y771" s="53" t="str">
        <f t="shared" si="59"/>
        <v/>
      </c>
      <c r="Z771" s="53" t="str">
        <f t="shared" si="74"/>
        <v/>
      </c>
      <c r="AA771" s="53" t="str">
        <f t="shared" si="65"/>
        <v/>
      </c>
      <c r="AB771" s="54" t="str">
        <f t="shared" si="66"/>
        <v/>
      </c>
      <c r="AC771" s="61"/>
      <c r="AD771" s="52" t="str">
        <f t="shared" si="67"/>
        <v/>
      </c>
      <c r="AE771" s="53" t="str">
        <f t="shared" si="58"/>
        <v/>
      </c>
      <c r="AF771" s="52" t="str">
        <f t="shared" si="68"/>
        <v/>
      </c>
      <c r="AG771" s="52" t="str">
        <f t="shared" si="69"/>
        <v/>
      </c>
      <c r="AH771" s="58">
        <f t="shared" si="70"/>
        <v>0</v>
      </c>
      <c r="AI771" s="58">
        <f t="shared" si="71"/>
        <v>0</v>
      </c>
      <c r="AJ771" s="52" t="str">
        <f t="shared" si="75"/>
        <v/>
      </c>
      <c r="AK771" s="52" t="str">
        <f t="shared" si="76"/>
        <v/>
      </c>
    </row>
    <row r="772" spans="1:37" ht="15.75" customHeight="1" x14ac:dyDescent="0.25">
      <c r="A772" s="69"/>
      <c r="B772" s="63"/>
      <c r="C772" s="50" t="s">
        <v>61</v>
      </c>
      <c r="D772" s="64"/>
      <c r="E772" s="50" t="s">
        <v>61</v>
      </c>
      <c r="F772" s="68"/>
      <c r="G772" s="65"/>
      <c r="H772" s="66"/>
      <c r="I772" s="66"/>
      <c r="J772" s="67"/>
      <c r="K772" s="68"/>
      <c r="L772" s="64"/>
      <c r="M772" s="66"/>
      <c r="N772" s="66"/>
      <c r="O772" s="67"/>
      <c r="P772" s="48" t="str">
        <f t="shared" si="60"/>
        <v/>
      </c>
      <c r="Q772" s="50">
        <f t="shared" si="72"/>
        <v>771</v>
      </c>
      <c r="R772" s="50"/>
      <c r="S772" s="52"/>
      <c r="T772" s="52">
        <f t="shared" si="61"/>
        <v>0</v>
      </c>
      <c r="U772" s="52">
        <f t="shared" si="62"/>
        <v>0</v>
      </c>
      <c r="V772" s="52">
        <f t="shared" si="63"/>
        <v>0</v>
      </c>
      <c r="W772" s="52">
        <f t="shared" si="64"/>
        <v>0</v>
      </c>
      <c r="X772" s="52" t="str">
        <f t="shared" si="73"/>
        <v/>
      </c>
      <c r="Y772" s="53" t="str">
        <f t="shared" si="59"/>
        <v/>
      </c>
      <c r="Z772" s="53" t="str">
        <f t="shared" si="74"/>
        <v/>
      </c>
      <c r="AA772" s="53" t="str">
        <f t="shared" si="65"/>
        <v/>
      </c>
      <c r="AB772" s="54" t="str">
        <f t="shared" si="66"/>
        <v/>
      </c>
      <c r="AC772" s="61"/>
      <c r="AD772" s="52" t="str">
        <f t="shared" si="67"/>
        <v/>
      </c>
      <c r="AE772" s="53" t="str">
        <f t="shared" si="58"/>
        <v/>
      </c>
      <c r="AF772" s="52" t="str">
        <f t="shared" si="68"/>
        <v/>
      </c>
      <c r="AG772" s="52" t="str">
        <f t="shared" si="69"/>
        <v/>
      </c>
      <c r="AH772" s="58">
        <f t="shared" si="70"/>
        <v>0</v>
      </c>
      <c r="AI772" s="58">
        <f t="shared" si="71"/>
        <v>0</v>
      </c>
      <c r="AJ772" s="52" t="str">
        <f t="shared" si="75"/>
        <v/>
      </c>
      <c r="AK772" s="52" t="str">
        <f t="shared" si="76"/>
        <v/>
      </c>
    </row>
    <row r="773" spans="1:37" ht="15.75" customHeight="1" x14ac:dyDescent="0.25">
      <c r="A773" s="69"/>
      <c r="B773" s="63"/>
      <c r="C773" s="50" t="s">
        <v>61</v>
      </c>
      <c r="D773" s="64"/>
      <c r="E773" s="50" t="s">
        <v>61</v>
      </c>
      <c r="F773" s="68"/>
      <c r="G773" s="65"/>
      <c r="H773" s="66"/>
      <c r="I773" s="66"/>
      <c r="J773" s="67"/>
      <c r="K773" s="68"/>
      <c r="L773" s="64"/>
      <c r="M773" s="66"/>
      <c r="N773" s="66"/>
      <c r="O773" s="67"/>
      <c r="P773" s="48" t="str">
        <f t="shared" si="60"/>
        <v/>
      </c>
      <c r="Q773" s="50">
        <f t="shared" si="72"/>
        <v>772</v>
      </c>
      <c r="R773" s="50"/>
      <c r="S773" s="52"/>
      <c r="T773" s="52">
        <f t="shared" si="61"/>
        <v>0</v>
      </c>
      <c r="U773" s="52">
        <f t="shared" si="62"/>
        <v>0</v>
      </c>
      <c r="V773" s="52">
        <f t="shared" si="63"/>
        <v>0</v>
      </c>
      <c r="W773" s="52">
        <f t="shared" si="64"/>
        <v>0</v>
      </c>
      <c r="X773" s="52" t="str">
        <f t="shared" si="73"/>
        <v/>
      </c>
      <c r="Y773" s="53" t="str">
        <f t="shared" si="59"/>
        <v/>
      </c>
      <c r="Z773" s="53" t="str">
        <f t="shared" si="74"/>
        <v/>
      </c>
      <c r="AA773" s="53" t="str">
        <f t="shared" si="65"/>
        <v/>
      </c>
      <c r="AB773" s="54" t="str">
        <f t="shared" si="66"/>
        <v/>
      </c>
      <c r="AC773" s="61"/>
      <c r="AD773" s="52" t="str">
        <f t="shared" si="67"/>
        <v/>
      </c>
      <c r="AE773" s="53" t="str">
        <f t="shared" si="58"/>
        <v/>
      </c>
      <c r="AF773" s="52" t="str">
        <f t="shared" si="68"/>
        <v/>
      </c>
      <c r="AG773" s="52" t="str">
        <f t="shared" si="69"/>
        <v/>
      </c>
      <c r="AH773" s="58">
        <f t="shared" si="70"/>
        <v>0</v>
      </c>
      <c r="AI773" s="58">
        <f t="shared" si="71"/>
        <v>0</v>
      </c>
      <c r="AJ773" s="52" t="str">
        <f t="shared" si="75"/>
        <v/>
      </c>
      <c r="AK773" s="52" t="str">
        <f t="shared" si="76"/>
        <v/>
      </c>
    </row>
    <row r="774" spans="1:37" ht="15.75" customHeight="1" x14ac:dyDescent="0.25">
      <c r="A774" s="69"/>
      <c r="B774" s="63"/>
      <c r="C774" s="50" t="s">
        <v>61</v>
      </c>
      <c r="D774" s="64"/>
      <c r="E774" s="50" t="s">
        <v>61</v>
      </c>
      <c r="F774" s="68"/>
      <c r="G774" s="65"/>
      <c r="H774" s="66"/>
      <c r="I774" s="66"/>
      <c r="J774" s="67"/>
      <c r="K774" s="68"/>
      <c r="L774" s="64"/>
      <c r="M774" s="66"/>
      <c r="N774" s="66"/>
      <c r="O774" s="67"/>
      <c r="P774" s="48" t="str">
        <f t="shared" si="60"/>
        <v/>
      </c>
      <c r="Q774" s="50">
        <f t="shared" si="72"/>
        <v>773</v>
      </c>
      <c r="R774" s="50"/>
      <c r="S774" s="52"/>
      <c r="T774" s="52">
        <f t="shared" si="61"/>
        <v>0</v>
      </c>
      <c r="U774" s="52">
        <f t="shared" si="62"/>
        <v>0</v>
      </c>
      <c r="V774" s="52">
        <f t="shared" si="63"/>
        <v>0</v>
      </c>
      <c r="W774" s="52">
        <f t="shared" si="64"/>
        <v>0</v>
      </c>
      <c r="X774" s="52" t="str">
        <f t="shared" si="73"/>
        <v/>
      </c>
      <c r="Y774" s="53" t="str">
        <f t="shared" si="59"/>
        <v/>
      </c>
      <c r="Z774" s="53" t="str">
        <f t="shared" si="74"/>
        <v/>
      </c>
      <c r="AA774" s="53" t="str">
        <f t="shared" si="65"/>
        <v/>
      </c>
      <c r="AB774" s="54" t="str">
        <f t="shared" si="66"/>
        <v/>
      </c>
      <c r="AC774" s="61"/>
      <c r="AD774" s="52" t="str">
        <f t="shared" si="67"/>
        <v/>
      </c>
      <c r="AE774" s="53" t="str">
        <f t="shared" si="58"/>
        <v/>
      </c>
      <c r="AF774" s="52" t="str">
        <f t="shared" si="68"/>
        <v/>
      </c>
      <c r="AG774" s="52" t="str">
        <f t="shared" si="69"/>
        <v/>
      </c>
      <c r="AH774" s="58">
        <f t="shared" si="70"/>
        <v>0</v>
      </c>
      <c r="AI774" s="58">
        <f t="shared" si="71"/>
        <v>0</v>
      </c>
      <c r="AJ774" s="52" t="str">
        <f t="shared" si="75"/>
        <v/>
      </c>
      <c r="AK774" s="52" t="str">
        <f t="shared" si="76"/>
        <v/>
      </c>
    </row>
    <row r="775" spans="1:37" ht="15.75" customHeight="1" x14ac:dyDescent="0.25">
      <c r="A775" s="69"/>
      <c r="B775" s="63"/>
      <c r="C775" s="50" t="s">
        <v>61</v>
      </c>
      <c r="D775" s="64"/>
      <c r="E775" s="50" t="s">
        <v>61</v>
      </c>
      <c r="F775" s="68"/>
      <c r="G775" s="65"/>
      <c r="H775" s="66"/>
      <c r="I775" s="66"/>
      <c r="J775" s="67"/>
      <c r="K775" s="68"/>
      <c r="L775" s="64"/>
      <c r="M775" s="66"/>
      <c r="N775" s="66"/>
      <c r="O775" s="67"/>
      <c r="P775" s="48" t="str">
        <f t="shared" si="60"/>
        <v/>
      </c>
      <c r="Q775" s="50">
        <f t="shared" si="72"/>
        <v>774</v>
      </c>
      <c r="R775" s="50"/>
      <c r="S775" s="52"/>
      <c r="T775" s="52">
        <f t="shared" si="61"/>
        <v>0</v>
      </c>
      <c r="U775" s="52">
        <f t="shared" si="62"/>
        <v>0</v>
      </c>
      <c r="V775" s="52">
        <f t="shared" si="63"/>
        <v>0</v>
      </c>
      <c r="W775" s="52">
        <f t="shared" si="64"/>
        <v>0</v>
      </c>
      <c r="X775" s="52" t="str">
        <f t="shared" si="73"/>
        <v/>
      </c>
      <c r="Y775" s="53" t="str">
        <f t="shared" si="59"/>
        <v/>
      </c>
      <c r="Z775" s="53" t="str">
        <f t="shared" si="74"/>
        <v/>
      </c>
      <c r="AA775" s="53" t="str">
        <f t="shared" si="65"/>
        <v/>
      </c>
      <c r="AB775" s="54" t="str">
        <f t="shared" si="66"/>
        <v/>
      </c>
      <c r="AC775" s="61"/>
      <c r="AD775" s="52" t="str">
        <f t="shared" si="67"/>
        <v/>
      </c>
      <c r="AE775" s="53" t="str">
        <f t="shared" si="58"/>
        <v/>
      </c>
      <c r="AF775" s="52" t="str">
        <f t="shared" si="68"/>
        <v/>
      </c>
      <c r="AG775" s="52" t="str">
        <f t="shared" si="69"/>
        <v/>
      </c>
      <c r="AH775" s="58">
        <f t="shared" si="70"/>
        <v>0</v>
      </c>
      <c r="AI775" s="58">
        <f t="shared" si="71"/>
        <v>0</v>
      </c>
      <c r="AJ775" s="52" t="str">
        <f t="shared" si="75"/>
        <v/>
      </c>
      <c r="AK775" s="52" t="str">
        <f t="shared" si="76"/>
        <v/>
      </c>
    </row>
    <row r="776" spans="1:37" ht="15.75" customHeight="1" x14ac:dyDescent="0.25">
      <c r="A776" s="69"/>
      <c r="B776" s="63"/>
      <c r="C776" s="50" t="s">
        <v>61</v>
      </c>
      <c r="D776" s="64"/>
      <c r="E776" s="50" t="s">
        <v>61</v>
      </c>
      <c r="F776" s="68"/>
      <c r="G776" s="65"/>
      <c r="H776" s="66"/>
      <c r="I776" s="66"/>
      <c r="J776" s="67"/>
      <c r="K776" s="68"/>
      <c r="L776" s="64"/>
      <c r="M776" s="66"/>
      <c r="N776" s="66"/>
      <c r="O776" s="67"/>
      <c r="P776" s="48" t="str">
        <f t="shared" si="60"/>
        <v/>
      </c>
      <c r="Q776" s="50">
        <f t="shared" si="72"/>
        <v>775</v>
      </c>
      <c r="R776" s="50"/>
      <c r="S776" s="52"/>
      <c r="T776" s="52">
        <f t="shared" si="61"/>
        <v>0</v>
      </c>
      <c r="U776" s="52">
        <f t="shared" si="62"/>
        <v>0</v>
      </c>
      <c r="V776" s="52">
        <f t="shared" si="63"/>
        <v>0</v>
      </c>
      <c r="W776" s="52">
        <f t="shared" si="64"/>
        <v>0</v>
      </c>
      <c r="X776" s="52" t="str">
        <f t="shared" si="73"/>
        <v/>
      </c>
      <c r="Y776" s="53" t="str">
        <f t="shared" si="59"/>
        <v/>
      </c>
      <c r="Z776" s="53" t="str">
        <f t="shared" si="74"/>
        <v/>
      </c>
      <c r="AA776" s="53" t="str">
        <f t="shared" si="65"/>
        <v/>
      </c>
      <c r="AB776" s="54" t="str">
        <f t="shared" si="66"/>
        <v/>
      </c>
      <c r="AC776" s="61"/>
      <c r="AD776" s="52" t="str">
        <f t="shared" si="67"/>
        <v/>
      </c>
      <c r="AE776" s="53" t="str">
        <f t="shared" si="58"/>
        <v/>
      </c>
      <c r="AF776" s="52" t="str">
        <f t="shared" si="68"/>
        <v/>
      </c>
      <c r="AG776" s="52" t="str">
        <f t="shared" si="69"/>
        <v/>
      </c>
      <c r="AH776" s="58">
        <f t="shared" si="70"/>
        <v>0</v>
      </c>
      <c r="AI776" s="58">
        <f t="shared" si="71"/>
        <v>0</v>
      </c>
      <c r="AJ776" s="52" t="str">
        <f t="shared" si="75"/>
        <v/>
      </c>
      <c r="AK776" s="52" t="str">
        <f t="shared" si="76"/>
        <v/>
      </c>
    </row>
    <row r="777" spans="1:37" ht="15.75" customHeight="1" x14ac:dyDescent="0.25">
      <c r="A777" s="69"/>
      <c r="B777" s="63"/>
      <c r="C777" s="50" t="s">
        <v>61</v>
      </c>
      <c r="D777" s="64"/>
      <c r="E777" s="50" t="s">
        <v>61</v>
      </c>
      <c r="F777" s="68"/>
      <c r="G777" s="65"/>
      <c r="H777" s="66"/>
      <c r="I777" s="66"/>
      <c r="J777" s="67"/>
      <c r="K777" s="68"/>
      <c r="L777" s="64"/>
      <c r="M777" s="66"/>
      <c r="N777" s="66"/>
      <c r="O777" s="67"/>
      <c r="P777" s="48" t="str">
        <f t="shared" si="60"/>
        <v/>
      </c>
      <c r="Q777" s="50">
        <f t="shared" si="72"/>
        <v>776</v>
      </c>
      <c r="R777" s="50"/>
      <c r="S777" s="52"/>
      <c r="T777" s="52">
        <f t="shared" si="61"/>
        <v>0</v>
      </c>
      <c r="U777" s="52">
        <f t="shared" si="62"/>
        <v>0</v>
      </c>
      <c r="V777" s="52">
        <f t="shared" si="63"/>
        <v>0</v>
      </c>
      <c r="W777" s="52">
        <f t="shared" si="64"/>
        <v>0</v>
      </c>
      <c r="X777" s="52" t="str">
        <f t="shared" si="73"/>
        <v/>
      </c>
      <c r="Y777" s="53" t="str">
        <f t="shared" si="59"/>
        <v/>
      </c>
      <c r="Z777" s="53" t="str">
        <f t="shared" si="74"/>
        <v/>
      </c>
      <c r="AA777" s="53" t="str">
        <f t="shared" si="65"/>
        <v/>
      </c>
      <c r="AB777" s="54" t="str">
        <f t="shared" si="66"/>
        <v/>
      </c>
      <c r="AC777" s="61"/>
      <c r="AD777" s="52" t="str">
        <f t="shared" si="67"/>
        <v/>
      </c>
      <c r="AE777" s="53" t="str">
        <f t="shared" si="58"/>
        <v/>
      </c>
      <c r="AF777" s="52" t="str">
        <f t="shared" si="68"/>
        <v/>
      </c>
      <c r="AG777" s="52" t="str">
        <f t="shared" si="69"/>
        <v/>
      </c>
      <c r="AH777" s="58">
        <f t="shared" si="70"/>
        <v>0</v>
      </c>
      <c r="AI777" s="58">
        <f t="shared" si="71"/>
        <v>0</v>
      </c>
      <c r="AJ777" s="52" t="str">
        <f t="shared" si="75"/>
        <v/>
      </c>
      <c r="AK777" s="52" t="str">
        <f t="shared" si="76"/>
        <v/>
      </c>
    </row>
    <row r="778" spans="1:37" ht="15.75" customHeight="1" x14ac:dyDescent="0.25">
      <c r="A778" s="69"/>
      <c r="B778" s="63"/>
      <c r="C778" s="50" t="s">
        <v>61</v>
      </c>
      <c r="D778" s="64"/>
      <c r="E778" s="50" t="s">
        <v>61</v>
      </c>
      <c r="F778" s="68"/>
      <c r="G778" s="65"/>
      <c r="H778" s="66"/>
      <c r="I778" s="66"/>
      <c r="J778" s="67"/>
      <c r="K778" s="68"/>
      <c r="L778" s="64"/>
      <c r="M778" s="66"/>
      <c r="N778" s="66"/>
      <c r="O778" s="67"/>
      <c r="P778" s="48" t="str">
        <f t="shared" si="60"/>
        <v/>
      </c>
      <c r="Q778" s="50">
        <f t="shared" si="72"/>
        <v>777</v>
      </c>
      <c r="R778" s="50"/>
      <c r="S778" s="52"/>
      <c r="T778" s="52">
        <f t="shared" si="61"/>
        <v>0</v>
      </c>
      <c r="U778" s="52">
        <f t="shared" si="62"/>
        <v>0</v>
      </c>
      <c r="V778" s="52">
        <f t="shared" si="63"/>
        <v>0</v>
      </c>
      <c r="W778" s="52">
        <f t="shared" si="64"/>
        <v>0</v>
      </c>
      <c r="X778" s="52" t="str">
        <f t="shared" si="73"/>
        <v/>
      </c>
      <c r="Y778" s="53" t="str">
        <f t="shared" si="59"/>
        <v/>
      </c>
      <c r="Z778" s="53" t="str">
        <f t="shared" si="74"/>
        <v/>
      </c>
      <c r="AA778" s="53" t="str">
        <f t="shared" si="65"/>
        <v/>
      </c>
      <c r="AB778" s="54" t="str">
        <f t="shared" si="66"/>
        <v/>
      </c>
      <c r="AC778" s="61"/>
      <c r="AD778" s="52" t="str">
        <f t="shared" si="67"/>
        <v/>
      </c>
      <c r="AE778" s="53" t="str">
        <f t="shared" ref="AE778:AE1000" si="77">IFERROR(IF(C778="Long",((J778-H778)*B778*G778),IF(C778="Short",((H778-J778)*B778*G778),"")),"Symbol not found")</f>
        <v/>
      </c>
      <c r="AF778" s="52" t="str">
        <f t="shared" si="68"/>
        <v/>
      </c>
      <c r="AG778" s="52" t="str">
        <f t="shared" si="69"/>
        <v/>
      </c>
      <c r="AH778" s="58">
        <f t="shared" si="70"/>
        <v>0</v>
      </c>
      <c r="AI778" s="58">
        <f t="shared" si="71"/>
        <v>0</v>
      </c>
      <c r="AJ778" s="52" t="str">
        <f t="shared" si="75"/>
        <v/>
      </c>
      <c r="AK778" s="52" t="str">
        <f t="shared" si="76"/>
        <v/>
      </c>
    </row>
    <row r="779" spans="1:37" ht="15.75" customHeight="1" x14ac:dyDescent="0.25">
      <c r="A779" s="69"/>
      <c r="B779" s="63"/>
      <c r="C779" s="50" t="s">
        <v>61</v>
      </c>
      <c r="D779" s="64"/>
      <c r="E779" s="50" t="s">
        <v>61</v>
      </c>
      <c r="F779" s="68"/>
      <c r="G779" s="65"/>
      <c r="H779" s="66"/>
      <c r="I779" s="66"/>
      <c r="J779" s="67"/>
      <c r="K779" s="68"/>
      <c r="L779" s="64"/>
      <c r="M779" s="66"/>
      <c r="N779" s="66"/>
      <c r="O779" s="67"/>
      <c r="P779" s="48" t="str">
        <f t="shared" si="60"/>
        <v/>
      </c>
      <c r="Q779" s="50">
        <f t="shared" si="72"/>
        <v>778</v>
      </c>
      <c r="R779" s="50"/>
      <c r="S779" s="52"/>
      <c r="T779" s="52">
        <f t="shared" si="61"/>
        <v>0</v>
      </c>
      <c r="U779" s="52">
        <f t="shared" si="62"/>
        <v>0</v>
      </c>
      <c r="V779" s="52">
        <f t="shared" si="63"/>
        <v>0</v>
      </c>
      <c r="W779" s="52">
        <f t="shared" si="64"/>
        <v>0</v>
      </c>
      <c r="X779" s="52" t="str">
        <f t="shared" si="73"/>
        <v/>
      </c>
      <c r="Y779" s="53" t="str">
        <f t="shared" si="59"/>
        <v/>
      </c>
      <c r="Z779" s="53" t="str">
        <f t="shared" si="74"/>
        <v/>
      </c>
      <c r="AA779" s="53" t="str">
        <f t="shared" si="65"/>
        <v/>
      </c>
      <c r="AB779" s="54" t="str">
        <f t="shared" si="66"/>
        <v/>
      </c>
      <c r="AC779" s="61"/>
      <c r="AD779" s="52" t="str">
        <f t="shared" si="67"/>
        <v/>
      </c>
      <c r="AE779" s="53" t="str">
        <f t="shared" si="77"/>
        <v/>
      </c>
      <c r="AF779" s="52" t="str">
        <f t="shared" si="68"/>
        <v/>
      </c>
      <c r="AG779" s="52" t="str">
        <f t="shared" si="69"/>
        <v/>
      </c>
      <c r="AH779" s="58">
        <f t="shared" si="70"/>
        <v>0</v>
      </c>
      <c r="AI779" s="58">
        <f t="shared" si="71"/>
        <v>0</v>
      </c>
      <c r="AJ779" s="52" t="str">
        <f t="shared" si="75"/>
        <v/>
      </c>
      <c r="AK779" s="52" t="str">
        <f t="shared" si="76"/>
        <v/>
      </c>
    </row>
    <row r="780" spans="1:37" ht="15.75" customHeight="1" x14ac:dyDescent="0.25">
      <c r="A780" s="69"/>
      <c r="B780" s="63"/>
      <c r="C780" s="50" t="s">
        <v>61</v>
      </c>
      <c r="D780" s="64"/>
      <c r="E780" s="50" t="s">
        <v>61</v>
      </c>
      <c r="F780" s="68"/>
      <c r="G780" s="65"/>
      <c r="H780" s="66"/>
      <c r="I780" s="66"/>
      <c r="J780" s="67"/>
      <c r="K780" s="68"/>
      <c r="L780" s="64"/>
      <c r="M780" s="66"/>
      <c r="N780" s="66"/>
      <c r="O780" s="67"/>
      <c r="P780" s="48" t="str">
        <f t="shared" si="60"/>
        <v/>
      </c>
      <c r="Q780" s="50">
        <f t="shared" si="72"/>
        <v>779</v>
      </c>
      <c r="R780" s="50"/>
      <c r="S780" s="52"/>
      <c r="T780" s="52">
        <f t="shared" si="61"/>
        <v>0</v>
      </c>
      <c r="U780" s="52">
        <f t="shared" si="62"/>
        <v>0</v>
      </c>
      <c r="V780" s="52">
        <f t="shared" si="63"/>
        <v>0</v>
      </c>
      <c r="W780" s="52">
        <f t="shared" si="64"/>
        <v>0</v>
      </c>
      <c r="X780" s="52" t="str">
        <f t="shared" si="73"/>
        <v/>
      </c>
      <c r="Y780" s="53" t="str">
        <f t="shared" si="59"/>
        <v/>
      </c>
      <c r="Z780" s="53" t="str">
        <f t="shared" si="74"/>
        <v/>
      </c>
      <c r="AA780" s="53" t="str">
        <f t="shared" si="65"/>
        <v/>
      </c>
      <c r="AB780" s="54" t="str">
        <f t="shared" si="66"/>
        <v/>
      </c>
      <c r="AC780" s="61"/>
      <c r="AD780" s="52" t="str">
        <f t="shared" si="67"/>
        <v/>
      </c>
      <c r="AE780" s="53" t="str">
        <f t="shared" si="77"/>
        <v/>
      </c>
      <c r="AF780" s="52" t="str">
        <f t="shared" si="68"/>
        <v/>
      </c>
      <c r="AG780" s="52" t="str">
        <f t="shared" si="69"/>
        <v/>
      </c>
      <c r="AH780" s="58">
        <f t="shared" si="70"/>
        <v>0</v>
      </c>
      <c r="AI780" s="58">
        <f t="shared" si="71"/>
        <v>0</v>
      </c>
      <c r="AJ780" s="52" t="str">
        <f t="shared" si="75"/>
        <v/>
      </c>
      <c r="AK780" s="52" t="str">
        <f t="shared" si="76"/>
        <v/>
      </c>
    </row>
    <row r="781" spans="1:37" ht="15.75" customHeight="1" x14ac:dyDescent="0.25">
      <c r="A781" s="69"/>
      <c r="B781" s="63"/>
      <c r="C781" s="50" t="s">
        <v>61</v>
      </c>
      <c r="D781" s="64"/>
      <c r="E781" s="50" t="s">
        <v>61</v>
      </c>
      <c r="F781" s="68"/>
      <c r="G781" s="65"/>
      <c r="H781" s="66"/>
      <c r="I781" s="66"/>
      <c r="J781" s="67"/>
      <c r="K781" s="68"/>
      <c r="L781" s="64"/>
      <c r="M781" s="66"/>
      <c r="N781" s="66"/>
      <c r="O781" s="67"/>
      <c r="P781" s="48" t="str">
        <f t="shared" si="60"/>
        <v/>
      </c>
      <c r="Q781" s="50">
        <f t="shared" si="72"/>
        <v>780</v>
      </c>
      <c r="R781" s="50"/>
      <c r="S781" s="52"/>
      <c r="T781" s="52">
        <f t="shared" si="61"/>
        <v>0</v>
      </c>
      <c r="U781" s="52">
        <f t="shared" si="62"/>
        <v>0</v>
      </c>
      <c r="V781" s="52">
        <f t="shared" si="63"/>
        <v>0</v>
      </c>
      <c r="W781" s="52">
        <f t="shared" si="64"/>
        <v>0</v>
      </c>
      <c r="X781" s="52" t="str">
        <f t="shared" si="73"/>
        <v/>
      </c>
      <c r="Y781" s="53" t="str">
        <f t="shared" si="59"/>
        <v/>
      </c>
      <c r="Z781" s="53" t="str">
        <f t="shared" si="74"/>
        <v/>
      </c>
      <c r="AA781" s="53" t="str">
        <f t="shared" si="65"/>
        <v/>
      </c>
      <c r="AB781" s="54" t="str">
        <f t="shared" si="66"/>
        <v/>
      </c>
      <c r="AC781" s="61"/>
      <c r="AD781" s="52" t="str">
        <f t="shared" si="67"/>
        <v/>
      </c>
      <c r="AE781" s="53" t="str">
        <f t="shared" si="77"/>
        <v/>
      </c>
      <c r="AF781" s="52" t="str">
        <f t="shared" si="68"/>
        <v/>
      </c>
      <c r="AG781" s="52" t="str">
        <f t="shared" si="69"/>
        <v/>
      </c>
      <c r="AH781" s="58">
        <f t="shared" si="70"/>
        <v>0</v>
      </c>
      <c r="AI781" s="58">
        <f t="shared" si="71"/>
        <v>0</v>
      </c>
      <c r="AJ781" s="52" t="str">
        <f t="shared" si="75"/>
        <v/>
      </c>
      <c r="AK781" s="52" t="str">
        <f t="shared" si="76"/>
        <v/>
      </c>
    </row>
    <row r="782" spans="1:37" ht="15.75" customHeight="1" x14ac:dyDescent="0.25">
      <c r="A782" s="69"/>
      <c r="B782" s="63"/>
      <c r="C782" s="50" t="s">
        <v>61</v>
      </c>
      <c r="D782" s="64"/>
      <c r="E782" s="50" t="s">
        <v>61</v>
      </c>
      <c r="F782" s="68"/>
      <c r="G782" s="65"/>
      <c r="H782" s="66"/>
      <c r="I782" s="66"/>
      <c r="J782" s="67"/>
      <c r="K782" s="68"/>
      <c r="L782" s="64"/>
      <c r="M782" s="66"/>
      <c r="N782" s="66"/>
      <c r="O782" s="67"/>
      <c r="P782" s="48" t="str">
        <f t="shared" si="60"/>
        <v/>
      </c>
      <c r="Q782" s="50">
        <f t="shared" si="72"/>
        <v>781</v>
      </c>
      <c r="R782" s="50"/>
      <c r="S782" s="52"/>
      <c r="T782" s="52">
        <f t="shared" si="61"/>
        <v>0</v>
      </c>
      <c r="U782" s="52">
        <f t="shared" si="62"/>
        <v>0</v>
      </c>
      <c r="V782" s="52">
        <f t="shared" si="63"/>
        <v>0</v>
      </c>
      <c r="W782" s="52">
        <f t="shared" si="64"/>
        <v>0</v>
      </c>
      <c r="X782" s="52" t="str">
        <f t="shared" si="73"/>
        <v/>
      </c>
      <c r="Y782" s="53" t="str">
        <f t="shared" si="59"/>
        <v/>
      </c>
      <c r="Z782" s="53" t="str">
        <f t="shared" si="74"/>
        <v/>
      </c>
      <c r="AA782" s="53" t="str">
        <f t="shared" si="65"/>
        <v/>
      </c>
      <c r="AB782" s="54" t="str">
        <f t="shared" si="66"/>
        <v/>
      </c>
      <c r="AC782" s="61"/>
      <c r="AD782" s="52" t="str">
        <f t="shared" si="67"/>
        <v/>
      </c>
      <c r="AE782" s="53" t="str">
        <f t="shared" si="77"/>
        <v/>
      </c>
      <c r="AF782" s="52" t="str">
        <f t="shared" si="68"/>
        <v/>
      </c>
      <c r="AG782" s="52" t="str">
        <f t="shared" si="69"/>
        <v/>
      </c>
      <c r="AH782" s="58">
        <f t="shared" si="70"/>
        <v>0</v>
      </c>
      <c r="AI782" s="58">
        <f t="shared" si="71"/>
        <v>0</v>
      </c>
      <c r="AJ782" s="52" t="str">
        <f t="shared" si="75"/>
        <v/>
      </c>
      <c r="AK782" s="52" t="str">
        <f t="shared" si="76"/>
        <v/>
      </c>
    </row>
    <row r="783" spans="1:37" ht="15.75" customHeight="1" x14ac:dyDescent="0.25">
      <c r="A783" s="69"/>
      <c r="B783" s="63"/>
      <c r="C783" s="50" t="s">
        <v>61</v>
      </c>
      <c r="D783" s="64"/>
      <c r="E783" s="50" t="s">
        <v>61</v>
      </c>
      <c r="F783" s="68"/>
      <c r="G783" s="65"/>
      <c r="H783" s="66"/>
      <c r="I783" s="66"/>
      <c r="J783" s="67"/>
      <c r="K783" s="68"/>
      <c r="L783" s="64"/>
      <c r="M783" s="66"/>
      <c r="N783" s="66"/>
      <c r="O783" s="67"/>
      <c r="P783" s="48" t="str">
        <f t="shared" si="60"/>
        <v/>
      </c>
      <c r="Q783" s="50">
        <f t="shared" si="72"/>
        <v>782</v>
      </c>
      <c r="R783" s="50"/>
      <c r="S783" s="52"/>
      <c r="T783" s="52">
        <f t="shared" si="61"/>
        <v>0</v>
      </c>
      <c r="U783" s="52">
        <f t="shared" si="62"/>
        <v>0</v>
      </c>
      <c r="V783" s="52">
        <f t="shared" si="63"/>
        <v>0</v>
      </c>
      <c r="W783" s="52">
        <f t="shared" si="64"/>
        <v>0</v>
      </c>
      <c r="X783" s="52" t="str">
        <f t="shared" si="73"/>
        <v/>
      </c>
      <c r="Y783" s="53" t="str">
        <f t="shared" si="59"/>
        <v/>
      </c>
      <c r="Z783" s="53" t="str">
        <f t="shared" si="74"/>
        <v/>
      </c>
      <c r="AA783" s="53" t="str">
        <f t="shared" si="65"/>
        <v/>
      </c>
      <c r="AB783" s="54" t="str">
        <f t="shared" si="66"/>
        <v/>
      </c>
      <c r="AC783" s="61"/>
      <c r="AD783" s="52" t="str">
        <f t="shared" si="67"/>
        <v/>
      </c>
      <c r="AE783" s="53" t="str">
        <f t="shared" si="77"/>
        <v/>
      </c>
      <c r="AF783" s="52" t="str">
        <f t="shared" si="68"/>
        <v/>
      </c>
      <c r="AG783" s="52" t="str">
        <f t="shared" si="69"/>
        <v/>
      </c>
      <c r="AH783" s="58">
        <f t="shared" si="70"/>
        <v>0</v>
      </c>
      <c r="AI783" s="58">
        <f t="shared" si="71"/>
        <v>0</v>
      </c>
      <c r="AJ783" s="52" t="str">
        <f t="shared" si="75"/>
        <v/>
      </c>
      <c r="AK783" s="52" t="str">
        <f t="shared" si="76"/>
        <v/>
      </c>
    </row>
    <row r="784" spans="1:37" ht="15.75" customHeight="1" x14ac:dyDescent="0.25">
      <c r="A784" s="69"/>
      <c r="B784" s="63"/>
      <c r="C784" s="50" t="s">
        <v>61</v>
      </c>
      <c r="D784" s="64"/>
      <c r="E784" s="50" t="s">
        <v>61</v>
      </c>
      <c r="F784" s="68"/>
      <c r="G784" s="65"/>
      <c r="H784" s="66"/>
      <c r="I784" s="66"/>
      <c r="J784" s="67"/>
      <c r="K784" s="68"/>
      <c r="L784" s="64"/>
      <c r="M784" s="66"/>
      <c r="N784" s="66"/>
      <c r="O784" s="67"/>
      <c r="P784" s="48" t="str">
        <f t="shared" si="60"/>
        <v/>
      </c>
      <c r="Q784" s="50">
        <f t="shared" si="72"/>
        <v>783</v>
      </c>
      <c r="R784" s="50"/>
      <c r="S784" s="52"/>
      <c r="T784" s="52">
        <f t="shared" si="61"/>
        <v>0</v>
      </c>
      <c r="U784" s="52">
        <f t="shared" si="62"/>
        <v>0</v>
      </c>
      <c r="V784" s="52">
        <f t="shared" si="63"/>
        <v>0</v>
      </c>
      <c r="W784" s="52">
        <f t="shared" si="64"/>
        <v>0</v>
      </c>
      <c r="X784" s="52" t="str">
        <f t="shared" si="73"/>
        <v/>
      </c>
      <c r="Y784" s="53" t="str">
        <f t="shared" si="59"/>
        <v/>
      </c>
      <c r="Z784" s="53" t="str">
        <f t="shared" si="74"/>
        <v/>
      </c>
      <c r="AA784" s="53" t="str">
        <f t="shared" si="65"/>
        <v/>
      </c>
      <c r="AB784" s="54" t="str">
        <f t="shared" si="66"/>
        <v/>
      </c>
      <c r="AC784" s="61"/>
      <c r="AD784" s="52" t="str">
        <f t="shared" si="67"/>
        <v/>
      </c>
      <c r="AE784" s="53" t="str">
        <f t="shared" si="77"/>
        <v/>
      </c>
      <c r="AF784" s="52" t="str">
        <f t="shared" si="68"/>
        <v/>
      </c>
      <c r="AG784" s="52" t="str">
        <f t="shared" si="69"/>
        <v/>
      </c>
      <c r="AH784" s="58">
        <f t="shared" si="70"/>
        <v>0</v>
      </c>
      <c r="AI784" s="58">
        <f t="shared" si="71"/>
        <v>0</v>
      </c>
      <c r="AJ784" s="52" t="str">
        <f t="shared" si="75"/>
        <v/>
      </c>
      <c r="AK784" s="52" t="str">
        <f t="shared" si="76"/>
        <v/>
      </c>
    </row>
    <row r="785" spans="1:37" ht="15.75" customHeight="1" x14ac:dyDescent="0.25">
      <c r="A785" s="69"/>
      <c r="B785" s="63"/>
      <c r="C785" s="50" t="s">
        <v>61</v>
      </c>
      <c r="D785" s="64"/>
      <c r="E785" s="50" t="s">
        <v>61</v>
      </c>
      <c r="F785" s="68"/>
      <c r="G785" s="65"/>
      <c r="H785" s="66"/>
      <c r="I785" s="66"/>
      <c r="J785" s="67"/>
      <c r="K785" s="68"/>
      <c r="L785" s="64"/>
      <c r="M785" s="66"/>
      <c r="N785" s="66"/>
      <c r="O785" s="67"/>
      <c r="P785" s="48" t="str">
        <f t="shared" si="60"/>
        <v/>
      </c>
      <c r="Q785" s="50">
        <f t="shared" si="72"/>
        <v>784</v>
      </c>
      <c r="R785" s="50"/>
      <c r="S785" s="52"/>
      <c r="T785" s="52">
        <f t="shared" si="61"/>
        <v>0</v>
      </c>
      <c r="U785" s="52">
        <f t="shared" si="62"/>
        <v>0</v>
      </c>
      <c r="V785" s="52">
        <f t="shared" si="63"/>
        <v>0</v>
      </c>
      <c r="W785" s="52">
        <f t="shared" si="64"/>
        <v>0</v>
      </c>
      <c r="X785" s="52" t="str">
        <f t="shared" si="73"/>
        <v/>
      </c>
      <c r="Y785" s="53" t="str">
        <f t="shared" si="59"/>
        <v/>
      </c>
      <c r="Z785" s="53" t="str">
        <f t="shared" si="74"/>
        <v/>
      </c>
      <c r="AA785" s="53" t="str">
        <f t="shared" si="65"/>
        <v/>
      </c>
      <c r="AB785" s="54" t="str">
        <f t="shared" si="66"/>
        <v/>
      </c>
      <c r="AC785" s="61"/>
      <c r="AD785" s="52" t="str">
        <f t="shared" si="67"/>
        <v/>
      </c>
      <c r="AE785" s="53" t="str">
        <f t="shared" si="77"/>
        <v/>
      </c>
      <c r="AF785" s="52" t="str">
        <f t="shared" si="68"/>
        <v/>
      </c>
      <c r="AG785" s="52" t="str">
        <f t="shared" si="69"/>
        <v/>
      </c>
      <c r="AH785" s="58">
        <f t="shared" si="70"/>
        <v>0</v>
      </c>
      <c r="AI785" s="58">
        <f t="shared" si="71"/>
        <v>0</v>
      </c>
      <c r="AJ785" s="52" t="str">
        <f t="shared" si="75"/>
        <v/>
      </c>
      <c r="AK785" s="52" t="str">
        <f t="shared" si="76"/>
        <v/>
      </c>
    </row>
    <row r="786" spans="1:37" ht="15.75" customHeight="1" x14ac:dyDescent="0.25">
      <c r="A786" s="69"/>
      <c r="B786" s="63"/>
      <c r="C786" s="50" t="s">
        <v>61</v>
      </c>
      <c r="D786" s="64"/>
      <c r="E786" s="50" t="s">
        <v>61</v>
      </c>
      <c r="F786" s="68"/>
      <c r="G786" s="65"/>
      <c r="H786" s="66"/>
      <c r="I786" s="66"/>
      <c r="J786" s="67"/>
      <c r="K786" s="68"/>
      <c r="L786" s="64"/>
      <c r="M786" s="66"/>
      <c r="N786" s="66"/>
      <c r="O786" s="67"/>
      <c r="P786" s="48" t="str">
        <f t="shared" si="60"/>
        <v/>
      </c>
      <c r="Q786" s="50">
        <f t="shared" si="72"/>
        <v>785</v>
      </c>
      <c r="R786" s="50"/>
      <c r="S786" s="52"/>
      <c r="T786" s="52">
        <f t="shared" si="61"/>
        <v>0</v>
      </c>
      <c r="U786" s="52">
        <f t="shared" si="62"/>
        <v>0</v>
      </c>
      <c r="V786" s="52">
        <f t="shared" si="63"/>
        <v>0</v>
      </c>
      <c r="W786" s="52">
        <f t="shared" si="64"/>
        <v>0</v>
      </c>
      <c r="X786" s="52" t="str">
        <f t="shared" si="73"/>
        <v/>
      </c>
      <c r="Y786" s="53" t="str">
        <f t="shared" si="59"/>
        <v/>
      </c>
      <c r="Z786" s="53" t="str">
        <f t="shared" si="74"/>
        <v/>
      </c>
      <c r="AA786" s="53" t="str">
        <f t="shared" si="65"/>
        <v/>
      </c>
      <c r="AB786" s="54" t="str">
        <f t="shared" si="66"/>
        <v/>
      </c>
      <c r="AC786" s="61"/>
      <c r="AD786" s="52" t="str">
        <f t="shared" si="67"/>
        <v/>
      </c>
      <c r="AE786" s="53" t="str">
        <f t="shared" si="77"/>
        <v/>
      </c>
      <c r="AF786" s="52" t="str">
        <f t="shared" si="68"/>
        <v/>
      </c>
      <c r="AG786" s="52" t="str">
        <f t="shared" si="69"/>
        <v/>
      </c>
      <c r="AH786" s="58">
        <f t="shared" si="70"/>
        <v>0</v>
      </c>
      <c r="AI786" s="58">
        <f t="shared" si="71"/>
        <v>0</v>
      </c>
      <c r="AJ786" s="52" t="str">
        <f t="shared" si="75"/>
        <v/>
      </c>
      <c r="AK786" s="52" t="str">
        <f t="shared" si="76"/>
        <v/>
      </c>
    </row>
    <row r="787" spans="1:37" ht="15.75" customHeight="1" x14ac:dyDescent="0.25">
      <c r="A787" s="69"/>
      <c r="B787" s="63"/>
      <c r="C787" s="50" t="s">
        <v>61</v>
      </c>
      <c r="D787" s="64"/>
      <c r="E787" s="50" t="s">
        <v>61</v>
      </c>
      <c r="F787" s="68"/>
      <c r="G787" s="65"/>
      <c r="H787" s="66"/>
      <c r="I787" s="66"/>
      <c r="J787" s="67"/>
      <c r="K787" s="68"/>
      <c r="L787" s="64"/>
      <c r="M787" s="66"/>
      <c r="N787" s="66"/>
      <c r="O787" s="67"/>
      <c r="P787" s="48" t="str">
        <f t="shared" si="60"/>
        <v/>
      </c>
      <c r="Q787" s="50">
        <f t="shared" si="72"/>
        <v>786</v>
      </c>
      <c r="R787" s="50"/>
      <c r="S787" s="52"/>
      <c r="T787" s="52">
        <f t="shared" si="61"/>
        <v>0</v>
      </c>
      <c r="U787" s="52">
        <f t="shared" si="62"/>
        <v>0</v>
      </c>
      <c r="V787" s="52">
        <f t="shared" si="63"/>
        <v>0</v>
      </c>
      <c r="W787" s="52">
        <f t="shared" si="64"/>
        <v>0</v>
      </c>
      <c r="X787" s="52" t="str">
        <f t="shared" si="73"/>
        <v/>
      </c>
      <c r="Y787" s="53" t="str">
        <f t="shared" si="59"/>
        <v/>
      </c>
      <c r="Z787" s="53" t="str">
        <f t="shared" si="74"/>
        <v/>
      </c>
      <c r="AA787" s="53" t="str">
        <f t="shared" si="65"/>
        <v/>
      </c>
      <c r="AB787" s="54" t="str">
        <f t="shared" si="66"/>
        <v/>
      </c>
      <c r="AC787" s="61"/>
      <c r="AD787" s="52" t="str">
        <f t="shared" si="67"/>
        <v/>
      </c>
      <c r="AE787" s="53" t="str">
        <f t="shared" si="77"/>
        <v/>
      </c>
      <c r="AF787" s="52" t="str">
        <f t="shared" si="68"/>
        <v/>
      </c>
      <c r="AG787" s="52" t="str">
        <f t="shared" si="69"/>
        <v/>
      </c>
      <c r="AH787" s="58">
        <f t="shared" si="70"/>
        <v>0</v>
      </c>
      <c r="AI787" s="58">
        <f t="shared" si="71"/>
        <v>0</v>
      </c>
      <c r="AJ787" s="52" t="str">
        <f t="shared" si="75"/>
        <v/>
      </c>
      <c r="AK787" s="52" t="str">
        <f t="shared" si="76"/>
        <v/>
      </c>
    </row>
    <row r="788" spans="1:37" ht="15.75" customHeight="1" x14ac:dyDescent="0.25">
      <c r="A788" s="69"/>
      <c r="B788" s="63"/>
      <c r="C788" s="50" t="s">
        <v>61</v>
      </c>
      <c r="D788" s="64"/>
      <c r="E788" s="50" t="s">
        <v>61</v>
      </c>
      <c r="F788" s="68"/>
      <c r="G788" s="65"/>
      <c r="H788" s="66"/>
      <c r="I788" s="66"/>
      <c r="J788" s="67"/>
      <c r="K788" s="68"/>
      <c r="L788" s="64"/>
      <c r="M788" s="66"/>
      <c r="N788" s="66"/>
      <c r="O788" s="67"/>
      <c r="P788" s="48" t="str">
        <f t="shared" si="60"/>
        <v/>
      </c>
      <c r="Q788" s="50">
        <f t="shared" si="72"/>
        <v>787</v>
      </c>
      <c r="R788" s="50"/>
      <c r="S788" s="52"/>
      <c r="T788" s="52">
        <f t="shared" si="61"/>
        <v>0</v>
      </c>
      <c r="U788" s="52">
        <f t="shared" si="62"/>
        <v>0</v>
      </c>
      <c r="V788" s="52">
        <f t="shared" si="63"/>
        <v>0</v>
      </c>
      <c r="W788" s="52">
        <f t="shared" si="64"/>
        <v>0</v>
      </c>
      <c r="X788" s="52" t="str">
        <f t="shared" si="73"/>
        <v/>
      </c>
      <c r="Y788" s="53" t="str">
        <f t="shared" si="59"/>
        <v/>
      </c>
      <c r="Z788" s="53" t="str">
        <f t="shared" si="74"/>
        <v/>
      </c>
      <c r="AA788" s="53" t="str">
        <f t="shared" si="65"/>
        <v/>
      </c>
      <c r="AB788" s="54" t="str">
        <f t="shared" si="66"/>
        <v/>
      </c>
      <c r="AC788" s="61"/>
      <c r="AD788" s="52" t="str">
        <f t="shared" si="67"/>
        <v/>
      </c>
      <c r="AE788" s="53" t="str">
        <f t="shared" si="77"/>
        <v/>
      </c>
      <c r="AF788" s="52" t="str">
        <f t="shared" si="68"/>
        <v/>
      </c>
      <c r="AG788" s="52" t="str">
        <f t="shared" si="69"/>
        <v/>
      </c>
      <c r="AH788" s="58">
        <f t="shared" si="70"/>
        <v>0</v>
      </c>
      <c r="AI788" s="58">
        <f t="shared" si="71"/>
        <v>0</v>
      </c>
      <c r="AJ788" s="52" t="str">
        <f t="shared" si="75"/>
        <v/>
      </c>
      <c r="AK788" s="52" t="str">
        <f t="shared" si="76"/>
        <v/>
      </c>
    </row>
    <row r="789" spans="1:37" ht="15.75" customHeight="1" x14ac:dyDescent="0.25">
      <c r="A789" s="69"/>
      <c r="B789" s="63"/>
      <c r="C789" s="50" t="s">
        <v>61</v>
      </c>
      <c r="D789" s="64"/>
      <c r="E789" s="50" t="s">
        <v>61</v>
      </c>
      <c r="F789" s="68"/>
      <c r="G789" s="65"/>
      <c r="H789" s="66"/>
      <c r="I789" s="66"/>
      <c r="J789" s="67"/>
      <c r="K789" s="68"/>
      <c r="L789" s="64"/>
      <c r="M789" s="66"/>
      <c r="N789" s="66"/>
      <c r="O789" s="67"/>
      <c r="P789" s="48" t="str">
        <f t="shared" si="60"/>
        <v/>
      </c>
      <c r="Q789" s="50">
        <f t="shared" si="72"/>
        <v>788</v>
      </c>
      <c r="R789" s="50"/>
      <c r="S789" s="52"/>
      <c r="T789" s="52">
        <f t="shared" si="61"/>
        <v>0</v>
      </c>
      <c r="U789" s="52">
        <f t="shared" si="62"/>
        <v>0</v>
      </c>
      <c r="V789" s="52">
        <f t="shared" si="63"/>
        <v>0</v>
      </c>
      <c r="W789" s="52">
        <f t="shared" si="64"/>
        <v>0</v>
      </c>
      <c r="X789" s="52" t="str">
        <f t="shared" si="73"/>
        <v/>
      </c>
      <c r="Y789" s="53" t="str">
        <f t="shared" si="59"/>
        <v/>
      </c>
      <c r="Z789" s="53" t="str">
        <f t="shared" si="74"/>
        <v/>
      </c>
      <c r="AA789" s="53" t="str">
        <f t="shared" si="65"/>
        <v/>
      </c>
      <c r="AB789" s="54" t="str">
        <f t="shared" si="66"/>
        <v/>
      </c>
      <c r="AC789" s="61"/>
      <c r="AD789" s="52" t="str">
        <f t="shared" si="67"/>
        <v/>
      </c>
      <c r="AE789" s="53" t="str">
        <f t="shared" si="77"/>
        <v/>
      </c>
      <c r="AF789" s="52" t="str">
        <f t="shared" si="68"/>
        <v/>
      </c>
      <c r="AG789" s="52" t="str">
        <f t="shared" si="69"/>
        <v/>
      </c>
      <c r="AH789" s="58">
        <f t="shared" si="70"/>
        <v>0</v>
      </c>
      <c r="AI789" s="58">
        <f t="shared" si="71"/>
        <v>0</v>
      </c>
      <c r="AJ789" s="52" t="str">
        <f t="shared" si="75"/>
        <v/>
      </c>
      <c r="AK789" s="52" t="str">
        <f t="shared" si="76"/>
        <v/>
      </c>
    </row>
    <row r="790" spans="1:37" ht="15.75" customHeight="1" x14ac:dyDescent="0.25">
      <c r="A790" s="69"/>
      <c r="B790" s="63"/>
      <c r="C790" s="50" t="s">
        <v>61</v>
      </c>
      <c r="D790" s="64"/>
      <c r="E790" s="50" t="s">
        <v>61</v>
      </c>
      <c r="F790" s="68"/>
      <c r="G790" s="65"/>
      <c r="H790" s="66"/>
      <c r="I790" s="66"/>
      <c r="J790" s="67"/>
      <c r="K790" s="68"/>
      <c r="L790" s="64"/>
      <c r="M790" s="66"/>
      <c r="N790" s="66"/>
      <c r="O790" s="67"/>
      <c r="P790" s="48" t="str">
        <f t="shared" si="60"/>
        <v/>
      </c>
      <c r="Q790" s="50">
        <f t="shared" si="72"/>
        <v>789</v>
      </c>
      <c r="R790" s="50"/>
      <c r="S790" s="52"/>
      <c r="T790" s="52">
        <f t="shared" si="61"/>
        <v>0</v>
      </c>
      <c r="U790" s="52">
        <f t="shared" si="62"/>
        <v>0</v>
      </c>
      <c r="V790" s="52">
        <f t="shared" si="63"/>
        <v>0</v>
      </c>
      <c r="W790" s="52">
        <f t="shared" si="64"/>
        <v>0</v>
      </c>
      <c r="X790" s="52" t="str">
        <f t="shared" si="73"/>
        <v/>
      </c>
      <c r="Y790" s="53" t="str">
        <f t="shared" si="59"/>
        <v/>
      </c>
      <c r="Z790" s="53" t="str">
        <f t="shared" si="74"/>
        <v/>
      </c>
      <c r="AA790" s="53" t="str">
        <f t="shared" si="65"/>
        <v/>
      </c>
      <c r="AB790" s="54" t="str">
        <f t="shared" si="66"/>
        <v/>
      </c>
      <c r="AC790" s="61"/>
      <c r="AD790" s="52" t="str">
        <f t="shared" si="67"/>
        <v/>
      </c>
      <c r="AE790" s="53" t="str">
        <f t="shared" si="77"/>
        <v/>
      </c>
      <c r="AF790" s="52" t="str">
        <f t="shared" si="68"/>
        <v/>
      </c>
      <c r="AG790" s="52" t="str">
        <f t="shared" si="69"/>
        <v/>
      </c>
      <c r="AH790" s="58">
        <f t="shared" si="70"/>
        <v>0</v>
      </c>
      <c r="AI790" s="58">
        <f t="shared" si="71"/>
        <v>0</v>
      </c>
      <c r="AJ790" s="52" t="str">
        <f t="shared" si="75"/>
        <v/>
      </c>
      <c r="AK790" s="52" t="str">
        <f t="shared" si="76"/>
        <v/>
      </c>
    </row>
    <row r="791" spans="1:37" ht="15.75" customHeight="1" x14ac:dyDescent="0.25">
      <c r="A791" s="69"/>
      <c r="B791" s="63"/>
      <c r="C791" s="50" t="s">
        <v>61</v>
      </c>
      <c r="D791" s="64"/>
      <c r="E791" s="50" t="s">
        <v>61</v>
      </c>
      <c r="F791" s="68"/>
      <c r="G791" s="65"/>
      <c r="H791" s="66"/>
      <c r="I791" s="66"/>
      <c r="J791" s="67"/>
      <c r="K791" s="68"/>
      <c r="L791" s="64"/>
      <c r="M791" s="66"/>
      <c r="N791" s="66"/>
      <c r="O791" s="67"/>
      <c r="P791" s="48" t="str">
        <f t="shared" si="60"/>
        <v/>
      </c>
      <c r="Q791" s="50">
        <f t="shared" si="72"/>
        <v>790</v>
      </c>
      <c r="R791" s="50"/>
      <c r="S791" s="52"/>
      <c r="T791" s="52">
        <f t="shared" si="61"/>
        <v>0</v>
      </c>
      <c r="U791" s="52">
        <f t="shared" si="62"/>
        <v>0</v>
      </c>
      <c r="V791" s="52">
        <f t="shared" si="63"/>
        <v>0</v>
      </c>
      <c r="W791" s="52">
        <f t="shared" si="64"/>
        <v>0</v>
      </c>
      <c r="X791" s="52" t="str">
        <f t="shared" si="73"/>
        <v/>
      </c>
      <c r="Y791" s="53" t="str">
        <f t="shared" si="59"/>
        <v/>
      </c>
      <c r="Z791" s="53" t="str">
        <f t="shared" si="74"/>
        <v/>
      </c>
      <c r="AA791" s="53" t="str">
        <f t="shared" si="65"/>
        <v/>
      </c>
      <c r="AB791" s="54" t="str">
        <f t="shared" si="66"/>
        <v/>
      </c>
      <c r="AC791" s="61"/>
      <c r="AD791" s="52" t="str">
        <f t="shared" si="67"/>
        <v/>
      </c>
      <c r="AE791" s="53" t="str">
        <f t="shared" si="77"/>
        <v/>
      </c>
      <c r="AF791" s="52" t="str">
        <f t="shared" si="68"/>
        <v/>
      </c>
      <c r="AG791" s="52" t="str">
        <f t="shared" si="69"/>
        <v/>
      </c>
      <c r="AH791" s="58">
        <f t="shared" si="70"/>
        <v>0</v>
      </c>
      <c r="AI791" s="58">
        <f t="shared" si="71"/>
        <v>0</v>
      </c>
      <c r="AJ791" s="52" t="str">
        <f t="shared" si="75"/>
        <v/>
      </c>
      <c r="AK791" s="52" t="str">
        <f t="shared" si="76"/>
        <v/>
      </c>
    </row>
    <row r="792" spans="1:37" ht="15.75" customHeight="1" x14ac:dyDescent="0.25">
      <c r="A792" s="69"/>
      <c r="B792" s="63"/>
      <c r="C792" s="50" t="s">
        <v>61</v>
      </c>
      <c r="D792" s="64"/>
      <c r="E792" s="50" t="s">
        <v>61</v>
      </c>
      <c r="F792" s="68"/>
      <c r="G792" s="65"/>
      <c r="H792" s="66"/>
      <c r="I792" s="66"/>
      <c r="J792" s="67"/>
      <c r="K792" s="68"/>
      <c r="L792" s="64"/>
      <c r="M792" s="66"/>
      <c r="N792" s="66"/>
      <c r="O792" s="67"/>
      <c r="P792" s="48" t="str">
        <f t="shared" si="60"/>
        <v/>
      </c>
      <c r="Q792" s="50">
        <f t="shared" si="72"/>
        <v>791</v>
      </c>
      <c r="R792" s="50"/>
      <c r="S792" s="52"/>
      <c r="T792" s="52">
        <f t="shared" si="61"/>
        <v>0</v>
      </c>
      <c r="U792" s="52">
        <f t="shared" si="62"/>
        <v>0</v>
      </c>
      <c r="V792" s="52">
        <f t="shared" si="63"/>
        <v>0</v>
      </c>
      <c r="W792" s="52">
        <f t="shared" si="64"/>
        <v>0</v>
      </c>
      <c r="X792" s="52" t="str">
        <f t="shared" si="73"/>
        <v/>
      </c>
      <c r="Y792" s="53" t="str">
        <f t="shared" si="59"/>
        <v/>
      </c>
      <c r="Z792" s="53" t="str">
        <f t="shared" si="74"/>
        <v/>
      </c>
      <c r="AA792" s="53" t="str">
        <f t="shared" si="65"/>
        <v/>
      </c>
      <c r="AB792" s="54" t="str">
        <f t="shared" si="66"/>
        <v/>
      </c>
      <c r="AC792" s="61"/>
      <c r="AD792" s="52" t="str">
        <f t="shared" si="67"/>
        <v/>
      </c>
      <c r="AE792" s="53" t="str">
        <f t="shared" si="77"/>
        <v/>
      </c>
      <c r="AF792" s="52" t="str">
        <f t="shared" si="68"/>
        <v/>
      </c>
      <c r="AG792" s="52" t="str">
        <f t="shared" si="69"/>
        <v/>
      </c>
      <c r="AH792" s="58">
        <f t="shared" si="70"/>
        <v>0</v>
      </c>
      <c r="AI792" s="58">
        <f t="shared" si="71"/>
        <v>0</v>
      </c>
      <c r="AJ792" s="52" t="str">
        <f t="shared" si="75"/>
        <v/>
      </c>
      <c r="AK792" s="52" t="str">
        <f t="shared" si="76"/>
        <v/>
      </c>
    </row>
    <row r="793" spans="1:37" ht="15.75" customHeight="1" x14ac:dyDescent="0.25">
      <c r="A793" s="69"/>
      <c r="B793" s="63"/>
      <c r="C793" s="50" t="s">
        <v>61</v>
      </c>
      <c r="D793" s="64"/>
      <c r="E793" s="50" t="s">
        <v>61</v>
      </c>
      <c r="F793" s="68"/>
      <c r="G793" s="65"/>
      <c r="H793" s="66"/>
      <c r="I793" s="66"/>
      <c r="J793" s="67"/>
      <c r="K793" s="68"/>
      <c r="L793" s="64"/>
      <c r="M793" s="66"/>
      <c r="N793" s="66"/>
      <c r="O793" s="67"/>
      <c r="P793" s="48" t="str">
        <f t="shared" si="60"/>
        <v/>
      </c>
      <c r="Q793" s="50">
        <f t="shared" si="72"/>
        <v>792</v>
      </c>
      <c r="R793" s="50"/>
      <c r="S793" s="52"/>
      <c r="T793" s="52">
        <f t="shared" si="61"/>
        <v>0</v>
      </c>
      <c r="U793" s="52">
        <f t="shared" si="62"/>
        <v>0</v>
      </c>
      <c r="V793" s="52">
        <f t="shared" si="63"/>
        <v>0</v>
      </c>
      <c r="W793" s="52">
        <f t="shared" si="64"/>
        <v>0</v>
      </c>
      <c r="X793" s="52" t="str">
        <f t="shared" si="73"/>
        <v/>
      </c>
      <c r="Y793" s="53" t="str">
        <f t="shared" si="59"/>
        <v/>
      </c>
      <c r="Z793" s="53" t="str">
        <f t="shared" si="74"/>
        <v/>
      </c>
      <c r="AA793" s="53" t="str">
        <f t="shared" si="65"/>
        <v/>
      </c>
      <c r="AB793" s="54" t="str">
        <f t="shared" si="66"/>
        <v/>
      </c>
      <c r="AC793" s="61"/>
      <c r="AD793" s="52" t="str">
        <f t="shared" si="67"/>
        <v/>
      </c>
      <c r="AE793" s="53" t="str">
        <f t="shared" si="77"/>
        <v/>
      </c>
      <c r="AF793" s="52" t="str">
        <f t="shared" si="68"/>
        <v/>
      </c>
      <c r="AG793" s="52" t="str">
        <f t="shared" si="69"/>
        <v/>
      </c>
      <c r="AH793" s="58">
        <f t="shared" si="70"/>
        <v>0</v>
      </c>
      <c r="AI793" s="58">
        <f t="shared" si="71"/>
        <v>0</v>
      </c>
      <c r="AJ793" s="52" t="str">
        <f t="shared" si="75"/>
        <v/>
      </c>
      <c r="AK793" s="52" t="str">
        <f t="shared" si="76"/>
        <v/>
      </c>
    </row>
    <row r="794" spans="1:37" ht="15.75" customHeight="1" x14ac:dyDescent="0.25">
      <c r="A794" s="69"/>
      <c r="B794" s="63"/>
      <c r="C794" s="50" t="s">
        <v>61</v>
      </c>
      <c r="D794" s="64"/>
      <c r="E794" s="50" t="s">
        <v>61</v>
      </c>
      <c r="F794" s="68"/>
      <c r="G794" s="65"/>
      <c r="H794" s="66"/>
      <c r="I794" s="66"/>
      <c r="J794" s="67"/>
      <c r="K794" s="68"/>
      <c r="L794" s="64"/>
      <c r="M794" s="66"/>
      <c r="N794" s="66"/>
      <c r="O794" s="67"/>
      <c r="P794" s="48" t="str">
        <f t="shared" si="60"/>
        <v/>
      </c>
      <c r="Q794" s="50">
        <f t="shared" si="72"/>
        <v>793</v>
      </c>
      <c r="R794" s="50"/>
      <c r="S794" s="52"/>
      <c r="T794" s="52">
        <f t="shared" si="61"/>
        <v>0</v>
      </c>
      <c r="U794" s="52">
        <f t="shared" si="62"/>
        <v>0</v>
      </c>
      <c r="V794" s="52">
        <f t="shared" si="63"/>
        <v>0</v>
      </c>
      <c r="W794" s="52">
        <f t="shared" si="64"/>
        <v>0</v>
      </c>
      <c r="X794" s="52" t="str">
        <f t="shared" si="73"/>
        <v/>
      </c>
      <c r="Y794" s="53" t="str">
        <f t="shared" si="59"/>
        <v/>
      </c>
      <c r="Z794" s="53" t="str">
        <f t="shared" si="74"/>
        <v/>
      </c>
      <c r="AA794" s="53" t="str">
        <f t="shared" si="65"/>
        <v/>
      </c>
      <c r="AB794" s="54" t="str">
        <f t="shared" si="66"/>
        <v/>
      </c>
      <c r="AC794" s="61"/>
      <c r="AD794" s="52" t="str">
        <f t="shared" si="67"/>
        <v/>
      </c>
      <c r="AE794" s="53" t="str">
        <f t="shared" si="77"/>
        <v/>
      </c>
      <c r="AF794" s="52" t="str">
        <f t="shared" si="68"/>
        <v/>
      </c>
      <c r="AG794" s="52" t="str">
        <f t="shared" si="69"/>
        <v/>
      </c>
      <c r="AH794" s="58">
        <f t="shared" si="70"/>
        <v>0</v>
      </c>
      <c r="AI794" s="58">
        <f t="shared" si="71"/>
        <v>0</v>
      </c>
      <c r="AJ794" s="52" t="str">
        <f t="shared" si="75"/>
        <v/>
      </c>
      <c r="AK794" s="52" t="str">
        <f t="shared" si="76"/>
        <v/>
      </c>
    </row>
    <row r="795" spans="1:37" ht="15.75" customHeight="1" x14ac:dyDescent="0.25">
      <c r="A795" s="69"/>
      <c r="B795" s="63"/>
      <c r="C795" s="50" t="s">
        <v>61</v>
      </c>
      <c r="D795" s="64"/>
      <c r="E795" s="50" t="s">
        <v>61</v>
      </c>
      <c r="F795" s="68"/>
      <c r="G795" s="65"/>
      <c r="H795" s="66"/>
      <c r="I795" s="66"/>
      <c r="J795" s="67"/>
      <c r="K795" s="68"/>
      <c r="L795" s="64"/>
      <c r="M795" s="66"/>
      <c r="N795" s="66"/>
      <c r="O795" s="67"/>
      <c r="P795" s="48" t="str">
        <f t="shared" si="60"/>
        <v/>
      </c>
      <c r="Q795" s="50">
        <f t="shared" si="72"/>
        <v>794</v>
      </c>
      <c r="R795" s="50"/>
      <c r="S795" s="52"/>
      <c r="T795" s="52">
        <f t="shared" si="61"/>
        <v>0</v>
      </c>
      <c r="U795" s="52">
        <f t="shared" si="62"/>
        <v>0</v>
      </c>
      <c r="V795" s="52">
        <f t="shared" si="63"/>
        <v>0</v>
      </c>
      <c r="W795" s="52">
        <f t="shared" si="64"/>
        <v>0</v>
      </c>
      <c r="X795" s="52" t="str">
        <f t="shared" si="73"/>
        <v/>
      </c>
      <c r="Y795" s="53" t="str">
        <f t="shared" si="59"/>
        <v/>
      </c>
      <c r="Z795" s="53" t="str">
        <f t="shared" si="74"/>
        <v/>
      </c>
      <c r="AA795" s="53" t="str">
        <f t="shared" si="65"/>
        <v/>
      </c>
      <c r="AB795" s="54" t="str">
        <f t="shared" si="66"/>
        <v/>
      </c>
      <c r="AC795" s="61"/>
      <c r="AD795" s="52" t="str">
        <f t="shared" si="67"/>
        <v/>
      </c>
      <c r="AE795" s="53" t="str">
        <f t="shared" si="77"/>
        <v/>
      </c>
      <c r="AF795" s="52" t="str">
        <f t="shared" si="68"/>
        <v/>
      </c>
      <c r="AG795" s="52" t="str">
        <f t="shared" si="69"/>
        <v/>
      </c>
      <c r="AH795" s="58">
        <f t="shared" si="70"/>
        <v>0</v>
      </c>
      <c r="AI795" s="58">
        <f t="shared" si="71"/>
        <v>0</v>
      </c>
      <c r="AJ795" s="52" t="str">
        <f t="shared" si="75"/>
        <v/>
      </c>
      <c r="AK795" s="52" t="str">
        <f t="shared" si="76"/>
        <v/>
      </c>
    </row>
    <row r="796" spans="1:37" ht="15.75" customHeight="1" x14ac:dyDescent="0.25">
      <c r="A796" s="69"/>
      <c r="B796" s="63"/>
      <c r="C796" s="50" t="s">
        <v>61</v>
      </c>
      <c r="D796" s="64"/>
      <c r="E796" s="50" t="s">
        <v>61</v>
      </c>
      <c r="F796" s="68"/>
      <c r="G796" s="65"/>
      <c r="H796" s="66"/>
      <c r="I796" s="66"/>
      <c r="J796" s="67"/>
      <c r="K796" s="68"/>
      <c r="L796" s="64"/>
      <c r="M796" s="66"/>
      <c r="N796" s="66"/>
      <c r="O796" s="67"/>
      <c r="P796" s="48" t="str">
        <f t="shared" si="60"/>
        <v/>
      </c>
      <c r="Q796" s="50">
        <f t="shared" si="72"/>
        <v>795</v>
      </c>
      <c r="R796" s="50"/>
      <c r="S796" s="52"/>
      <c r="T796" s="52">
        <f t="shared" si="61"/>
        <v>0</v>
      </c>
      <c r="U796" s="52">
        <f t="shared" si="62"/>
        <v>0</v>
      </c>
      <c r="V796" s="52">
        <f t="shared" si="63"/>
        <v>0</v>
      </c>
      <c r="W796" s="52">
        <f t="shared" si="64"/>
        <v>0</v>
      </c>
      <c r="X796" s="52" t="str">
        <f t="shared" si="73"/>
        <v/>
      </c>
      <c r="Y796" s="53" t="str">
        <f t="shared" si="59"/>
        <v/>
      </c>
      <c r="Z796" s="53" t="str">
        <f t="shared" si="74"/>
        <v/>
      </c>
      <c r="AA796" s="53" t="str">
        <f t="shared" si="65"/>
        <v/>
      </c>
      <c r="AB796" s="54" t="str">
        <f t="shared" si="66"/>
        <v/>
      </c>
      <c r="AC796" s="61"/>
      <c r="AD796" s="52" t="str">
        <f t="shared" si="67"/>
        <v/>
      </c>
      <c r="AE796" s="53" t="str">
        <f t="shared" si="77"/>
        <v/>
      </c>
      <c r="AF796" s="52" t="str">
        <f t="shared" si="68"/>
        <v/>
      </c>
      <c r="AG796" s="52" t="str">
        <f t="shared" si="69"/>
        <v/>
      </c>
      <c r="AH796" s="58">
        <f t="shared" si="70"/>
        <v>0</v>
      </c>
      <c r="AI796" s="58">
        <f t="shared" si="71"/>
        <v>0</v>
      </c>
      <c r="AJ796" s="52" t="str">
        <f t="shared" si="75"/>
        <v/>
      </c>
      <c r="AK796" s="52" t="str">
        <f t="shared" si="76"/>
        <v/>
      </c>
    </row>
    <row r="797" spans="1:37" ht="15.75" customHeight="1" x14ac:dyDescent="0.25">
      <c r="A797" s="69"/>
      <c r="B797" s="63"/>
      <c r="C797" s="50" t="s">
        <v>61</v>
      </c>
      <c r="D797" s="64"/>
      <c r="E797" s="50" t="s">
        <v>61</v>
      </c>
      <c r="F797" s="68"/>
      <c r="G797" s="65"/>
      <c r="H797" s="66"/>
      <c r="I797" s="66"/>
      <c r="J797" s="67"/>
      <c r="K797" s="68"/>
      <c r="L797" s="64"/>
      <c r="M797" s="66"/>
      <c r="N797" s="66"/>
      <c r="O797" s="67"/>
      <c r="P797" s="48" t="str">
        <f t="shared" si="60"/>
        <v/>
      </c>
      <c r="Q797" s="50">
        <f t="shared" si="72"/>
        <v>796</v>
      </c>
      <c r="R797" s="50"/>
      <c r="S797" s="52"/>
      <c r="T797" s="52">
        <f t="shared" si="61"/>
        <v>0</v>
      </c>
      <c r="U797" s="52">
        <f t="shared" si="62"/>
        <v>0</v>
      </c>
      <c r="V797" s="52">
        <f t="shared" si="63"/>
        <v>0</v>
      </c>
      <c r="W797" s="52">
        <f t="shared" si="64"/>
        <v>0</v>
      </c>
      <c r="X797" s="52" t="str">
        <f t="shared" si="73"/>
        <v/>
      </c>
      <c r="Y797" s="53" t="str">
        <f t="shared" si="59"/>
        <v/>
      </c>
      <c r="Z797" s="53" t="str">
        <f t="shared" si="74"/>
        <v/>
      </c>
      <c r="AA797" s="53" t="str">
        <f t="shared" si="65"/>
        <v/>
      </c>
      <c r="AB797" s="54" t="str">
        <f t="shared" si="66"/>
        <v/>
      </c>
      <c r="AC797" s="61"/>
      <c r="AD797" s="52" t="str">
        <f t="shared" si="67"/>
        <v/>
      </c>
      <c r="AE797" s="53" t="str">
        <f t="shared" si="77"/>
        <v/>
      </c>
      <c r="AF797" s="52" t="str">
        <f t="shared" si="68"/>
        <v/>
      </c>
      <c r="AG797" s="52" t="str">
        <f t="shared" si="69"/>
        <v/>
      </c>
      <c r="AH797" s="58">
        <f t="shared" si="70"/>
        <v>0</v>
      </c>
      <c r="AI797" s="58">
        <f t="shared" si="71"/>
        <v>0</v>
      </c>
      <c r="AJ797" s="52" t="str">
        <f t="shared" si="75"/>
        <v/>
      </c>
      <c r="AK797" s="52" t="str">
        <f t="shared" si="76"/>
        <v/>
      </c>
    </row>
    <row r="798" spans="1:37" ht="15.75" customHeight="1" x14ac:dyDescent="0.25">
      <c r="A798" s="69"/>
      <c r="B798" s="63"/>
      <c r="C798" s="50" t="s">
        <v>61</v>
      </c>
      <c r="D798" s="64"/>
      <c r="E798" s="50" t="s">
        <v>61</v>
      </c>
      <c r="F798" s="68"/>
      <c r="G798" s="65"/>
      <c r="H798" s="66"/>
      <c r="I798" s="66"/>
      <c r="J798" s="67"/>
      <c r="K798" s="68"/>
      <c r="L798" s="64"/>
      <c r="M798" s="66"/>
      <c r="N798" s="66"/>
      <c r="O798" s="67"/>
      <c r="P798" s="48" t="str">
        <f t="shared" si="60"/>
        <v/>
      </c>
      <c r="Q798" s="50">
        <f t="shared" si="72"/>
        <v>797</v>
      </c>
      <c r="R798" s="50"/>
      <c r="S798" s="52"/>
      <c r="T798" s="52">
        <f t="shared" si="61"/>
        <v>0</v>
      </c>
      <c r="U798" s="52">
        <f t="shared" si="62"/>
        <v>0</v>
      </c>
      <c r="V798" s="52">
        <f t="shared" si="63"/>
        <v>0</v>
      </c>
      <c r="W798" s="52">
        <f t="shared" si="64"/>
        <v>0</v>
      </c>
      <c r="X798" s="52" t="str">
        <f t="shared" si="73"/>
        <v/>
      </c>
      <c r="Y798" s="53" t="str">
        <f t="shared" si="59"/>
        <v/>
      </c>
      <c r="Z798" s="53" t="str">
        <f t="shared" si="74"/>
        <v/>
      </c>
      <c r="AA798" s="53" t="str">
        <f t="shared" si="65"/>
        <v/>
      </c>
      <c r="AB798" s="54" t="str">
        <f t="shared" si="66"/>
        <v/>
      </c>
      <c r="AC798" s="61"/>
      <c r="AD798" s="52" t="str">
        <f t="shared" si="67"/>
        <v/>
      </c>
      <c r="AE798" s="53" t="str">
        <f t="shared" si="77"/>
        <v/>
      </c>
      <c r="AF798" s="52" t="str">
        <f t="shared" si="68"/>
        <v/>
      </c>
      <c r="AG798" s="52" t="str">
        <f t="shared" si="69"/>
        <v/>
      </c>
      <c r="AH798" s="58">
        <f t="shared" si="70"/>
        <v>0</v>
      </c>
      <c r="AI798" s="58">
        <f t="shared" si="71"/>
        <v>0</v>
      </c>
      <c r="AJ798" s="52" t="str">
        <f t="shared" si="75"/>
        <v/>
      </c>
      <c r="AK798" s="52" t="str">
        <f t="shared" si="76"/>
        <v/>
      </c>
    </row>
    <row r="799" spans="1:37" ht="15.75" customHeight="1" x14ac:dyDescent="0.25">
      <c r="A799" s="69"/>
      <c r="B799" s="63"/>
      <c r="C799" s="50" t="s">
        <v>61</v>
      </c>
      <c r="D799" s="64"/>
      <c r="E799" s="50" t="s">
        <v>61</v>
      </c>
      <c r="F799" s="68"/>
      <c r="G799" s="65"/>
      <c r="H799" s="66"/>
      <c r="I799" s="66"/>
      <c r="J799" s="67"/>
      <c r="K799" s="68"/>
      <c r="L799" s="64"/>
      <c r="M799" s="66"/>
      <c r="N799" s="66"/>
      <c r="O799" s="67"/>
      <c r="P799" s="48" t="str">
        <f t="shared" si="60"/>
        <v/>
      </c>
      <c r="Q799" s="50">
        <f t="shared" si="72"/>
        <v>798</v>
      </c>
      <c r="R799" s="50"/>
      <c r="S799" s="52"/>
      <c r="T799" s="52">
        <f t="shared" si="61"/>
        <v>0</v>
      </c>
      <c r="U799" s="52">
        <f t="shared" si="62"/>
        <v>0</v>
      </c>
      <c r="V799" s="52">
        <f t="shared" si="63"/>
        <v>0</v>
      </c>
      <c r="W799" s="52">
        <f t="shared" si="64"/>
        <v>0</v>
      </c>
      <c r="X799" s="52" t="str">
        <f t="shared" si="73"/>
        <v/>
      </c>
      <c r="Y799" s="53" t="str">
        <f t="shared" si="59"/>
        <v/>
      </c>
      <c r="Z799" s="53" t="str">
        <f t="shared" si="74"/>
        <v/>
      </c>
      <c r="AA799" s="53" t="str">
        <f t="shared" si="65"/>
        <v/>
      </c>
      <c r="AB799" s="54" t="str">
        <f t="shared" si="66"/>
        <v/>
      </c>
      <c r="AC799" s="61"/>
      <c r="AD799" s="52" t="str">
        <f t="shared" si="67"/>
        <v/>
      </c>
      <c r="AE799" s="53" t="str">
        <f t="shared" si="77"/>
        <v/>
      </c>
      <c r="AF799" s="52" t="str">
        <f t="shared" si="68"/>
        <v/>
      </c>
      <c r="AG799" s="52" t="str">
        <f t="shared" si="69"/>
        <v/>
      </c>
      <c r="AH799" s="58">
        <f t="shared" si="70"/>
        <v>0</v>
      </c>
      <c r="AI799" s="58">
        <f t="shared" si="71"/>
        <v>0</v>
      </c>
      <c r="AJ799" s="52" t="str">
        <f t="shared" si="75"/>
        <v/>
      </c>
      <c r="AK799" s="52" t="str">
        <f t="shared" si="76"/>
        <v/>
      </c>
    </row>
    <row r="800" spans="1:37" ht="15.75" customHeight="1" x14ac:dyDescent="0.25">
      <c r="A800" s="69"/>
      <c r="B800" s="63"/>
      <c r="C800" s="50" t="s">
        <v>61</v>
      </c>
      <c r="D800" s="64"/>
      <c r="E800" s="50" t="s">
        <v>61</v>
      </c>
      <c r="F800" s="68"/>
      <c r="G800" s="65"/>
      <c r="H800" s="66"/>
      <c r="I800" s="66"/>
      <c r="J800" s="67"/>
      <c r="K800" s="68"/>
      <c r="L800" s="64"/>
      <c r="M800" s="66"/>
      <c r="N800" s="66"/>
      <c r="O800" s="67"/>
      <c r="P800" s="48" t="str">
        <f t="shared" si="60"/>
        <v/>
      </c>
      <c r="Q800" s="50">
        <f t="shared" si="72"/>
        <v>799</v>
      </c>
      <c r="R800" s="50"/>
      <c r="S800" s="52"/>
      <c r="T800" s="52">
        <f t="shared" si="61"/>
        <v>0</v>
      </c>
      <c r="U800" s="52">
        <f t="shared" si="62"/>
        <v>0</v>
      </c>
      <c r="V800" s="52">
        <f t="shared" si="63"/>
        <v>0</v>
      </c>
      <c r="W800" s="52">
        <f t="shared" si="64"/>
        <v>0</v>
      </c>
      <c r="X800" s="52" t="str">
        <f t="shared" si="73"/>
        <v/>
      </c>
      <c r="Y800" s="53" t="str">
        <f t="shared" si="59"/>
        <v/>
      </c>
      <c r="Z800" s="53" t="str">
        <f t="shared" si="74"/>
        <v/>
      </c>
      <c r="AA800" s="53" t="str">
        <f t="shared" si="65"/>
        <v/>
      </c>
      <c r="AB800" s="54" t="str">
        <f t="shared" si="66"/>
        <v/>
      </c>
      <c r="AC800" s="61"/>
      <c r="AD800" s="52" t="str">
        <f t="shared" si="67"/>
        <v/>
      </c>
      <c r="AE800" s="53" t="str">
        <f t="shared" si="77"/>
        <v/>
      </c>
      <c r="AF800" s="52" t="str">
        <f t="shared" si="68"/>
        <v/>
      </c>
      <c r="AG800" s="52" t="str">
        <f t="shared" si="69"/>
        <v/>
      </c>
      <c r="AH800" s="58">
        <f t="shared" si="70"/>
        <v>0</v>
      </c>
      <c r="AI800" s="58">
        <f t="shared" si="71"/>
        <v>0</v>
      </c>
      <c r="AJ800" s="52" t="str">
        <f t="shared" si="75"/>
        <v/>
      </c>
      <c r="AK800" s="52" t="str">
        <f t="shared" si="76"/>
        <v/>
      </c>
    </row>
    <row r="801" spans="1:37" ht="15.75" customHeight="1" x14ac:dyDescent="0.25">
      <c r="A801" s="69"/>
      <c r="B801" s="63"/>
      <c r="C801" s="50" t="s">
        <v>61</v>
      </c>
      <c r="D801" s="64"/>
      <c r="E801" s="50" t="s">
        <v>61</v>
      </c>
      <c r="F801" s="68"/>
      <c r="G801" s="65"/>
      <c r="H801" s="66"/>
      <c r="I801" s="66"/>
      <c r="J801" s="67"/>
      <c r="K801" s="68"/>
      <c r="L801" s="64"/>
      <c r="M801" s="66"/>
      <c r="N801" s="66"/>
      <c r="O801" s="67"/>
      <c r="P801" s="48" t="str">
        <f t="shared" si="60"/>
        <v/>
      </c>
      <c r="Q801" s="50">
        <f t="shared" si="72"/>
        <v>800</v>
      </c>
      <c r="R801" s="50"/>
      <c r="S801" s="52"/>
      <c r="T801" s="52">
        <f t="shared" si="61"/>
        <v>0</v>
      </c>
      <c r="U801" s="52">
        <f t="shared" si="62"/>
        <v>0</v>
      </c>
      <c r="V801" s="52">
        <f t="shared" si="63"/>
        <v>0</v>
      </c>
      <c r="W801" s="52">
        <f t="shared" si="64"/>
        <v>0</v>
      </c>
      <c r="X801" s="52" t="str">
        <f t="shared" si="73"/>
        <v/>
      </c>
      <c r="Y801" s="53" t="str">
        <f t="shared" si="59"/>
        <v/>
      </c>
      <c r="Z801" s="53" t="str">
        <f t="shared" si="74"/>
        <v/>
      </c>
      <c r="AA801" s="53" t="str">
        <f t="shared" si="65"/>
        <v/>
      </c>
      <c r="AB801" s="54" t="str">
        <f t="shared" si="66"/>
        <v/>
      </c>
      <c r="AC801" s="61"/>
      <c r="AD801" s="52" t="str">
        <f t="shared" si="67"/>
        <v/>
      </c>
      <c r="AE801" s="53" t="str">
        <f t="shared" si="77"/>
        <v/>
      </c>
      <c r="AF801" s="52" t="str">
        <f t="shared" si="68"/>
        <v/>
      </c>
      <c r="AG801" s="52" t="str">
        <f t="shared" si="69"/>
        <v/>
      </c>
      <c r="AH801" s="58">
        <f t="shared" si="70"/>
        <v>0</v>
      </c>
      <c r="AI801" s="58">
        <f t="shared" si="71"/>
        <v>0</v>
      </c>
      <c r="AJ801" s="52" t="str">
        <f t="shared" si="75"/>
        <v/>
      </c>
      <c r="AK801" s="52" t="str">
        <f t="shared" si="76"/>
        <v/>
      </c>
    </row>
    <row r="802" spans="1:37" ht="15.75" customHeight="1" x14ac:dyDescent="0.25">
      <c r="A802" s="69"/>
      <c r="B802" s="63"/>
      <c r="C802" s="50" t="s">
        <v>61</v>
      </c>
      <c r="D802" s="64"/>
      <c r="E802" s="50" t="s">
        <v>61</v>
      </c>
      <c r="F802" s="68"/>
      <c r="G802" s="65"/>
      <c r="H802" s="66"/>
      <c r="I802" s="66"/>
      <c r="J802" s="67"/>
      <c r="K802" s="68"/>
      <c r="L802" s="64"/>
      <c r="M802" s="66"/>
      <c r="N802" s="66"/>
      <c r="O802" s="67"/>
      <c r="P802" s="48" t="str">
        <f t="shared" si="60"/>
        <v/>
      </c>
      <c r="Q802" s="50">
        <f t="shared" si="72"/>
        <v>801</v>
      </c>
      <c r="R802" s="50"/>
      <c r="S802" s="52"/>
      <c r="T802" s="52">
        <f t="shared" si="61"/>
        <v>0</v>
      </c>
      <c r="U802" s="52">
        <f t="shared" si="62"/>
        <v>0</v>
      </c>
      <c r="V802" s="52">
        <f t="shared" si="63"/>
        <v>0</v>
      </c>
      <c r="W802" s="52">
        <f t="shared" si="64"/>
        <v>0</v>
      </c>
      <c r="X802" s="52" t="str">
        <f t="shared" si="73"/>
        <v/>
      </c>
      <c r="Y802" s="53" t="str">
        <f t="shared" si="59"/>
        <v/>
      </c>
      <c r="Z802" s="53" t="str">
        <f t="shared" si="74"/>
        <v/>
      </c>
      <c r="AA802" s="53" t="str">
        <f t="shared" si="65"/>
        <v/>
      </c>
      <c r="AB802" s="54" t="str">
        <f t="shared" si="66"/>
        <v/>
      </c>
      <c r="AC802" s="61"/>
      <c r="AD802" s="52" t="str">
        <f t="shared" si="67"/>
        <v/>
      </c>
      <c r="AE802" s="53" t="str">
        <f t="shared" si="77"/>
        <v/>
      </c>
      <c r="AF802" s="52" t="str">
        <f t="shared" si="68"/>
        <v/>
      </c>
      <c r="AG802" s="52" t="str">
        <f t="shared" si="69"/>
        <v/>
      </c>
      <c r="AH802" s="58">
        <f t="shared" si="70"/>
        <v>0</v>
      </c>
      <c r="AI802" s="58">
        <f t="shared" si="71"/>
        <v>0</v>
      </c>
      <c r="AJ802" s="52" t="str">
        <f t="shared" si="75"/>
        <v/>
      </c>
      <c r="AK802" s="52" t="str">
        <f t="shared" si="76"/>
        <v/>
      </c>
    </row>
    <row r="803" spans="1:37" ht="15.75" customHeight="1" x14ac:dyDescent="0.25">
      <c r="A803" s="69"/>
      <c r="B803" s="63"/>
      <c r="C803" s="50" t="s">
        <v>61</v>
      </c>
      <c r="D803" s="64"/>
      <c r="E803" s="50" t="s">
        <v>61</v>
      </c>
      <c r="F803" s="68"/>
      <c r="G803" s="65"/>
      <c r="H803" s="66"/>
      <c r="I803" s="66"/>
      <c r="J803" s="67"/>
      <c r="K803" s="68"/>
      <c r="L803" s="64"/>
      <c r="M803" s="66"/>
      <c r="N803" s="66"/>
      <c r="O803" s="67"/>
      <c r="P803" s="48" t="str">
        <f t="shared" si="60"/>
        <v/>
      </c>
      <c r="Q803" s="50">
        <f t="shared" si="72"/>
        <v>802</v>
      </c>
      <c r="R803" s="50"/>
      <c r="S803" s="52"/>
      <c r="T803" s="52">
        <f t="shared" si="61"/>
        <v>0</v>
      </c>
      <c r="U803" s="52">
        <f t="shared" si="62"/>
        <v>0</v>
      </c>
      <c r="V803" s="52">
        <f t="shared" si="63"/>
        <v>0</v>
      </c>
      <c r="W803" s="52">
        <f t="shared" si="64"/>
        <v>0</v>
      </c>
      <c r="X803" s="52" t="str">
        <f t="shared" si="73"/>
        <v/>
      </c>
      <c r="Y803" s="53" t="str">
        <f t="shared" si="59"/>
        <v/>
      </c>
      <c r="Z803" s="53" t="str">
        <f t="shared" si="74"/>
        <v/>
      </c>
      <c r="AA803" s="53" t="str">
        <f t="shared" si="65"/>
        <v/>
      </c>
      <c r="AB803" s="54" t="str">
        <f t="shared" si="66"/>
        <v/>
      </c>
      <c r="AC803" s="61"/>
      <c r="AD803" s="52" t="str">
        <f t="shared" si="67"/>
        <v/>
      </c>
      <c r="AE803" s="53" t="str">
        <f t="shared" si="77"/>
        <v/>
      </c>
      <c r="AF803" s="52" t="str">
        <f t="shared" si="68"/>
        <v/>
      </c>
      <c r="AG803" s="52" t="str">
        <f t="shared" si="69"/>
        <v/>
      </c>
      <c r="AH803" s="58">
        <f t="shared" si="70"/>
        <v>0</v>
      </c>
      <c r="AI803" s="58">
        <f t="shared" si="71"/>
        <v>0</v>
      </c>
      <c r="AJ803" s="52" t="str">
        <f t="shared" si="75"/>
        <v/>
      </c>
      <c r="AK803" s="52" t="str">
        <f t="shared" si="76"/>
        <v/>
      </c>
    </row>
    <row r="804" spans="1:37" ht="15.75" customHeight="1" x14ac:dyDescent="0.25">
      <c r="A804" s="69"/>
      <c r="B804" s="63"/>
      <c r="C804" s="50" t="s">
        <v>61</v>
      </c>
      <c r="D804" s="64"/>
      <c r="E804" s="50" t="s">
        <v>61</v>
      </c>
      <c r="F804" s="68"/>
      <c r="G804" s="65"/>
      <c r="H804" s="66"/>
      <c r="I804" s="66"/>
      <c r="J804" s="67"/>
      <c r="K804" s="68"/>
      <c r="L804" s="64"/>
      <c r="M804" s="66"/>
      <c r="N804" s="66"/>
      <c r="O804" s="67"/>
      <c r="P804" s="48" t="str">
        <f t="shared" si="60"/>
        <v/>
      </c>
      <c r="Q804" s="50">
        <f t="shared" si="72"/>
        <v>803</v>
      </c>
      <c r="R804" s="50"/>
      <c r="S804" s="52"/>
      <c r="T804" s="52">
        <f t="shared" si="61"/>
        <v>0</v>
      </c>
      <c r="U804" s="52">
        <f t="shared" si="62"/>
        <v>0</v>
      </c>
      <c r="V804" s="52">
        <f t="shared" si="63"/>
        <v>0</v>
      </c>
      <c r="W804" s="52">
        <f t="shared" si="64"/>
        <v>0</v>
      </c>
      <c r="X804" s="52" t="str">
        <f t="shared" si="73"/>
        <v/>
      </c>
      <c r="Y804" s="53" t="str">
        <f t="shared" si="59"/>
        <v/>
      </c>
      <c r="Z804" s="53" t="str">
        <f t="shared" si="74"/>
        <v/>
      </c>
      <c r="AA804" s="53" t="str">
        <f t="shared" si="65"/>
        <v/>
      </c>
      <c r="AB804" s="54" t="str">
        <f t="shared" si="66"/>
        <v/>
      </c>
      <c r="AC804" s="61"/>
      <c r="AD804" s="52" t="str">
        <f t="shared" si="67"/>
        <v/>
      </c>
      <c r="AE804" s="53" t="str">
        <f t="shared" si="77"/>
        <v/>
      </c>
      <c r="AF804" s="52" t="str">
        <f t="shared" si="68"/>
        <v/>
      </c>
      <c r="AG804" s="52" t="str">
        <f t="shared" si="69"/>
        <v/>
      </c>
      <c r="AH804" s="58">
        <f t="shared" si="70"/>
        <v>0</v>
      </c>
      <c r="AI804" s="58">
        <f t="shared" si="71"/>
        <v>0</v>
      </c>
      <c r="AJ804" s="52" t="str">
        <f t="shared" si="75"/>
        <v/>
      </c>
      <c r="AK804" s="52" t="str">
        <f t="shared" si="76"/>
        <v/>
      </c>
    </row>
    <row r="805" spans="1:37" ht="15.75" customHeight="1" x14ac:dyDescent="0.25">
      <c r="A805" s="69"/>
      <c r="B805" s="63"/>
      <c r="C805" s="50" t="s">
        <v>61</v>
      </c>
      <c r="D805" s="64"/>
      <c r="E805" s="50" t="s">
        <v>61</v>
      </c>
      <c r="F805" s="68"/>
      <c r="G805" s="65"/>
      <c r="H805" s="66"/>
      <c r="I805" s="66"/>
      <c r="J805" s="67"/>
      <c r="K805" s="68"/>
      <c r="L805" s="64"/>
      <c r="M805" s="66"/>
      <c r="N805" s="66"/>
      <c r="O805" s="67"/>
      <c r="P805" s="48" t="str">
        <f t="shared" si="60"/>
        <v/>
      </c>
      <c r="Q805" s="50">
        <f t="shared" si="72"/>
        <v>804</v>
      </c>
      <c r="R805" s="50"/>
      <c r="S805" s="52"/>
      <c r="T805" s="52">
        <f t="shared" si="61"/>
        <v>0</v>
      </c>
      <c r="U805" s="52">
        <f t="shared" si="62"/>
        <v>0</v>
      </c>
      <c r="V805" s="52">
        <f t="shared" si="63"/>
        <v>0</v>
      </c>
      <c r="W805" s="52">
        <f t="shared" si="64"/>
        <v>0</v>
      </c>
      <c r="X805" s="52" t="str">
        <f t="shared" si="73"/>
        <v/>
      </c>
      <c r="Y805" s="53" t="str">
        <f t="shared" si="59"/>
        <v/>
      </c>
      <c r="Z805" s="53" t="str">
        <f t="shared" si="74"/>
        <v/>
      </c>
      <c r="AA805" s="53" t="str">
        <f t="shared" si="65"/>
        <v/>
      </c>
      <c r="AB805" s="54" t="str">
        <f t="shared" si="66"/>
        <v/>
      </c>
      <c r="AC805" s="61"/>
      <c r="AD805" s="52" t="str">
        <f t="shared" si="67"/>
        <v/>
      </c>
      <c r="AE805" s="53" t="str">
        <f t="shared" si="77"/>
        <v/>
      </c>
      <c r="AF805" s="52" t="str">
        <f t="shared" si="68"/>
        <v/>
      </c>
      <c r="AG805" s="52" t="str">
        <f t="shared" si="69"/>
        <v/>
      </c>
      <c r="AH805" s="58">
        <f t="shared" si="70"/>
        <v>0</v>
      </c>
      <c r="AI805" s="58">
        <f t="shared" si="71"/>
        <v>0</v>
      </c>
      <c r="AJ805" s="52" t="str">
        <f t="shared" si="75"/>
        <v/>
      </c>
      <c r="AK805" s="52" t="str">
        <f t="shared" si="76"/>
        <v/>
      </c>
    </row>
    <row r="806" spans="1:37" ht="15.75" customHeight="1" x14ac:dyDescent="0.25">
      <c r="A806" s="69"/>
      <c r="B806" s="63"/>
      <c r="C806" s="50" t="s">
        <v>61</v>
      </c>
      <c r="D806" s="64"/>
      <c r="E806" s="50" t="s">
        <v>61</v>
      </c>
      <c r="F806" s="68"/>
      <c r="G806" s="65"/>
      <c r="H806" s="66"/>
      <c r="I806" s="66"/>
      <c r="J806" s="67"/>
      <c r="K806" s="68"/>
      <c r="L806" s="64"/>
      <c r="M806" s="66"/>
      <c r="N806" s="66"/>
      <c r="O806" s="67"/>
      <c r="P806" s="48" t="str">
        <f t="shared" si="60"/>
        <v/>
      </c>
      <c r="Q806" s="50">
        <f t="shared" si="72"/>
        <v>805</v>
      </c>
      <c r="R806" s="50"/>
      <c r="S806" s="52"/>
      <c r="T806" s="52">
        <f t="shared" si="61"/>
        <v>0</v>
      </c>
      <c r="U806" s="52">
        <f t="shared" si="62"/>
        <v>0</v>
      </c>
      <c r="V806" s="52">
        <f t="shared" si="63"/>
        <v>0</v>
      </c>
      <c r="W806" s="52">
        <f t="shared" si="64"/>
        <v>0</v>
      </c>
      <c r="X806" s="52" t="str">
        <f t="shared" si="73"/>
        <v/>
      </c>
      <c r="Y806" s="53" t="str">
        <f t="shared" si="59"/>
        <v/>
      </c>
      <c r="Z806" s="53" t="str">
        <f t="shared" si="74"/>
        <v/>
      </c>
      <c r="AA806" s="53" t="str">
        <f t="shared" si="65"/>
        <v/>
      </c>
      <c r="AB806" s="54" t="str">
        <f t="shared" si="66"/>
        <v/>
      </c>
      <c r="AC806" s="61"/>
      <c r="AD806" s="52" t="str">
        <f t="shared" si="67"/>
        <v/>
      </c>
      <c r="AE806" s="53" t="str">
        <f t="shared" si="77"/>
        <v/>
      </c>
      <c r="AF806" s="52" t="str">
        <f t="shared" si="68"/>
        <v/>
      </c>
      <c r="AG806" s="52" t="str">
        <f t="shared" si="69"/>
        <v/>
      </c>
      <c r="AH806" s="58">
        <f t="shared" si="70"/>
        <v>0</v>
      </c>
      <c r="AI806" s="58">
        <f t="shared" si="71"/>
        <v>0</v>
      </c>
      <c r="AJ806" s="52" t="str">
        <f t="shared" si="75"/>
        <v/>
      </c>
      <c r="AK806" s="52" t="str">
        <f t="shared" si="76"/>
        <v/>
      </c>
    </row>
    <row r="807" spans="1:37" ht="15.75" customHeight="1" x14ac:dyDescent="0.25">
      <c r="A807" s="69"/>
      <c r="B807" s="63"/>
      <c r="C807" s="50" t="s">
        <v>61</v>
      </c>
      <c r="D807" s="64"/>
      <c r="E807" s="50" t="s">
        <v>61</v>
      </c>
      <c r="F807" s="68"/>
      <c r="G807" s="65"/>
      <c r="H807" s="66"/>
      <c r="I807" s="66"/>
      <c r="J807" s="67"/>
      <c r="K807" s="68"/>
      <c r="L807" s="64"/>
      <c r="M807" s="66"/>
      <c r="N807" s="66"/>
      <c r="O807" s="67"/>
      <c r="P807" s="48" t="str">
        <f t="shared" si="60"/>
        <v/>
      </c>
      <c r="Q807" s="50">
        <f t="shared" si="72"/>
        <v>806</v>
      </c>
      <c r="R807" s="50"/>
      <c r="S807" s="52"/>
      <c r="T807" s="52">
        <f t="shared" si="61"/>
        <v>0</v>
      </c>
      <c r="U807" s="52">
        <f t="shared" si="62"/>
        <v>0</v>
      </c>
      <c r="V807" s="52">
        <f t="shared" si="63"/>
        <v>0</v>
      </c>
      <c r="W807" s="52">
        <f t="shared" si="64"/>
        <v>0</v>
      </c>
      <c r="X807" s="52" t="str">
        <f t="shared" si="73"/>
        <v/>
      </c>
      <c r="Y807" s="53" t="str">
        <f t="shared" si="59"/>
        <v/>
      </c>
      <c r="Z807" s="53" t="str">
        <f t="shared" si="74"/>
        <v/>
      </c>
      <c r="AA807" s="53" t="str">
        <f t="shared" si="65"/>
        <v/>
      </c>
      <c r="AB807" s="54" t="str">
        <f t="shared" si="66"/>
        <v/>
      </c>
      <c r="AC807" s="61"/>
      <c r="AD807" s="52" t="str">
        <f t="shared" si="67"/>
        <v/>
      </c>
      <c r="AE807" s="53" t="str">
        <f t="shared" si="77"/>
        <v/>
      </c>
      <c r="AF807" s="52" t="str">
        <f t="shared" si="68"/>
        <v/>
      </c>
      <c r="AG807" s="52" t="str">
        <f t="shared" si="69"/>
        <v/>
      </c>
      <c r="AH807" s="58">
        <f t="shared" si="70"/>
        <v>0</v>
      </c>
      <c r="AI807" s="58">
        <f t="shared" si="71"/>
        <v>0</v>
      </c>
      <c r="AJ807" s="52" t="str">
        <f t="shared" si="75"/>
        <v/>
      </c>
      <c r="AK807" s="52" t="str">
        <f t="shared" si="76"/>
        <v/>
      </c>
    </row>
    <row r="808" spans="1:37" ht="15.75" customHeight="1" x14ac:dyDescent="0.25">
      <c r="A808" s="69"/>
      <c r="B808" s="63"/>
      <c r="C808" s="50" t="s">
        <v>61</v>
      </c>
      <c r="D808" s="64"/>
      <c r="E808" s="50" t="s">
        <v>61</v>
      </c>
      <c r="F808" s="68"/>
      <c r="G808" s="65"/>
      <c r="H808" s="66"/>
      <c r="I808" s="66"/>
      <c r="J808" s="67"/>
      <c r="K808" s="68"/>
      <c r="L808" s="64"/>
      <c r="M808" s="66"/>
      <c r="N808" s="66"/>
      <c r="O808" s="67"/>
      <c r="P808" s="48" t="str">
        <f t="shared" si="60"/>
        <v/>
      </c>
      <c r="Q808" s="50">
        <f t="shared" si="72"/>
        <v>807</v>
      </c>
      <c r="R808" s="50"/>
      <c r="S808" s="52"/>
      <c r="T808" s="52">
        <f t="shared" si="61"/>
        <v>0</v>
      </c>
      <c r="U808" s="52">
        <f t="shared" si="62"/>
        <v>0</v>
      </c>
      <c r="V808" s="52">
        <f t="shared" si="63"/>
        <v>0</v>
      </c>
      <c r="W808" s="52">
        <f t="shared" si="64"/>
        <v>0</v>
      </c>
      <c r="X808" s="52" t="str">
        <f t="shared" si="73"/>
        <v/>
      </c>
      <c r="Y808" s="53" t="str">
        <f t="shared" si="59"/>
        <v/>
      </c>
      <c r="Z808" s="53" t="str">
        <f t="shared" si="74"/>
        <v/>
      </c>
      <c r="AA808" s="53" t="str">
        <f t="shared" si="65"/>
        <v/>
      </c>
      <c r="AB808" s="54" t="str">
        <f t="shared" si="66"/>
        <v/>
      </c>
      <c r="AC808" s="61"/>
      <c r="AD808" s="52" t="str">
        <f t="shared" si="67"/>
        <v/>
      </c>
      <c r="AE808" s="53" t="str">
        <f t="shared" si="77"/>
        <v/>
      </c>
      <c r="AF808" s="52" t="str">
        <f t="shared" si="68"/>
        <v/>
      </c>
      <c r="AG808" s="52" t="str">
        <f t="shared" si="69"/>
        <v/>
      </c>
      <c r="AH808" s="58">
        <f t="shared" si="70"/>
        <v>0</v>
      </c>
      <c r="AI808" s="58">
        <f t="shared" si="71"/>
        <v>0</v>
      </c>
      <c r="AJ808" s="52" t="str">
        <f t="shared" si="75"/>
        <v/>
      </c>
      <c r="AK808" s="52" t="str">
        <f t="shared" si="76"/>
        <v/>
      </c>
    </row>
    <row r="809" spans="1:37" ht="15.75" customHeight="1" x14ac:dyDescent="0.25">
      <c r="A809" s="69"/>
      <c r="B809" s="63"/>
      <c r="C809" s="50" t="s">
        <v>61</v>
      </c>
      <c r="D809" s="64"/>
      <c r="E809" s="50" t="s">
        <v>61</v>
      </c>
      <c r="F809" s="68"/>
      <c r="G809" s="65"/>
      <c r="H809" s="66"/>
      <c r="I809" s="66"/>
      <c r="J809" s="67"/>
      <c r="K809" s="68"/>
      <c r="L809" s="64"/>
      <c r="M809" s="66"/>
      <c r="N809" s="66"/>
      <c r="O809" s="67"/>
      <c r="P809" s="48" t="str">
        <f t="shared" si="60"/>
        <v/>
      </c>
      <c r="Q809" s="50">
        <f t="shared" si="72"/>
        <v>808</v>
      </c>
      <c r="R809" s="50"/>
      <c r="S809" s="52"/>
      <c r="T809" s="52">
        <f t="shared" si="61"/>
        <v>0</v>
      </c>
      <c r="U809" s="52">
        <f t="shared" si="62"/>
        <v>0</v>
      </c>
      <c r="V809" s="52">
        <f t="shared" si="63"/>
        <v>0</v>
      </c>
      <c r="W809" s="52">
        <f t="shared" si="64"/>
        <v>0</v>
      </c>
      <c r="X809" s="52" t="str">
        <f t="shared" si="73"/>
        <v/>
      </c>
      <c r="Y809" s="53" t="str">
        <f t="shared" si="59"/>
        <v/>
      </c>
      <c r="Z809" s="53" t="str">
        <f t="shared" si="74"/>
        <v/>
      </c>
      <c r="AA809" s="53" t="str">
        <f t="shared" si="65"/>
        <v/>
      </c>
      <c r="AB809" s="54" t="str">
        <f t="shared" si="66"/>
        <v/>
      </c>
      <c r="AC809" s="61"/>
      <c r="AD809" s="52" t="str">
        <f t="shared" si="67"/>
        <v/>
      </c>
      <c r="AE809" s="53" t="str">
        <f t="shared" si="77"/>
        <v/>
      </c>
      <c r="AF809" s="52" t="str">
        <f t="shared" si="68"/>
        <v/>
      </c>
      <c r="AG809" s="52" t="str">
        <f t="shared" si="69"/>
        <v/>
      </c>
      <c r="AH809" s="58">
        <f t="shared" si="70"/>
        <v>0</v>
      </c>
      <c r="AI809" s="58">
        <f t="shared" si="71"/>
        <v>0</v>
      </c>
      <c r="AJ809" s="52" t="str">
        <f t="shared" si="75"/>
        <v/>
      </c>
      <c r="AK809" s="52" t="str">
        <f t="shared" si="76"/>
        <v/>
      </c>
    </row>
    <row r="810" spans="1:37" ht="15.75" customHeight="1" x14ac:dyDescent="0.25">
      <c r="A810" s="69"/>
      <c r="B810" s="63"/>
      <c r="C810" s="50" t="s">
        <v>61</v>
      </c>
      <c r="D810" s="64"/>
      <c r="E810" s="50" t="s">
        <v>61</v>
      </c>
      <c r="F810" s="68"/>
      <c r="G810" s="65"/>
      <c r="H810" s="66"/>
      <c r="I810" s="66"/>
      <c r="J810" s="67"/>
      <c r="K810" s="68"/>
      <c r="L810" s="64"/>
      <c r="M810" s="66"/>
      <c r="N810" s="66"/>
      <c r="O810" s="67"/>
      <c r="P810" s="48" t="str">
        <f t="shared" si="60"/>
        <v/>
      </c>
      <c r="Q810" s="50">
        <f t="shared" si="72"/>
        <v>809</v>
      </c>
      <c r="R810" s="50"/>
      <c r="S810" s="52"/>
      <c r="T810" s="52">
        <f t="shared" si="61"/>
        <v>0</v>
      </c>
      <c r="U810" s="52">
        <f t="shared" si="62"/>
        <v>0</v>
      </c>
      <c r="V810" s="52">
        <f t="shared" si="63"/>
        <v>0</v>
      </c>
      <c r="W810" s="52">
        <f t="shared" si="64"/>
        <v>0</v>
      </c>
      <c r="X810" s="52" t="str">
        <f t="shared" si="73"/>
        <v/>
      </c>
      <c r="Y810" s="53" t="str">
        <f t="shared" si="59"/>
        <v/>
      </c>
      <c r="Z810" s="53" t="str">
        <f t="shared" si="74"/>
        <v/>
      </c>
      <c r="AA810" s="53" t="str">
        <f t="shared" si="65"/>
        <v/>
      </c>
      <c r="AB810" s="54" t="str">
        <f t="shared" si="66"/>
        <v/>
      </c>
      <c r="AC810" s="61"/>
      <c r="AD810" s="52" t="str">
        <f t="shared" si="67"/>
        <v/>
      </c>
      <c r="AE810" s="53" t="str">
        <f t="shared" si="77"/>
        <v/>
      </c>
      <c r="AF810" s="52" t="str">
        <f t="shared" si="68"/>
        <v/>
      </c>
      <c r="AG810" s="52" t="str">
        <f t="shared" si="69"/>
        <v/>
      </c>
      <c r="AH810" s="58">
        <f t="shared" si="70"/>
        <v>0</v>
      </c>
      <c r="AI810" s="58">
        <f t="shared" si="71"/>
        <v>0</v>
      </c>
      <c r="AJ810" s="52" t="str">
        <f t="shared" si="75"/>
        <v/>
      </c>
      <c r="AK810" s="52" t="str">
        <f t="shared" si="76"/>
        <v/>
      </c>
    </row>
    <row r="811" spans="1:37" ht="15.75" customHeight="1" x14ac:dyDescent="0.25">
      <c r="A811" s="69"/>
      <c r="B811" s="63"/>
      <c r="C811" s="50" t="s">
        <v>61</v>
      </c>
      <c r="D811" s="64"/>
      <c r="E811" s="50" t="s">
        <v>61</v>
      </c>
      <c r="F811" s="68"/>
      <c r="G811" s="65"/>
      <c r="H811" s="66"/>
      <c r="I811" s="66"/>
      <c r="J811" s="67"/>
      <c r="K811" s="68"/>
      <c r="L811" s="64"/>
      <c r="M811" s="66"/>
      <c r="N811" s="66"/>
      <c r="O811" s="67"/>
      <c r="P811" s="48" t="str">
        <f t="shared" si="60"/>
        <v/>
      </c>
      <c r="Q811" s="50">
        <f t="shared" si="72"/>
        <v>810</v>
      </c>
      <c r="R811" s="50"/>
      <c r="S811" s="52"/>
      <c r="T811" s="52">
        <f t="shared" si="61"/>
        <v>0</v>
      </c>
      <c r="U811" s="52">
        <f t="shared" si="62"/>
        <v>0</v>
      </c>
      <c r="V811" s="52">
        <f t="shared" si="63"/>
        <v>0</v>
      </c>
      <c r="W811" s="52">
        <f t="shared" si="64"/>
        <v>0</v>
      </c>
      <c r="X811" s="52" t="str">
        <f t="shared" si="73"/>
        <v/>
      </c>
      <c r="Y811" s="53" t="str">
        <f t="shared" si="59"/>
        <v/>
      </c>
      <c r="Z811" s="53" t="str">
        <f t="shared" si="74"/>
        <v/>
      </c>
      <c r="AA811" s="53" t="str">
        <f t="shared" si="65"/>
        <v/>
      </c>
      <c r="AB811" s="54" t="str">
        <f t="shared" si="66"/>
        <v/>
      </c>
      <c r="AC811" s="61"/>
      <c r="AD811" s="52" t="str">
        <f t="shared" si="67"/>
        <v/>
      </c>
      <c r="AE811" s="53" t="str">
        <f t="shared" si="77"/>
        <v/>
      </c>
      <c r="AF811" s="52" t="str">
        <f t="shared" si="68"/>
        <v/>
      </c>
      <c r="AG811" s="52" t="str">
        <f t="shared" si="69"/>
        <v/>
      </c>
      <c r="AH811" s="58">
        <f t="shared" si="70"/>
        <v>0</v>
      </c>
      <c r="AI811" s="58">
        <f t="shared" si="71"/>
        <v>0</v>
      </c>
      <c r="AJ811" s="52" t="str">
        <f t="shared" si="75"/>
        <v/>
      </c>
      <c r="AK811" s="52" t="str">
        <f t="shared" si="76"/>
        <v/>
      </c>
    </row>
    <row r="812" spans="1:37" ht="15.75" customHeight="1" x14ac:dyDescent="0.25">
      <c r="A812" s="69"/>
      <c r="B812" s="63"/>
      <c r="C812" s="50" t="s">
        <v>61</v>
      </c>
      <c r="D812" s="64"/>
      <c r="E812" s="50" t="s">
        <v>61</v>
      </c>
      <c r="F812" s="68"/>
      <c r="G812" s="65"/>
      <c r="H812" s="66"/>
      <c r="I812" s="66"/>
      <c r="J812" s="67"/>
      <c r="K812" s="68"/>
      <c r="L812" s="64"/>
      <c r="M812" s="66"/>
      <c r="N812" s="66"/>
      <c r="O812" s="67"/>
      <c r="P812" s="48" t="str">
        <f t="shared" si="60"/>
        <v/>
      </c>
      <c r="Q812" s="50">
        <f t="shared" si="72"/>
        <v>811</v>
      </c>
      <c r="R812" s="50"/>
      <c r="S812" s="52"/>
      <c r="T812" s="52">
        <f t="shared" si="61"/>
        <v>0</v>
      </c>
      <c r="U812" s="52">
        <f t="shared" si="62"/>
        <v>0</v>
      </c>
      <c r="V812" s="52">
        <f t="shared" si="63"/>
        <v>0</v>
      </c>
      <c r="W812" s="52">
        <f t="shared" si="64"/>
        <v>0</v>
      </c>
      <c r="X812" s="52" t="str">
        <f t="shared" si="73"/>
        <v/>
      </c>
      <c r="Y812" s="53" t="str">
        <f t="shared" si="59"/>
        <v/>
      </c>
      <c r="Z812" s="53" t="str">
        <f t="shared" si="74"/>
        <v/>
      </c>
      <c r="AA812" s="53" t="str">
        <f t="shared" si="65"/>
        <v/>
      </c>
      <c r="AB812" s="54" t="str">
        <f t="shared" si="66"/>
        <v/>
      </c>
      <c r="AC812" s="61"/>
      <c r="AD812" s="52" t="str">
        <f t="shared" si="67"/>
        <v/>
      </c>
      <c r="AE812" s="53" t="str">
        <f t="shared" si="77"/>
        <v/>
      </c>
      <c r="AF812" s="52" t="str">
        <f t="shared" si="68"/>
        <v/>
      </c>
      <c r="AG812" s="52" t="str">
        <f t="shared" si="69"/>
        <v/>
      </c>
      <c r="AH812" s="58">
        <f t="shared" si="70"/>
        <v>0</v>
      </c>
      <c r="AI812" s="58">
        <f t="shared" si="71"/>
        <v>0</v>
      </c>
      <c r="AJ812" s="52" t="str">
        <f t="shared" si="75"/>
        <v/>
      </c>
      <c r="AK812" s="52" t="str">
        <f t="shared" si="76"/>
        <v/>
      </c>
    </row>
    <row r="813" spans="1:37" ht="15.75" customHeight="1" x14ac:dyDescent="0.25">
      <c r="A813" s="69"/>
      <c r="B813" s="63"/>
      <c r="C813" s="50" t="s">
        <v>61</v>
      </c>
      <c r="D813" s="64"/>
      <c r="E813" s="50" t="s">
        <v>61</v>
      </c>
      <c r="F813" s="68"/>
      <c r="G813" s="65"/>
      <c r="H813" s="66"/>
      <c r="I813" s="66"/>
      <c r="J813" s="67"/>
      <c r="K813" s="68"/>
      <c r="L813" s="64"/>
      <c r="M813" s="66"/>
      <c r="N813" s="66"/>
      <c r="O813" s="67"/>
      <c r="P813" s="48" t="str">
        <f t="shared" si="60"/>
        <v/>
      </c>
      <c r="Q813" s="50">
        <f t="shared" si="72"/>
        <v>812</v>
      </c>
      <c r="R813" s="50"/>
      <c r="S813" s="52"/>
      <c r="T813" s="52">
        <f t="shared" si="61"/>
        <v>0</v>
      </c>
      <c r="U813" s="52">
        <f t="shared" si="62"/>
        <v>0</v>
      </c>
      <c r="V813" s="52">
        <f t="shared" si="63"/>
        <v>0</v>
      </c>
      <c r="W813" s="52">
        <f t="shared" si="64"/>
        <v>0</v>
      </c>
      <c r="X813" s="52" t="str">
        <f t="shared" si="73"/>
        <v/>
      </c>
      <c r="Y813" s="53" t="str">
        <f t="shared" si="59"/>
        <v/>
      </c>
      <c r="Z813" s="53" t="str">
        <f t="shared" si="74"/>
        <v/>
      </c>
      <c r="AA813" s="53" t="str">
        <f t="shared" si="65"/>
        <v/>
      </c>
      <c r="AB813" s="54" t="str">
        <f t="shared" si="66"/>
        <v/>
      </c>
      <c r="AC813" s="61"/>
      <c r="AD813" s="52" t="str">
        <f t="shared" si="67"/>
        <v/>
      </c>
      <c r="AE813" s="53" t="str">
        <f t="shared" si="77"/>
        <v/>
      </c>
      <c r="AF813" s="52" t="str">
        <f t="shared" si="68"/>
        <v/>
      </c>
      <c r="AG813" s="52" t="str">
        <f t="shared" si="69"/>
        <v/>
      </c>
      <c r="AH813" s="58">
        <f t="shared" si="70"/>
        <v>0</v>
      </c>
      <c r="AI813" s="58">
        <f t="shared" si="71"/>
        <v>0</v>
      </c>
      <c r="AJ813" s="52" t="str">
        <f t="shared" si="75"/>
        <v/>
      </c>
      <c r="AK813" s="52" t="str">
        <f t="shared" si="76"/>
        <v/>
      </c>
    </row>
    <row r="814" spans="1:37" ht="15.75" customHeight="1" x14ac:dyDescent="0.25">
      <c r="A814" s="69"/>
      <c r="B814" s="63"/>
      <c r="C814" s="50" t="s">
        <v>61</v>
      </c>
      <c r="D814" s="64"/>
      <c r="E814" s="50" t="s">
        <v>61</v>
      </c>
      <c r="F814" s="68"/>
      <c r="G814" s="65"/>
      <c r="H814" s="66"/>
      <c r="I814" s="66"/>
      <c r="J814" s="67"/>
      <c r="K814" s="68"/>
      <c r="L814" s="64"/>
      <c r="M814" s="66"/>
      <c r="N814" s="66"/>
      <c r="O814" s="67"/>
      <c r="P814" s="48" t="str">
        <f t="shared" si="60"/>
        <v/>
      </c>
      <c r="Q814" s="50">
        <f t="shared" si="72"/>
        <v>813</v>
      </c>
      <c r="R814" s="50"/>
      <c r="S814" s="52"/>
      <c r="T814" s="52">
        <f t="shared" si="61"/>
        <v>0</v>
      </c>
      <c r="U814" s="52">
        <f t="shared" si="62"/>
        <v>0</v>
      </c>
      <c r="V814" s="52">
        <f t="shared" si="63"/>
        <v>0</v>
      </c>
      <c r="W814" s="52">
        <f t="shared" si="64"/>
        <v>0</v>
      </c>
      <c r="X814" s="52" t="str">
        <f t="shared" si="73"/>
        <v/>
      </c>
      <c r="Y814" s="53" t="str">
        <f t="shared" si="59"/>
        <v/>
      </c>
      <c r="Z814" s="53" t="str">
        <f t="shared" si="74"/>
        <v/>
      </c>
      <c r="AA814" s="53" t="str">
        <f t="shared" si="65"/>
        <v/>
      </c>
      <c r="AB814" s="54" t="str">
        <f t="shared" si="66"/>
        <v/>
      </c>
      <c r="AC814" s="61"/>
      <c r="AD814" s="52" t="str">
        <f t="shared" si="67"/>
        <v/>
      </c>
      <c r="AE814" s="53" t="str">
        <f t="shared" si="77"/>
        <v/>
      </c>
      <c r="AF814" s="52" t="str">
        <f t="shared" si="68"/>
        <v/>
      </c>
      <c r="AG814" s="52" t="str">
        <f t="shared" si="69"/>
        <v/>
      </c>
      <c r="AH814" s="58">
        <f t="shared" si="70"/>
        <v>0</v>
      </c>
      <c r="AI814" s="58">
        <f t="shared" si="71"/>
        <v>0</v>
      </c>
      <c r="AJ814" s="52" t="str">
        <f t="shared" si="75"/>
        <v/>
      </c>
      <c r="AK814" s="52" t="str">
        <f t="shared" si="76"/>
        <v/>
      </c>
    </row>
    <row r="815" spans="1:37" ht="15.75" customHeight="1" x14ac:dyDescent="0.25">
      <c r="A815" s="69"/>
      <c r="B815" s="63"/>
      <c r="C815" s="50" t="s">
        <v>61</v>
      </c>
      <c r="D815" s="64"/>
      <c r="E815" s="50" t="s">
        <v>61</v>
      </c>
      <c r="F815" s="68"/>
      <c r="G815" s="65"/>
      <c r="H815" s="66"/>
      <c r="I815" s="66"/>
      <c r="J815" s="67"/>
      <c r="K815" s="68"/>
      <c r="L815" s="64"/>
      <c r="M815" s="66"/>
      <c r="N815" s="66"/>
      <c r="O815" s="67"/>
      <c r="P815" s="48" t="str">
        <f t="shared" si="60"/>
        <v/>
      </c>
      <c r="Q815" s="50">
        <f t="shared" si="72"/>
        <v>814</v>
      </c>
      <c r="R815" s="50"/>
      <c r="S815" s="52"/>
      <c r="T815" s="52">
        <f t="shared" si="61"/>
        <v>0</v>
      </c>
      <c r="U815" s="52">
        <f t="shared" si="62"/>
        <v>0</v>
      </c>
      <c r="V815" s="52">
        <f t="shared" si="63"/>
        <v>0</v>
      </c>
      <c r="W815" s="52">
        <f t="shared" si="64"/>
        <v>0</v>
      </c>
      <c r="X815" s="52" t="str">
        <f t="shared" si="73"/>
        <v/>
      </c>
      <c r="Y815" s="53" t="str">
        <f t="shared" si="59"/>
        <v/>
      </c>
      <c r="Z815" s="53" t="str">
        <f t="shared" si="74"/>
        <v/>
      </c>
      <c r="AA815" s="53" t="str">
        <f t="shared" si="65"/>
        <v/>
      </c>
      <c r="AB815" s="54" t="str">
        <f t="shared" si="66"/>
        <v/>
      </c>
      <c r="AC815" s="61"/>
      <c r="AD815" s="52" t="str">
        <f t="shared" si="67"/>
        <v/>
      </c>
      <c r="AE815" s="53" t="str">
        <f t="shared" si="77"/>
        <v/>
      </c>
      <c r="AF815" s="52" t="str">
        <f t="shared" si="68"/>
        <v/>
      </c>
      <c r="AG815" s="52" t="str">
        <f t="shared" si="69"/>
        <v/>
      </c>
      <c r="AH815" s="58">
        <f t="shared" si="70"/>
        <v>0</v>
      </c>
      <c r="AI815" s="58">
        <f t="shared" si="71"/>
        <v>0</v>
      </c>
      <c r="AJ815" s="52" t="str">
        <f t="shared" si="75"/>
        <v/>
      </c>
      <c r="AK815" s="52" t="str">
        <f t="shared" si="76"/>
        <v/>
      </c>
    </row>
    <row r="816" spans="1:37" ht="15.75" customHeight="1" x14ac:dyDescent="0.25">
      <c r="A816" s="69"/>
      <c r="B816" s="63"/>
      <c r="C816" s="50" t="s">
        <v>61</v>
      </c>
      <c r="D816" s="64"/>
      <c r="E816" s="50" t="s">
        <v>61</v>
      </c>
      <c r="F816" s="68"/>
      <c r="G816" s="65"/>
      <c r="H816" s="66"/>
      <c r="I816" s="66"/>
      <c r="J816" s="67"/>
      <c r="K816" s="68"/>
      <c r="L816" s="64"/>
      <c r="M816" s="66"/>
      <c r="N816" s="66"/>
      <c r="O816" s="67"/>
      <c r="P816" s="48" t="str">
        <f t="shared" si="60"/>
        <v/>
      </c>
      <c r="Q816" s="50">
        <f t="shared" si="72"/>
        <v>815</v>
      </c>
      <c r="R816" s="50"/>
      <c r="S816" s="52"/>
      <c r="T816" s="52">
        <f t="shared" si="61"/>
        <v>0</v>
      </c>
      <c r="U816" s="52">
        <f t="shared" si="62"/>
        <v>0</v>
      </c>
      <c r="V816" s="52">
        <f t="shared" si="63"/>
        <v>0</v>
      </c>
      <c r="W816" s="52">
        <f t="shared" si="64"/>
        <v>0</v>
      </c>
      <c r="X816" s="52" t="str">
        <f t="shared" si="73"/>
        <v/>
      </c>
      <c r="Y816" s="53" t="str">
        <f t="shared" si="59"/>
        <v/>
      </c>
      <c r="Z816" s="53" t="str">
        <f t="shared" si="74"/>
        <v/>
      </c>
      <c r="AA816" s="53" t="str">
        <f t="shared" si="65"/>
        <v/>
      </c>
      <c r="AB816" s="54" t="str">
        <f t="shared" si="66"/>
        <v/>
      </c>
      <c r="AC816" s="61"/>
      <c r="AD816" s="52" t="str">
        <f t="shared" si="67"/>
        <v/>
      </c>
      <c r="AE816" s="53" t="str">
        <f t="shared" si="77"/>
        <v/>
      </c>
      <c r="AF816" s="52" t="str">
        <f t="shared" si="68"/>
        <v/>
      </c>
      <c r="AG816" s="52" t="str">
        <f t="shared" si="69"/>
        <v/>
      </c>
      <c r="AH816" s="58">
        <f t="shared" si="70"/>
        <v>0</v>
      </c>
      <c r="AI816" s="58">
        <f t="shared" si="71"/>
        <v>0</v>
      </c>
      <c r="AJ816" s="52" t="str">
        <f t="shared" si="75"/>
        <v/>
      </c>
      <c r="AK816" s="52" t="str">
        <f t="shared" si="76"/>
        <v/>
      </c>
    </row>
    <row r="817" spans="1:37" ht="15.75" customHeight="1" x14ac:dyDescent="0.25">
      <c r="A817" s="69"/>
      <c r="B817" s="63"/>
      <c r="C817" s="50" t="s">
        <v>61</v>
      </c>
      <c r="D817" s="64"/>
      <c r="E817" s="50" t="s">
        <v>61</v>
      </c>
      <c r="F817" s="68"/>
      <c r="G817" s="65"/>
      <c r="H817" s="66"/>
      <c r="I817" s="66"/>
      <c r="J817" s="67"/>
      <c r="K817" s="68"/>
      <c r="L817" s="64"/>
      <c r="M817" s="66"/>
      <c r="N817" s="66"/>
      <c r="O817" s="67"/>
      <c r="P817" s="48" t="str">
        <f t="shared" si="60"/>
        <v/>
      </c>
      <c r="Q817" s="50">
        <f t="shared" si="72"/>
        <v>816</v>
      </c>
      <c r="R817" s="50"/>
      <c r="S817" s="52"/>
      <c r="T817" s="52">
        <f t="shared" si="61"/>
        <v>0</v>
      </c>
      <c r="U817" s="52">
        <f t="shared" si="62"/>
        <v>0</v>
      </c>
      <c r="V817" s="52">
        <f t="shared" si="63"/>
        <v>0</v>
      </c>
      <c r="W817" s="52">
        <f t="shared" si="64"/>
        <v>0</v>
      </c>
      <c r="X817" s="52" t="str">
        <f t="shared" si="73"/>
        <v/>
      </c>
      <c r="Y817" s="53" t="str">
        <f t="shared" si="59"/>
        <v/>
      </c>
      <c r="Z817" s="53" t="str">
        <f t="shared" si="74"/>
        <v/>
      </c>
      <c r="AA817" s="53" t="str">
        <f t="shared" si="65"/>
        <v/>
      </c>
      <c r="AB817" s="54" t="str">
        <f t="shared" si="66"/>
        <v/>
      </c>
      <c r="AC817" s="61"/>
      <c r="AD817" s="52" t="str">
        <f t="shared" si="67"/>
        <v/>
      </c>
      <c r="AE817" s="53" t="str">
        <f t="shared" si="77"/>
        <v/>
      </c>
      <c r="AF817" s="52" t="str">
        <f t="shared" si="68"/>
        <v/>
      </c>
      <c r="AG817" s="52" t="str">
        <f t="shared" si="69"/>
        <v/>
      </c>
      <c r="AH817" s="58">
        <f t="shared" si="70"/>
        <v>0</v>
      </c>
      <c r="AI817" s="58">
        <f t="shared" si="71"/>
        <v>0</v>
      </c>
      <c r="AJ817" s="52" t="str">
        <f t="shared" si="75"/>
        <v/>
      </c>
      <c r="AK817" s="52" t="str">
        <f t="shared" si="76"/>
        <v/>
      </c>
    </row>
    <row r="818" spans="1:37" ht="15.75" customHeight="1" x14ac:dyDescent="0.25">
      <c r="A818" s="69"/>
      <c r="B818" s="63"/>
      <c r="C818" s="50" t="s">
        <v>61</v>
      </c>
      <c r="D818" s="64"/>
      <c r="E818" s="50" t="s">
        <v>61</v>
      </c>
      <c r="F818" s="68"/>
      <c r="G818" s="65"/>
      <c r="H818" s="66"/>
      <c r="I818" s="66"/>
      <c r="J818" s="67"/>
      <c r="K818" s="68"/>
      <c r="L818" s="64"/>
      <c r="M818" s="66"/>
      <c r="N818" s="66"/>
      <c r="O818" s="67"/>
      <c r="P818" s="48" t="str">
        <f t="shared" si="60"/>
        <v/>
      </c>
      <c r="Q818" s="50">
        <f t="shared" si="72"/>
        <v>817</v>
      </c>
      <c r="R818" s="50"/>
      <c r="S818" s="52"/>
      <c r="T818" s="52">
        <f t="shared" si="61"/>
        <v>0</v>
      </c>
      <c r="U818" s="52">
        <f t="shared" si="62"/>
        <v>0</v>
      </c>
      <c r="V818" s="52">
        <f t="shared" si="63"/>
        <v>0</v>
      </c>
      <c r="W818" s="52">
        <f t="shared" si="64"/>
        <v>0</v>
      </c>
      <c r="X818" s="52" t="str">
        <f t="shared" si="73"/>
        <v/>
      </c>
      <c r="Y818" s="53" t="str">
        <f t="shared" si="59"/>
        <v/>
      </c>
      <c r="Z818" s="53" t="str">
        <f t="shared" si="74"/>
        <v/>
      </c>
      <c r="AA818" s="53" t="str">
        <f t="shared" si="65"/>
        <v/>
      </c>
      <c r="AB818" s="54" t="str">
        <f t="shared" si="66"/>
        <v/>
      </c>
      <c r="AC818" s="61"/>
      <c r="AD818" s="52" t="str">
        <f t="shared" si="67"/>
        <v/>
      </c>
      <c r="AE818" s="53" t="str">
        <f t="shared" si="77"/>
        <v/>
      </c>
      <c r="AF818" s="52" t="str">
        <f t="shared" si="68"/>
        <v/>
      </c>
      <c r="AG818" s="52" t="str">
        <f t="shared" si="69"/>
        <v/>
      </c>
      <c r="AH818" s="58">
        <f t="shared" si="70"/>
        <v>0</v>
      </c>
      <c r="AI818" s="58">
        <f t="shared" si="71"/>
        <v>0</v>
      </c>
      <c r="AJ818" s="52" t="str">
        <f t="shared" si="75"/>
        <v/>
      </c>
      <c r="AK818" s="52" t="str">
        <f t="shared" si="76"/>
        <v/>
      </c>
    </row>
    <row r="819" spans="1:37" ht="15.75" customHeight="1" x14ac:dyDescent="0.25">
      <c r="A819" s="69"/>
      <c r="B819" s="63"/>
      <c r="C819" s="50" t="s">
        <v>61</v>
      </c>
      <c r="D819" s="64"/>
      <c r="E819" s="50" t="s">
        <v>61</v>
      </c>
      <c r="F819" s="68"/>
      <c r="G819" s="65"/>
      <c r="H819" s="66"/>
      <c r="I819" s="66"/>
      <c r="J819" s="67"/>
      <c r="K819" s="68"/>
      <c r="L819" s="64"/>
      <c r="M819" s="66"/>
      <c r="N819" s="66"/>
      <c r="O819" s="67"/>
      <c r="P819" s="48" t="str">
        <f t="shared" si="60"/>
        <v/>
      </c>
      <c r="Q819" s="50">
        <f t="shared" si="72"/>
        <v>818</v>
      </c>
      <c r="R819" s="50"/>
      <c r="S819" s="52"/>
      <c r="T819" s="52">
        <f t="shared" si="61"/>
        <v>0</v>
      </c>
      <c r="U819" s="52">
        <f t="shared" si="62"/>
        <v>0</v>
      </c>
      <c r="V819" s="52">
        <f t="shared" si="63"/>
        <v>0</v>
      </c>
      <c r="W819" s="52">
        <f t="shared" si="64"/>
        <v>0</v>
      </c>
      <c r="X819" s="52" t="str">
        <f t="shared" si="73"/>
        <v/>
      </c>
      <c r="Y819" s="53" t="str">
        <f t="shared" si="59"/>
        <v/>
      </c>
      <c r="Z819" s="53" t="str">
        <f t="shared" si="74"/>
        <v/>
      </c>
      <c r="AA819" s="53" t="str">
        <f t="shared" si="65"/>
        <v/>
      </c>
      <c r="AB819" s="54" t="str">
        <f t="shared" si="66"/>
        <v/>
      </c>
      <c r="AC819" s="61"/>
      <c r="AD819" s="52" t="str">
        <f t="shared" si="67"/>
        <v/>
      </c>
      <c r="AE819" s="53" t="str">
        <f t="shared" si="77"/>
        <v/>
      </c>
      <c r="AF819" s="52" t="str">
        <f t="shared" si="68"/>
        <v/>
      </c>
      <c r="AG819" s="52" t="str">
        <f t="shared" si="69"/>
        <v/>
      </c>
      <c r="AH819" s="58">
        <f t="shared" si="70"/>
        <v>0</v>
      </c>
      <c r="AI819" s="58">
        <f t="shared" si="71"/>
        <v>0</v>
      </c>
      <c r="AJ819" s="52" t="str">
        <f t="shared" si="75"/>
        <v/>
      </c>
      <c r="AK819" s="52" t="str">
        <f t="shared" si="76"/>
        <v/>
      </c>
    </row>
    <row r="820" spans="1:37" ht="15.75" customHeight="1" x14ac:dyDescent="0.25">
      <c r="A820" s="69"/>
      <c r="B820" s="63"/>
      <c r="C820" s="50" t="s">
        <v>61</v>
      </c>
      <c r="D820" s="64"/>
      <c r="E820" s="50" t="s">
        <v>61</v>
      </c>
      <c r="F820" s="68"/>
      <c r="G820" s="65"/>
      <c r="H820" s="66"/>
      <c r="I820" s="66"/>
      <c r="J820" s="67"/>
      <c r="K820" s="68"/>
      <c r="L820" s="64"/>
      <c r="M820" s="66"/>
      <c r="N820" s="66"/>
      <c r="O820" s="67"/>
      <c r="P820" s="48" t="str">
        <f t="shared" si="60"/>
        <v/>
      </c>
      <c r="Q820" s="50">
        <f t="shared" si="72"/>
        <v>819</v>
      </c>
      <c r="R820" s="50"/>
      <c r="S820" s="52"/>
      <c r="T820" s="52">
        <f t="shared" si="61"/>
        <v>0</v>
      </c>
      <c r="U820" s="52">
        <f t="shared" si="62"/>
        <v>0</v>
      </c>
      <c r="V820" s="52">
        <f t="shared" si="63"/>
        <v>0</v>
      </c>
      <c r="W820" s="52">
        <f t="shared" si="64"/>
        <v>0</v>
      </c>
      <c r="X820" s="52" t="str">
        <f t="shared" si="73"/>
        <v/>
      </c>
      <c r="Y820" s="53" t="str">
        <f t="shared" si="59"/>
        <v/>
      </c>
      <c r="Z820" s="53" t="str">
        <f t="shared" si="74"/>
        <v/>
      </c>
      <c r="AA820" s="53" t="str">
        <f t="shared" si="65"/>
        <v/>
      </c>
      <c r="AB820" s="54" t="str">
        <f t="shared" si="66"/>
        <v/>
      </c>
      <c r="AC820" s="61"/>
      <c r="AD820" s="52" t="str">
        <f t="shared" si="67"/>
        <v/>
      </c>
      <c r="AE820" s="53" t="str">
        <f t="shared" si="77"/>
        <v/>
      </c>
      <c r="AF820" s="52" t="str">
        <f t="shared" si="68"/>
        <v/>
      </c>
      <c r="AG820" s="52" t="str">
        <f t="shared" si="69"/>
        <v/>
      </c>
      <c r="AH820" s="58">
        <f t="shared" si="70"/>
        <v>0</v>
      </c>
      <c r="AI820" s="58">
        <f t="shared" si="71"/>
        <v>0</v>
      </c>
      <c r="AJ820" s="52" t="str">
        <f t="shared" si="75"/>
        <v/>
      </c>
      <c r="AK820" s="52" t="str">
        <f t="shared" si="76"/>
        <v/>
      </c>
    </row>
    <row r="821" spans="1:37" ht="15.75" customHeight="1" x14ac:dyDescent="0.25">
      <c r="A821" s="69"/>
      <c r="B821" s="63"/>
      <c r="C821" s="50" t="s">
        <v>61</v>
      </c>
      <c r="D821" s="64"/>
      <c r="E821" s="50" t="s">
        <v>61</v>
      </c>
      <c r="F821" s="68"/>
      <c r="G821" s="65"/>
      <c r="H821" s="66"/>
      <c r="I821" s="66"/>
      <c r="J821" s="67"/>
      <c r="K821" s="68"/>
      <c r="L821" s="64"/>
      <c r="M821" s="66"/>
      <c r="N821" s="66"/>
      <c r="O821" s="67"/>
      <c r="P821" s="48" t="str">
        <f t="shared" si="60"/>
        <v/>
      </c>
      <c r="Q821" s="50">
        <f t="shared" si="72"/>
        <v>820</v>
      </c>
      <c r="R821" s="50"/>
      <c r="S821" s="52"/>
      <c r="T821" s="52">
        <f t="shared" si="61"/>
        <v>0</v>
      </c>
      <c r="U821" s="52">
        <f t="shared" si="62"/>
        <v>0</v>
      </c>
      <c r="V821" s="52">
        <f t="shared" si="63"/>
        <v>0</v>
      </c>
      <c r="W821" s="52">
        <f t="shared" si="64"/>
        <v>0</v>
      </c>
      <c r="X821" s="52" t="str">
        <f t="shared" si="73"/>
        <v/>
      </c>
      <c r="Y821" s="53" t="str">
        <f t="shared" si="59"/>
        <v/>
      </c>
      <c r="Z821" s="53" t="str">
        <f t="shared" si="74"/>
        <v/>
      </c>
      <c r="AA821" s="53" t="str">
        <f t="shared" si="65"/>
        <v/>
      </c>
      <c r="AB821" s="54" t="str">
        <f t="shared" si="66"/>
        <v/>
      </c>
      <c r="AC821" s="61"/>
      <c r="AD821" s="52" t="str">
        <f t="shared" si="67"/>
        <v/>
      </c>
      <c r="AE821" s="53" t="str">
        <f t="shared" si="77"/>
        <v/>
      </c>
      <c r="AF821" s="52" t="str">
        <f t="shared" si="68"/>
        <v/>
      </c>
      <c r="AG821" s="52" t="str">
        <f t="shared" si="69"/>
        <v/>
      </c>
      <c r="AH821" s="58">
        <f t="shared" si="70"/>
        <v>0</v>
      </c>
      <c r="AI821" s="58">
        <f t="shared" si="71"/>
        <v>0</v>
      </c>
      <c r="AJ821" s="52" t="str">
        <f t="shared" si="75"/>
        <v/>
      </c>
      <c r="AK821" s="52" t="str">
        <f t="shared" si="76"/>
        <v/>
      </c>
    </row>
    <row r="822" spans="1:37" ht="15.75" customHeight="1" x14ac:dyDescent="0.25">
      <c r="A822" s="69"/>
      <c r="B822" s="63"/>
      <c r="C822" s="50" t="s">
        <v>61</v>
      </c>
      <c r="D822" s="64"/>
      <c r="E822" s="50" t="s">
        <v>61</v>
      </c>
      <c r="F822" s="68"/>
      <c r="G822" s="65"/>
      <c r="H822" s="66"/>
      <c r="I822" s="66"/>
      <c r="J822" s="67"/>
      <c r="K822" s="68"/>
      <c r="L822" s="64"/>
      <c r="M822" s="66"/>
      <c r="N822" s="66"/>
      <c r="O822" s="67"/>
      <c r="P822" s="48" t="str">
        <f t="shared" si="60"/>
        <v/>
      </c>
      <c r="Q822" s="50">
        <f t="shared" si="72"/>
        <v>821</v>
      </c>
      <c r="R822" s="50"/>
      <c r="S822" s="52"/>
      <c r="T822" s="52">
        <f t="shared" si="61"/>
        <v>0</v>
      </c>
      <c r="U822" s="52">
        <f t="shared" si="62"/>
        <v>0</v>
      </c>
      <c r="V822" s="52">
        <f t="shared" si="63"/>
        <v>0</v>
      </c>
      <c r="W822" s="52">
        <f t="shared" si="64"/>
        <v>0</v>
      </c>
      <c r="X822" s="52" t="str">
        <f t="shared" si="73"/>
        <v/>
      </c>
      <c r="Y822" s="53" t="str">
        <f t="shared" si="59"/>
        <v/>
      </c>
      <c r="Z822" s="53" t="str">
        <f t="shared" si="74"/>
        <v/>
      </c>
      <c r="AA822" s="53" t="str">
        <f t="shared" si="65"/>
        <v/>
      </c>
      <c r="AB822" s="54" t="str">
        <f t="shared" si="66"/>
        <v/>
      </c>
      <c r="AC822" s="61"/>
      <c r="AD822" s="52" t="str">
        <f t="shared" si="67"/>
        <v/>
      </c>
      <c r="AE822" s="53" t="str">
        <f t="shared" si="77"/>
        <v/>
      </c>
      <c r="AF822" s="52" t="str">
        <f t="shared" si="68"/>
        <v/>
      </c>
      <c r="AG822" s="52" t="str">
        <f t="shared" si="69"/>
        <v/>
      </c>
      <c r="AH822" s="58">
        <f t="shared" si="70"/>
        <v>0</v>
      </c>
      <c r="AI822" s="58">
        <f t="shared" si="71"/>
        <v>0</v>
      </c>
      <c r="AJ822" s="52" t="str">
        <f t="shared" si="75"/>
        <v/>
      </c>
      <c r="AK822" s="52" t="str">
        <f t="shared" si="76"/>
        <v/>
      </c>
    </row>
    <row r="823" spans="1:37" ht="15.75" customHeight="1" x14ac:dyDescent="0.25">
      <c r="A823" s="69"/>
      <c r="B823" s="63"/>
      <c r="C823" s="50" t="s">
        <v>61</v>
      </c>
      <c r="D823" s="64"/>
      <c r="E823" s="50" t="s">
        <v>61</v>
      </c>
      <c r="F823" s="68"/>
      <c r="G823" s="65"/>
      <c r="H823" s="66"/>
      <c r="I823" s="66"/>
      <c r="J823" s="67"/>
      <c r="K823" s="68"/>
      <c r="L823" s="64"/>
      <c r="M823" s="66"/>
      <c r="N823" s="66"/>
      <c r="O823" s="67"/>
      <c r="P823" s="48" t="str">
        <f t="shared" si="60"/>
        <v/>
      </c>
      <c r="Q823" s="50">
        <f t="shared" si="72"/>
        <v>822</v>
      </c>
      <c r="R823" s="50"/>
      <c r="S823" s="52"/>
      <c r="T823" s="52">
        <f t="shared" si="61"/>
        <v>0</v>
      </c>
      <c r="U823" s="52">
        <f t="shared" si="62"/>
        <v>0</v>
      </c>
      <c r="V823" s="52">
        <f t="shared" si="63"/>
        <v>0</v>
      </c>
      <c r="W823" s="52">
        <f t="shared" si="64"/>
        <v>0</v>
      </c>
      <c r="X823" s="52" t="str">
        <f t="shared" si="73"/>
        <v/>
      </c>
      <c r="Y823" s="53" t="str">
        <f t="shared" si="59"/>
        <v/>
      </c>
      <c r="Z823" s="53" t="str">
        <f t="shared" si="74"/>
        <v/>
      </c>
      <c r="AA823" s="53" t="str">
        <f t="shared" si="65"/>
        <v/>
      </c>
      <c r="AB823" s="54" t="str">
        <f t="shared" si="66"/>
        <v/>
      </c>
      <c r="AC823" s="61"/>
      <c r="AD823" s="52" t="str">
        <f t="shared" si="67"/>
        <v/>
      </c>
      <c r="AE823" s="53" t="str">
        <f t="shared" si="77"/>
        <v/>
      </c>
      <c r="AF823" s="52" t="str">
        <f t="shared" si="68"/>
        <v/>
      </c>
      <c r="AG823" s="52" t="str">
        <f t="shared" si="69"/>
        <v/>
      </c>
      <c r="AH823" s="58">
        <f t="shared" si="70"/>
        <v>0</v>
      </c>
      <c r="AI823" s="58">
        <f t="shared" si="71"/>
        <v>0</v>
      </c>
      <c r="AJ823" s="52" t="str">
        <f t="shared" si="75"/>
        <v/>
      </c>
      <c r="AK823" s="52" t="str">
        <f t="shared" si="76"/>
        <v/>
      </c>
    </row>
    <row r="824" spans="1:37" ht="15.75" customHeight="1" x14ac:dyDescent="0.25">
      <c r="A824" s="69"/>
      <c r="B824" s="63"/>
      <c r="C824" s="50" t="s">
        <v>61</v>
      </c>
      <c r="D824" s="64"/>
      <c r="E824" s="50" t="s">
        <v>61</v>
      </c>
      <c r="F824" s="68"/>
      <c r="G824" s="65"/>
      <c r="H824" s="66"/>
      <c r="I824" s="66"/>
      <c r="J824" s="67"/>
      <c r="K824" s="68"/>
      <c r="L824" s="64"/>
      <c r="M824" s="66"/>
      <c r="N824" s="66"/>
      <c r="O824" s="67"/>
      <c r="P824" s="48" t="str">
        <f t="shared" si="60"/>
        <v/>
      </c>
      <c r="Q824" s="50">
        <f t="shared" si="72"/>
        <v>823</v>
      </c>
      <c r="R824" s="50"/>
      <c r="S824" s="52"/>
      <c r="T824" s="52">
        <f t="shared" si="61"/>
        <v>0</v>
      </c>
      <c r="U824" s="52">
        <f t="shared" si="62"/>
        <v>0</v>
      </c>
      <c r="V824" s="52">
        <f t="shared" si="63"/>
        <v>0</v>
      </c>
      <c r="W824" s="52">
        <f t="shared" si="64"/>
        <v>0</v>
      </c>
      <c r="X824" s="52" t="str">
        <f t="shared" si="73"/>
        <v/>
      </c>
      <c r="Y824" s="53" t="str">
        <f t="shared" si="59"/>
        <v/>
      </c>
      <c r="Z824" s="53" t="str">
        <f t="shared" si="74"/>
        <v/>
      </c>
      <c r="AA824" s="53" t="str">
        <f t="shared" si="65"/>
        <v/>
      </c>
      <c r="AB824" s="54" t="str">
        <f t="shared" si="66"/>
        <v/>
      </c>
      <c r="AC824" s="61"/>
      <c r="AD824" s="52" t="str">
        <f t="shared" si="67"/>
        <v/>
      </c>
      <c r="AE824" s="53" t="str">
        <f t="shared" si="77"/>
        <v/>
      </c>
      <c r="AF824" s="52" t="str">
        <f t="shared" si="68"/>
        <v/>
      </c>
      <c r="AG824" s="52" t="str">
        <f t="shared" si="69"/>
        <v/>
      </c>
      <c r="AH824" s="58">
        <f t="shared" si="70"/>
        <v>0</v>
      </c>
      <c r="AI824" s="58">
        <f t="shared" si="71"/>
        <v>0</v>
      </c>
      <c r="AJ824" s="52" t="str">
        <f t="shared" si="75"/>
        <v/>
      </c>
      <c r="AK824" s="52" t="str">
        <f t="shared" si="76"/>
        <v/>
      </c>
    </row>
    <row r="825" spans="1:37" ht="15.75" customHeight="1" x14ac:dyDescent="0.25">
      <c r="A825" s="69"/>
      <c r="B825" s="63"/>
      <c r="C825" s="50" t="s">
        <v>61</v>
      </c>
      <c r="D825" s="64"/>
      <c r="E825" s="50" t="s">
        <v>61</v>
      </c>
      <c r="F825" s="68"/>
      <c r="G825" s="65"/>
      <c r="H825" s="66"/>
      <c r="I825" s="66"/>
      <c r="J825" s="67"/>
      <c r="K825" s="68"/>
      <c r="L825" s="64"/>
      <c r="M825" s="66"/>
      <c r="N825" s="66"/>
      <c r="O825" s="67"/>
      <c r="P825" s="48" t="str">
        <f t="shared" si="60"/>
        <v/>
      </c>
      <c r="Q825" s="50">
        <f t="shared" si="72"/>
        <v>824</v>
      </c>
      <c r="R825" s="50"/>
      <c r="S825" s="52"/>
      <c r="T825" s="52">
        <f t="shared" si="61"/>
        <v>0</v>
      </c>
      <c r="U825" s="52">
        <f t="shared" si="62"/>
        <v>0</v>
      </c>
      <c r="V825" s="52">
        <f t="shared" si="63"/>
        <v>0</v>
      </c>
      <c r="W825" s="52">
        <f t="shared" si="64"/>
        <v>0</v>
      </c>
      <c r="X825" s="52" t="str">
        <f t="shared" si="73"/>
        <v/>
      </c>
      <c r="Y825" s="53" t="str">
        <f t="shared" si="59"/>
        <v/>
      </c>
      <c r="Z825" s="53" t="str">
        <f t="shared" si="74"/>
        <v/>
      </c>
      <c r="AA825" s="53" t="str">
        <f t="shared" si="65"/>
        <v/>
      </c>
      <c r="AB825" s="54" t="str">
        <f t="shared" si="66"/>
        <v/>
      </c>
      <c r="AC825" s="61"/>
      <c r="AD825" s="52" t="str">
        <f t="shared" si="67"/>
        <v/>
      </c>
      <c r="AE825" s="53" t="str">
        <f t="shared" si="77"/>
        <v/>
      </c>
      <c r="AF825" s="52" t="str">
        <f t="shared" si="68"/>
        <v/>
      </c>
      <c r="AG825" s="52" t="str">
        <f t="shared" si="69"/>
        <v/>
      </c>
      <c r="AH825" s="58">
        <f t="shared" si="70"/>
        <v>0</v>
      </c>
      <c r="AI825" s="58">
        <f t="shared" si="71"/>
        <v>0</v>
      </c>
      <c r="AJ825" s="52" t="str">
        <f t="shared" si="75"/>
        <v/>
      </c>
      <c r="AK825" s="52" t="str">
        <f t="shared" si="76"/>
        <v/>
      </c>
    </row>
    <row r="826" spans="1:37" ht="15.75" customHeight="1" x14ac:dyDescent="0.25">
      <c r="A826" s="69"/>
      <c r="B826" s="63"/>
      <c r="C826" s="50" t="s">
        <v>61</v>
      </c>
      <c r="D826" s="64"/>
      <c r="E826" s="50" t="s">
        <v>61</v>
      </c>
      <c r="F826" s="68"/>
      <c r="G826" s="65"/>
      <c r="H826" s="66"/>
      <c r="I826" s="66"/>
      <c r="J826" s="67"/>
      <c r="K826" s="68"/>
      <c r="L826" s="64"/>
      <c r="M826" s="66"/>
      <c r="N826" s="66"/>
      <c r="O826" s="67"/>
      <c r="P826" s="48" t="str">
        <f t="shared" si="60"/>
        <v/>
      </c>
      <c r="Q826" s="50">
        <f t="shared" si="72"/>
        <v>825</v>
      </c>
      <c r="R826" s="50"/>
      <c r="S826" s="52"/>
      <c r="T826" s="52">
        <f t="shared" si="61"/>
        <v>0</v>
      </c>
      <c r="U826" s="52">
        <f t="shared" si="62"/>
        <v>0</v>
      </c>
      <c r="V826" s="52">
        <f t="shared" si="63"/>
        <v>0</v>
      </c>
      <c r="W826" s="52">
        <f t="shared" si="64"/>
        <v>0</v>
      </c>
      <c r="X826" s="52" t="str">
        <f t="shared" si="73"/>
        <v/>
      </c>
      <c r="Y826" s="53" t="str">
        <f t="shared" si="59"/>
        <v/>
      </c>
      <c r="Z826" s="53" t="str">
        <f t="shared" si="74"/>
        <v/>
      </c>
      <c r="AA826" s="53" t="str">
        <f t="shared" si="65"/>
        <v/>
      </c>
      <c r="AB826" s="54" t="str">
        <f t="shared" si="66"/>
        <v/>
      </c>
      <c r="AC826" s="61"/>
      <c r="AD826" s="52" t="str">
        <f t="shared" si="67"/>
        <v/>
      </c>
      <c r="AE826" s="53" t="str">
        <f t="shared" si="77"/>
        <v/>
      </c>
      <c r="AF826" s="52" t="str">
        <f t="shared" si="68"/>
        <v/>
      </c>
      <c r="AG826" s="52" t="str">
        <f t="shared" si="69"/>
        <v/>
      </c>
      <c r="AH826" s="58">
        <f t="shared" si="70"/>
        <v>0</v>
      </c>
      <c r="AI826" s="58">
        <f t="shared" si="71"/>
        <v>0</v>
      </c>
      <c r="AJ826" s="52" t="str">
        <f t="shared" si="75"/>
        <v/>
      </c>
      <c r="AK826" s="52" t="str">
        <f t="shared" si="76"/>
        <v/>
      </c>
    </row>
    <row r="827" spans="1:37" ht="15.75" customHeight="1" x14ac:dyDescent="0.25">
      <c r="A827" s="69"/>
      <c r="B827" s="63"/>
      <c r="C827" s="50" t="s">
        <v>61</v>
      </c>
      <c r="D827" s="64"/>
      <c r="E827" s="50" t="s">
        <v>61</v>
      </c>
      <c r="F827" s="68"/>
      <c r="G827" s="65"/>
      <c r="H827" s="66"/>
      <c r="I827" s="66"/>
      <c r="J827" s="67"/>
      <c r="K827" s="68"/>
      <c r="L827" s="64"/>
      <c r="M827" s="66"/>
      <c r="N827" s="66"/>
      <c r="O827" s="67"/>
      <c r="P827" s="48" t="str">
        <f t="shared" si="60"/>
        <v/>
      </c>
      <c r="Q827" s="50">
        <f t="shared" si="72"/>
        <v>826</v>
      </c>
      <c r="R827" s="50"/>
      <c r="S827" s="52"/>
      <c r="T827" s="52">
        <f t="shared" si="61"/>
        <v>0</v>
      </c>
      <c r="U827" s="52">
        <f t="shared" si="62"/>
        <v>0</v>
      </c>
      <c r="V827" s="52">
        <f t="shared" si="63"/>
        <v>0</v>
      </c>
      <c r="W827" s="52">
        <f t="shared" si="64"/>
        <v>0</v>
      </c>
      <c r="X827" s="52" t="str">
        <f t="shared" si="73"/>
        <v/>
      </c>
      <c r="Y827" s="53" t="str">
        <f t="shared" si="59"/>
        <v/>
      </c>
      <c r="Z827" s="53" t="str">
        <f t="shared" si="74"/>
        <v/>
      </c>
      <c r="AA827" s="53" t="str">
        <f t="shared" si="65"/>
        <v/>
      </c>
      <c r="AB827" s="54" t="str">
        <f t="shared" si="66"/>
        <v/>
      </c>
      <c r="AC827" s="61"/>
      <c r="AD827" s="52" t="str">
        <f t="shared" si="67"/>
        <v/>
      </c>
      <c r="AE827" s="53" t="str">
        <f t="shared" si="77"/>
        <v/>
      </c>
      <c r="AF827" s="52" t="str">
        <f t="shared" si="68"/>
        <v/>
      </c>
      <c r="AG827" s="52" t="str">
        <f t="shared" si="69"/>
        <v/>
      </c>
      <c r="AH827" s="58">
        <f t="shared" si="70"/>
        <v>0</v>
      </c>
      <c r="AI827" s="58">
        <f t="shared" si="71"/>
        <v>0</v>
      </c>
      <c r="AJ827" s="52" t="str">
        <f t="shared" si="75"/>
        <v/>
      </c>
      <c r="AK827" s="52" t="str">
        <f t="shared" si="76"/>
        <v/>
      </c>
    </row>
    <row r="828" spans="1:37" ht="15.75" customHeight="1" x14ac:dyDescent="0.25">
      <c r="A828" s="69"/>
      <c r="B828" s="63"/>
      <c r="C828" s="50" t="s">
        <v>61</v>
      </c>
      <c r="D828" s="64"/>
      <c r="E828" s="50" t="s">
        <v>61</v>
      </c>
      <c r="F828" s="68"/>
      <c r="G828" s="65"/>
      <c r="H828" s="66"/>
      <c r="I828" s="66"/>
      <c r="J828" s="67"/>
      <c r="K828" s="68"/>
      <c r="L828" s="64"/>
      <c r="M828" s="66"/>
      <c r="N828" s="66"/>
      <c r="O828" s="67"/>
      <c r="P828" s="48" t="str">
        <f t="shared" si="60"/>
        <v/>
      </c>
      <c r="Q828" s="50">
        <f t="shared" si="72"/>
        <v>827</v>
      </c>
      <c r="R828" s="50"/>
      <c r="S828" s="52"/>
      <c r="T828" s="52">
        <f t="shared" si="61"/>
        <v>0</v>
      </c>
      <c r="U828" s="52">
        <f t="shared" si="62"/>
        <v>0</v>
      </c>
      <c r="V828" s="52">
        <f t="shared" si="63"/>
        <v>0</v>
      </c>
      <c r="W828" s="52">
        <f t="shared" si="64"/>
        <v>0</v>
      </c>
      <c r="X828" s="52" t="str">
        <f t="shared" si="73"/>
        <v/>
      </c>
      <c r="Y828" s="53" t="str">
        <f t="shared" si="59"/>
        <v/>
      </c>
      <c r="Z828" s="53" t="str">
        <f t="shared" si="74"/>
        <v/>
      </c>
      <c r="AA828" s="53" t="str">
        <f t="shared" si="65"/>
        <v/>
      </c>
      <c r="AB828" s="54" t="str">
        <f t="shared" si="66"/>
        <v/>
      </c>
      <c r="AC828" s="61"/>
      <c r="AD828" s="52" t="str">
        <f t="shared" si="67"/>
        <v/>
      </c>
      <c r="AE828" s="53" t="str">
        <f t="shared" si="77"/>
        <v/>
      </c>
      <c r="AF828" s="52" t="str">
        <f t="shared" si="68"/>
        <v/>
      </c>
      <c r="AG828" s="52" t="str">
        <f t="shared" si="69"/>
        <v/>
      </c>
      <c r="AH828" s="58">
        <f t="shared" si="70"/>
        <v>0</v>
      </c>
      <c r="AI828" s="58">
        <f t="shared" si="71"/>
        <v>0</v>
      </c>
      <c r="AJ828" s="52" t="str">
        <f t="shared" si="75"/>
        <v/>
      </c>
      <c r="AK828" s="52" t="str">
        <f t="shared" si="76"/>
        <v/>
      </c>
    </row>
    <row r="829" spans="1:37" ht="15.75" customHeight="1" x14ac:dyDescent="0.25">
      <c r="A829" s="69"/>
      <c r="B829" s="63"/>
      <c r="C829" s="50" t="s">
        <v>61</v>
      </c>
      <c r="D829" s="64"/>
      <c r="E829" s="50" t="s">
        <v>61</v>
      </c>
      <c r="F829" s="68"/>
      <c r="G829" s="65"/>
      <c r="H829" s="66"/>
      <c r="I829" s="66"/>
      <c r="J829" s="67"/>
      <c r="K829" s="68"/>
      <c r="L829" s="64"/>
      <c r="M829" s="66"/>
      <c r="N829" s="66"/>
      <c r="O829" s="67"/>
      <c r="P829" s="48" t="str">
        <f t="shared" si="60"/>
        <v/>
      </c>
      <c r="Q829" s="50">
        <f t="shared" si="72"/>
        <v>828</v>
      </c>
      <c r="R829" s="50"/>
      <c r="S829" s="52"/>
      <c r="T829" s="52">
        <f t="shared" si="61"/>
        <v>0</v>
      </c>
      <c r="U829" s="52">
        <f t="shared" si="62"/>
        <v>0</v>
      </c>
      <c r="V829" s="52">
        <f t="shared" si="63"/>
        <v>0</v>
      </c>
      <c r="W829" s="52">
        <f t="shared" si="64"/>
        <v>0</v>
      </c>
      <c r="X829" s="52" t="str">
        <f t="shared" si="73"/>
        <v/>
      </c>
      <c r="Y829" s="53" t="str">
        <f t="shared" si="59"/>
        <v/>
      </c>
      <c r="Z829" s="53" t="str">
        <f t="shared" si="74"/>
        <v/>
      </c>
      <c r="AA829" s="53" t="str">
        <f t="shared" si="65"/>
        <v/>
      </c>
      <c r="AB829" s="54" t="str">
        <f t="shared" si="66"/>
        <v/>
      </c>
      <c r="AC829" s="61"/>
      <c r="AD829" s="52" t="str">
        <f t="shared" si="67"/>
        <v/>
      </c>
      <c r="AE829" s="53" t="str">
        <f t="shared" si="77"/>
        <v/>
      </c>
      <c r="AF829" s="52" t="str">
        <f t="shared" si="68"/>
        <v/>
      </c>
      <c r="AG829" s="52" t="str">
        <f t="shared" si="69"/>
        <v/>
      </c>
      <c r="AH829" s="58">
        <f t="shared" si="70"/>
        <v>0</v>
      </c>
      <c r="AI829" s="58">
        <f t="shared" si="71"/>
        <v>0</v>
      </c>
      <c r="AJ829" s="52" t="str">
        <f t="shared" si="75"/>
        <v/>
      </c>
      <c r="AK829" s="52" t="str">
        <f t="shared" si="76"/>
        <v/>
      </c>
    </row>
    <row r="830" spans="1:37" ht="15.75" customHeight="1" x14ac:dyDescent="0.25">
      <c r="A830" s="69"/>
      <c r="B830" s="63"/>
      <c r="C830" s="50" t="s">
        <v>61</v>
      </c>
      <c r="D830" s="64"/>
      <c r="E830" s="50" t="s">
        <v>61</v>
      </c>
      <c r="F830" s="68"/>
      <c r="G830" s="65"/>
      <c r="H830" s="66"/>
      <c r="I830" s="66"/>
      <c r="J830" s="67"/>
      <c r="K830" s="68"/>
      <c r="L830" s="64"/>
      <c r="M830" s="66"/>
      <c r="N830" s="66"/>
      <c r="O830" s="67"/>
      <c r="P830" s="48" t="str">
        <f t="shared" si="60"/>
        <v/>
      </c>
      <c r="Q830" s="50">
        <f t="shared" si="72"/>
        <v>829</v>
      </c>
      <c r="R830" s="50"/>
      <c r="S830" s="52"/>
      <c r="T830" s="52">
        <f t="shared" si="61"/>
        <v>0</v>
      </c>
      <c r="U830" s="52">
        <f t="shared" si="62"/>
        <v>0</v>
      </c>
      <c r="V830" s="52">
        <f t="shared" si="63"/>
        <v>0</v>
      </c>
      <c r="W830" s="52">
        <f t="shared" si="64"/>
        <v>0</v>
      </c>
      <c r="X830" s="52" t="str">
        <f t="shared" si="73"/>
        <v/>
      </c>
      <c r="Y830" s="53" t="str">
        <f t="shared" si="59"/>
        <v/>
      </c>
      <c r="Z830" s="53" t="str">
        <f t="shared" si="74"/>
        <v/>
      </c>
      <c r="AA830" s="53" t="str">
        <f t="shared" si="65"/>
        <v/>
      </c>
      <c r="AB830" s="54" t="str">
        <f t="shared" si="66"/>
        <v/>
      </c>
      <c r="AC830" s="61"/>
      <c r="AD830" s="52" t="str">
        <f t="shared" si="67"/>
        <v/>
      </c>
      <c r="AE830" s="53" t="str">
        <f t="shared" si="77"/>
        <v/>
      </c>
      <c r="AF830" s="52" t="str">
        <f t="shared" si="68"/>
        <v/>
      </c>
      <c r="AG830" s="52" t="str">
        <f t="shared" si="69"/>
        <v/>
      </c>
      <c r="AH830" s="58">
        <f t="shared" si="70"/>
        <v>0</v>
      </c>
      <c r="AI830" s="58">
        <f t="shared" si="71"/>
        <v>0</v>
      </c>
      <c r="AJ830" s="52" t="str">
        <f t="shared" si="75"/>
        <v/>
      </c>
      <c r="AK830" s="52" t="str">
        <f t="shared" si="76"/>
        <v/>
      </c>
    </row>
    <row r="831" spans="1:37" ht="15.75" customHeight="1" x14ac:dyDescent="0.25">
      <c r="A831" s="69"/>
      <c r="B831" s="63"/>
      <c r="C831" s="50" t="s">
        <v>61</v>
      </c>
      <c r="D831" s="64"/>
      <c r="E831" s="50" t="s">
        <v>61</v>
      </c>
      <c r="F831" s="68"/>
      <c r="G831" s="65"/>
      <c r="H831" s="66"/>
      <c r="I831" s="66"/>
      <c r="J831" s="67"/>
      <c r="K831" s="68"/>
      <c r="L831" s="64"/>
      <c r="M831" s="66"/>
      <c r="N831" s="66"/>
      <c r="O831" s="67"/>
      <c r="P831" s="48" t="str">
        <f t="shared" si="60"/>
        <v/>
      </c>
      <c r="Q831" s="50">
        <f t="shared" si="72"/>
        <v>830</v>
      </c>
      <c r="R831" s="50"/>
      <c r="S831" s="52"/>
      <c r="T831" s="52">
        <f t="shared" si="61"/>
        <v>0</v>
      </c>
      <c r="U831" s="52">
        <f t="shared" si="62"/>
        <v>0</v>
      </c>
      <c r="V831" s="52">
        <f t="shared" si="63"/>
        <v>0</v>
      </c>
      <c r="W831" s="52">
        <f t="shared" si="64"/>
        <v>0</v>
      </c>
      <c r="X831" s="52" t="str">
        <f t="shared" si="73"/>
        <v/>
      </c>
      <c r="Y831" s="53" t="str">
        <f t="shared" si="59"/>
        <v/>
      </c>
      <c r="Z831" s="53" t="str">
        <f t="shared" si="74"/>
        <v/>
      </c>
      <c r="AA831" s="53" t="str">
        <f t="shared" si="65"/>
        <v/>
      </c>
      <c r="AB831" s="54" t="str">
        <f t="shared" si="66"/>
        <v/>
      </c>
      <c r="AC831" s="61"/>
      <c r="AD831" s="52" t="str">
        <f t="shared" si="67"/>
        <v/>
      </c>
      <c r="AE831" s="53" t="str">
        <f t="shared" si="77"/>
        <v/>
      </c>
      <c r="AF831" s="52" t="str">
        <f t="shared" si="68"/>
        <v/>
      </c>
      <c r="AG831" s="52" t="str">
        <f t="shared" si="69"/>
        <v/>
      </c>
      <c r="AH831" s="58">
        <f t="shared" si="70"/>
        <v>0</v>
      </c>
      <c r="AI831" s="58">
        <f t="shared" si="71"/>
        <v>0</v>
      </c>
      <c r="AJ831" s="52" t="str">
        <f t="shared" si="75"/>
        <v/>
      </c>
      <c r="AK831" s="52" t="str">
        <f t="shared" si="76"/>
        <v/>
      </c>
    </row>
    <row r="832" spans="1:37" ht="15.75" customHeight="1" x14ac:dyDescent="0.25">
      <c r="A832" s="69"/>
      <c r="B832" s="63"/>
      <c r="C832" s="50" t="s">
        <v>61</v>
      </c>
      <c r="D832" s="64"/>
      <c r="E832" s="50" t="s">
        <v>61</v>
      </c>
      <c r="F832" s="68"/>
      <c r="G832" s="65"/>
      <c r="H832" s="66"/>
      <c r="I832" s="66"/>
      <c r="J832" s="67"/>
      <c r="K832" s="68"/>
      <c r="L832" s="64"/>
      <c r="M832" s="66"/>
      <c r="N832" s="66"/>
      <c r="O832" s="67"/>
      <c r="P832" s="48" t="str">
        <f t="shared" si="60"/>
        <v/>
      </c>
      <c r="Q832" s="50">
        <f t="shared" si="72"/>
        <v>831</v>
      </c>
      <c r="R832" s="50"/>
      <c r="S832" s="52"/>
      <c r="T832" s="52">
        <f t="shared" si="61"/>
        <v>0</v>
      </c>
      <c r="U832" s="52">
        <f t="shared" si="62"/>
        <v>0</v>
      </c>
      <c r="V832" s="52">
        <f t="shared" si="63"/>
        <v>0</v>
      </c>
      <c r="W832" s="52">
        <f t="shared" si="64"/>
        <v>0</v>
      </c>
      <c r="X832" s="52" t="str">
        <f t="shared" si="73"/>
        <v/>
      </c>
      <c r="Y832" s="53" t="str">
        <f t="shared" si="59"/>
        <v/>
      </c>
      <c r="Z832" s="53" t="str">
        <f t="shared" si="74"/>
        <v/>
      </c>
      <c r="AA832" s="53" t="str">
        <f t="shared" si="65"/>
        <v/>
      </c>
      <c r="AB832" s="54" t="str">
        <f t="shared" si="66"/>
        <v/>
      </c>
      <c r="AC832" s="61"/>
      <c r="AD832" s="52" t="str">
        <f t="shared" si="67"/>
        <v/>
      </c>
      <c r="AE832" s="53" t="str">
        <f t="shared" si="77"/>
        <v/>
      </c>
      <c r="AF832" s="52" t="str">
        <f t="shared" si="68"/>
        <v/>
      </c>
      <c r="AG832" s="52" t="str">
        <f t="shared" si="69"/>
        <v/>
      </c>
      <c r="AH832" s="58">
        <f t="shared" si="70"/>
        <v>0</v>
      </c>
      <c r="AI832" s="58">
        <f t="shared" si="71"/>
        <v>0</v>
      </c>
      <c r="AJ832" s="52" t="str">
        <f t="shared" si="75"/>
        <v/>
      </c>
      <c r="AK832" s="52" t="str">
        <f t="shared" si="76"/>
        <v/>
      </c>
    </row>
    <row r="833" spans="1:37" ht="15.75" customHeight="1" x14ac:dyDescent="0.25">
      <c r="A833" s="69"/>
      <c r="B833" s="63"/>
      <c r="C833" s="50" t="s">
        <v>61</v>
      </c>
      <c r="D833" s="64"/>
      <c r="E833" s="50" t="s">
        <v>61</v>
      </c>
      <c r="F833" s="68"/>
      <c r="G833" s="65"/>
      <c r="H833" s="66"/>
      <c r="I833" s="66"/>
      <c r="J833" s="67"/>
      <c r="K833" s="68"/>
      <c r="L833" s="64"/>
      <c r="M833" s="66"/>
      <c r="N833" s="66"/>
      <c r="O833" s="67"/>
      <c r="P833" s="48" t="str">
        <f t="shared" si="60"/>
        <v/>
      </c>
      <c r="Q833" s="50">
        <f t="shared" si="72"/>
        <v>832</v>
      </c>
      <c r="R833" s="50"/>
      <c r="S833" s="52"/>
      <c r="T833" s="52">
        <f t="shared" si="61"/>
        <v>0</v>
      </c>
      <c r="U833" s="52">
        <f t="shared" si="62"/>
        <v>0</v>
      </c>
      <c r="V833" s="52">
        <f t="shared" si="63"/>
        <v>0</v>
      </c>
      <c r="W833" s="52">
        <f t="shared" si="64"/>
        <v>0</v>
      </c>
      <c r="X833" s="52" t="str">
        <f t="shared" si="73"/>
        <v/>
      </c>
      <c r="Y833" s="53" t="str">
        <f t="shared" si="59"/>
        <v/>
      </c>
      <c r="Z833" s="53" t="str">
        <f t="shared" si="74"/>
        <v/>
      </c>
      <c r="AA833" s="53" t="str">
        <f t="shared" si="65"/>
        <v/>
      </c>
      <c r="AB833" s="54" t="str">
        <f t="shared" si="66"/>
        <v/>
      </c>
      <c r="AC833" s="61"/>
      <c r="AD833" s="52" t="str">
        <f t="shared" si="67"/>
        <v/>
      </c>
      <c r="AE833" s="53" t="str">
        <f t="shared" si="77"/>
        <v/>
      </c>
      <c r="AF833" s="52" t="str">
        <f t="shared" si="68"/>
        <v/>
      </c>
      <c r="AG833" s="52" t="str">
        <f t="shared" si="69"/>
        <v/>
      </c>
      <c r="AH833" s="58">
        <f t="shared" si="70"/>
        <v>0</v>
      </c>
      <c r="AI833" s="58">
        <f t="shared" si="71"/>
        <v>0</v>
      </c>
      <c r="AJ833" s="52" t="str">
        <f t="shared" si="75"/>
        <v/>
      </c>
      <c r="AK833" s="52" t="str">
        <f t="shared" si="76"/>
        <v/>
      </c>
    </row>
    <row r="834" spans="1:37" ht="15.75" customHeight="1" x14ac:dyDescent="0.25">
      <c r="A834" s="69"/>
      <c r="B834" s="63"/>
      <c r="C834" s="50" t="s">
        <v>61</v>
      </c>
      <c r="D834" s="64"/>
      <c r="E834" s="50" t="s">
        <v>61</v>
      </c>
      <c r="F834" s="68"/>
      <c r="G834" s="65"/>
      <c r="H834" s="66"/>
      <c r="I834" s="66"/>
      <c r="J834" s="67"/>
      <c r="K834" s="68"/>
      <c r="L834" s="64"/>
      <c r="M834" s="66"/>
      <c r="N834" s="66"/>
      <c r="O834" s="67"/>
      <c r="P834" s="48" t="str">
        <f t="shared" si="60"/>
        <v/>
      </c>
      <c r="Q834" s="50">
        <f t="shared" si="72"/>
        <v>833</v>
      </c>
      <c r="R834" s="50"/>
      <c r="S834" s="52"/>
      <c r="T834" s="52">
        <f t="shared" si="61"/>
        <v>0</v>
      </c>
      <c r="U834" s="52">
        <f t="shared" si="62"/>
        <v>0</v>
      </c>
      <c r="V834" s="52">
        <f t="shared" si="63"/>
        <v>0</v>
      </c>
      <c r="W834" s="52">
        <f t="shared" si="64"/>
        <v>0</v>
      </c>
      <c r="X834" s="52" t="str">
        <f t="shared" si="73"/>
        <v/>
      </c>
      <c r="Y834" s="53" t="str">
        <f t="shared" si="59"/>
        <v/>
      </c>
      <c r="Z834" s="53" t="str">
        <f t="shared" si="74"/>
        <v/>
      </c>
      <c r="AA834" s="53" t="str">
        <f t="shared" si="65"/>
        <v/>
      </c>
      <c r="AB834" s="54" t="str">
        <f t="shared" si="66"/>
        <v/>
      </c>
      <c r="AC834" s="61"/>
      <c r="AD834" s="52" t="str">
        <f t="shared" si="67"/>
        <v/>
      </c>
      <c r="AE834" s="53" t="str">
        <f t="shared" si="77"/>
        <v/>
      </c>
      <c r="AF834" s="52" t="str">
        <f t="shared" si="68"/>
        <v/>
      </c>
      <c r="AG834" s="52" t="str">
        <f t="shared" si="69"/>
        <v/>
      </c>
      <c r="AH834" s="58">
        <f t="shared" si="70"/>
        <v>0</v>
      </c>
      <c r="AI834" s="58">
        <f t="shared" si="71"/>
        <v>0</v>
      </c>
      <c r="AJ834" s="52" t="str">
        <f t="shared" si="75"/>
        <v/>
      </c>
      <c r="AK834" s="52" t="str">
        <f t="shared" si="76"/>
        <v/>
      </c>
    </row>
    <row r="835" spans="1:37" ht="15.75" customHeight="1" x14ac:dyDescent="0.25">
      <c r="A835" s="69"/>
      <c r="B835" s="63"/>
      <c r="C835" s="50" t="s">
        <v>61</v>
      </c>
      <c r="D835" s="64"/>
      <c r="E835" s="50" t="s">
        <v>61</v>
      </c>
      <c r="F835" s="68"/>
      <c r="G835" s="65"/>
      <c r="H835" s="66"/>
      <c r="I835" s="66"/>
      <c r="J835" s="67"/>
      <c r="K835" s="68"/>
      <c r="L835" s="64"/>
      <c r="M835" s="66"/>
      <c r="N835" s="66"/>
      <c r="O835" s="67"/>
      <c r="P835" s="48" t="str">
        <f t="shared" si="60"/>
        <v/>
      </c>
      <c r="Q835" s="50">
        <f t="shared" si="72"/>
        <v>834</v>
      </c>
      <c r="R835" s="50"/>
      <c r="S835" s="52"/>
      <c r="T835" s="52">
        <f t="shared" si="61"/>
        <v>0</v>
      </c>
      <c r="U835" s="52">
        <f t="shared" si="62"/>
        <v>0</v>
      </c>
      <c r="V835" s="52">
        <f t="shared" si="63"/>
        <v>0</v>
      </c>
      <c r="W835" s="52">
        <f t="shared" si="64"/>
        <v>0</v>
      </c>
      <c r="X835" s="52" t="str">
        <f t="shared" si="73"/>
        <v/>
      </c>
      <c r="Y835" s="53" t="str">
        <f t="shared" si="59"/>
        <v/>
      </c>
      <c r="Z835" s="53" t="str">
        <f t="shared" si="74"/>
        <v/>
      </c>
      <c r="AA835" s="53" t="str">
        <f t="shared" si="65"/>
        <v/>
      </c>
      <c r="AB835" s="54" t="str">
        <f t="shared" si="66"/>
        <v/>
      </c>
      <c r="AC835" s="61"/>
      <c r="AD835" s="52" t="str">
        <f t="shared" si="67"/>
        <v/>
      </c>
      <c r="AE835" s="53" t="str">
        <f t="shared" si="77"/>
        <v/>
      </c>
      <c r="AF835" s="52" t="str">
        <f t="shared" si="68"/>
        <v/>
      </c>
      <c r="AG835" s="52" t="str">
        <f t="shared" si="69"/>
        <v/>
      </c>
      <c r="AH835" s="58">
        <f t="shared" si="70"/>
        <v>0</v>
      </c>
      <c r="AI835" s="58">
        <f t="shared" si="71"/>
        <v>0</v>
      </c>
      <c r="AJ835" s="52" t="str">
        <f t="shared" si="75"/>
        <v/>
      </c>
      <c r="AK835" s="52" t="str">
        <f t="shared" si="76"/>
        <v/>
      </c>
    </row>
    <row r="836" spans="1:37" ht="15.75" customHeight="1" x14ac:dyDescent="0.25">
      <c r="A836" s="69"/>
      <c r="B836" s="63"/>
      <c r="C836" s="50" t="s">
        <v>61</v>
      </c>
      <c r="D836" s="64"/>
      <c r="E836" s="50" t="s">
        <v>61</v>
      </c>
      <c r="F836" s="68"/>
      <c r="G836" s="65"/>
      <c r="H836" s="66"/>
      <c r="I836" s="66"/>
      <c r="J836" s="67"/>
      <c r="K836" s="68"/>
      <c r="L836" s="64"/>
      <c r="M836" s="66"/>
      <c r="N836" s="66"/>
      <c r="O836" s="67"/>
      <c r="P836" s="48" t="str">
        <f t="shared" si="60"/>
        <v/>
      </c>
      <c r="Q836" s="50">
        <f t="shared" si="72"/>
        <v>835</v>
      </c>
      <c r="R836" s="50"/>
      <c r="S836" s="52"/>
      <c r="T836" s="52">
        <f t="shared" si="61"/>
        <v>0</v>
      </c>
      <c r="U836" s="52">
        <f t="shared" si="62"/>
        <v>0</v>
      </c>
      <c r="V836" s="52">
        <f t="shared" si="63"/>
        <v>0</v>
      </c>
      <c r="W836" s="52">
        <f t="shared" si="64"/>
        <v>0</v>
      </c>
      <c r="X836" s="52" t="str">
        <f t="shared" si="73"/>
        <v/>
      </c>
      <c r="Y836" s="53" t="str">
        <f t="shared" si="59"/>
        <v/>
      </c>
      <c r="Z836" s="53" t="str">
        <f t="shared" si="74"/>
        <v/>
      </c>
      <c r="AA836" s="53" t="str">
        <f t="shared" si="65"/>
        <v/>
      </c>
      <c r="AB836" s="54" t="str">
        <f t="shared" si="66"/>
        <v/>
      </c>
      <c r="AC836" s="61"/>
      <c r="AD836" s="52" t="str">
        <f t="shared" si="67"/>
        <v/>
      </c>
      <c r="AE836" s="53" t="str">
        <f t="shared" si="77"/>
        <v/>
      </c>
      <c r="AF836" s="52" t="str">
        <f t="shared" si="68"/>
        <v/>
      </c>
      <c r="AG836" s="52" t="str">
        <f t="shared" si="69"/>
        <v/>
      </c>
      <c r="AH836" s="58">
        <f t="shared" si="70"/>
        <v>0</v>
      </c>
      <c r="AI836" s="58">
        <f t="shared" si="71"/>
        <v>0</v>
      </c>
      <c r="AJ836" s="52" t="str">
        <f t="shared" si="75"/>
        <v/>
      </c>
      <c r="AK836" s="52" t="str">
        <f t="shared" si="76"/>
        <v/>
      </c>
    </row>
    <row r="837" spans="1:37" ht="15.75" customHeight="1" x14ac:dyDescent="0.25">
      <c r="A837" s="69"/>
      <c r="B837" s="63"/>
      <c r="C837" s="50" t="s">
        <v>61</v>
      </c>
      <c r="D837" s="64"/>
      <c r="E837" s="50" t="s">
        <v>61</v>
      </c>
      <c r="F837" s="68"/>
      <c r="G837" s="65"/>
      <c r="H837" s="66"/>
      <c r="I837" s="66"/>
      <c r="J837" s="67"/>
      <c r="K837" s="68"/>
      <c r="L837" s="64"/>
      <c r="M837" s="66"/>
      <c r="N837" s="66"/>
      <c r="O837" s="67"/>
      <c r="P837" s="48" t="str">
        <f t="shared" si="60"/>
        <v/>
      </c>
      <c r="Q837" s="50">
        <f t="shared" si="72"/>
        <v>836</v>
      </c>
      <c r="R837" s="50"/>
      <c r="S837" s="52"/>
      <c r="T837" s="52">
        <f t="shared" si="61"/>
        <v>0</v>
      </c>
      <c r="U837" s="52">
        <f t="shared" si="62"/>
        <v>0</v>
      </c>
      <c r="V837" s="52">
        <f t="shared" si="63"/>
        <v>0</v>
      </c>
      <c r="W837" s="52">
        <f t="shared" si="64"/>
        <v>0</v>
      </c>
      <c r="X837" s="52" t="str">
        <f t="shared" si="73"/>
        <v/>
      </c>
      <c r="Y837" s="53" t="str">
        <f t="shared" si="59"/>
        <v/>
      </c>
      <c r="Z837" s="53" t="str">
        <f t="shared" si="74"/>
        <v/>
      </c>
      <c r="AA837" s="53" t="str">
        <f t="shared" si="65"/>
        <v/>
      </c>
      <c r="AB837" s="54" t="str">
        <f t="shared" si="66"/>
        <v/>
      </c>
      <c r="AC837" s="61"/>
      <c r="AD837" s="52" t="str">
        <f t="shared" si="67"/>
        <v/>
      </c>
      <c r="AE837" s="53" t="str">
        <f t="shared" si="77"/>
        <v/>
      </c>
      <c r="AF837" s="52" t="str">
        <f t="shared" si="68"/>
        <v/>
      </c>
      <c r="AG837" s="52" t="str">
        <f t="shared" si="69"/>
        <v/>
      </c>
      <c r="AH837" s="58">
        <f t="shared" si="70"/>
        <v>0</v>
      </c>
      <c r="AI837" s="58">
        <f t="shared" si="71"/>
        <v>0</v>
      </c>
      <c r="AJ837" s="52" t="str">
        <f t="shared" si="75"/>
        <v/>
      </c>
      <c r="AK837" s="52" t="str">
        <f t="shared" si="76"/>
        <v/>
      </c>
    </row>
    <row r="838" spans="1:37" ht="15.75" customHeight="1" x14ac:dyDescent="0.25">
      <c r="A838" s="69"/>
      <c r="B838" s="63"/>
      <c r="C838" s="50" t="s">
        <v>61</v>
      </c>
      <c r="D838" s="64"/>
      <c r="E838" s="50" t="s">
        <v>61</v>
      </c>
      <c r="F838" s="68"/>
      <c r="G838" s="65"/>
      <c r="H838" s="66"/>
      <c r="I838" s="66"/>
      <c r="J838" s="67"/>
      <c r="K838" s="68"/>
      <c r="L838" s="64"/>
      <c r="M838" s="66"/>
      <c r="N838" s="66"/>
      <c r="O838" s="67"/>
      <c r="P838" s="48" t="str">
        <f t="shared" si="60"/>
        <v/>
      </c>
      <c r="Q838" s="50">
        <f t="shared" si="72"/>
        <v>837</v>
      </c>
      <c r="R838" s="50"/>
      <c r="S838" s="52"/>
      <c r="T838" s="52">
        <f t="shared" si="61"/>
        <v>0</v>
      </c>
      <c r="U838" s="52">
        <f t="shared" si="62"/>
        <v>0</v>
      </c>
      <c r="V838" s="52">
        <f t="shared" si="63"/>
        <v>0</v>
      </c>
      <c r="W838" s="52">
        <f t="shared" si="64"/>
        <v>0</v>
      </c>
      <c r="X838" s="52" t="str">
        <f t="shared" si="73"/>
        <v/>
      </c>
      <c r="Y838" s="53" t="str">
        <f t="shared" si="59"/>
        <v/>
      </c>
      <c r="Z838" s="53" t="str">
        <f t="shared" si="74"/>
        <v/>
      </c>
      <c r="AA838" s="53" t="str">
        <f t="shared" si="65"/>
        <v/>
      </c>
      <c r="AB838" s="54" t="str">
        <f t="shared" si="66"/>
        <v/>
      </c>
      <c r="AC838" s="61"/>
      <c r="AD838" s="52" t="str">
        <f t="shared" si="67"/>
        <v/>
      </c>
      <c r="AE838" s="53" t="str">
        <f t="shared" si="77"/>
        <v/>
      </c>
      <c r="AF838" s="52" t="str">
        <f t="shared" si="68"/>
        <v/>
      </c>
      <c r="AG838" s="52" t="str">
        <f t="shared" si="69"/>
        <v/>
      </c>
      <c r="AH838" s="58">
        <f t="shared" si="70"/>
        <v>0</v>
      </c>
      <c r="AI838" s="58">
        <f t="shared" si="71"/>
        <v>0</v>
      </c>
      <c r="AJ838" s="52" t="str">
        <f t="shared" si="75"/>
        <v/>
      </c>
      <c r="AK838" s="52" t="str">
        <f t="shared" si="76"/>
        <v/>
      </c>
    </row>
    <row r="839" spans="1:37" ht="15.75" customHeight="1" x14ac:dyDescent="0.25">
      <c r="A839" s="69"/>
      <c r="B839" s="63"/>
      <c r="C839" s="50" t="s">
        <v>61</v>
      </c>
      <c r="D839" s="64"/>
      <c r="E839" s="50" t="s">
        <v>61</v>
      </c>
      <c r="F839" s="68"/>
      <c r="G839" s="65"/>
      <c r="H839" s="66"/>
      <c r="I839" s="66"/>
      <c r="J839" s="67"/>
      <c r="K839" s="68"/>
      <c r="L839" s="64"/>
      <c r="M839" s="66"/>
      <c r="N839" s="66"/>
      <c r="O839" s="67"/>
      <c r="P839" s="48" t="str">
        <f t="shared" si="60"/>
        <v/>
      </c>
      <c r="Q839" s="50">
        <f t="shared" si="72"/>
        <v>838</v>
      </c>
      <c r="R839" s="50"/>
      <c r="S839" s="52"/>
      <c r="T839" s="52">
        <f t="shared" si="61"/>
        <v>0</v>
      </c>
      <c r="U839" s="52">
        <f t="shared" si="62"/>
        <v>0</v>
      </c>
      <c r="V839" s="52">
        <f t="shared" si="63"/>
        <v>0</v>
      </c>
      <c r="W839" s="52">
        <f t="shared" si="64"/>
        <v>0</v>
      </c>
      <c r="X839" s="52" t="str">
        <f t="shared" si="73"/>
        <v/>
      </c>
      <c r="Y839" s="53" t="str">
        <f t="shared" si="59"/>
        <v/>
      </c>
      <c r="Z839" s="53" t="str">
        <f t="shared" si="74"/>
        <v/>
      </c>
      <c r="AA839" s="53" t="str">
        <f t="shared" si="65"/>
        <v/>
      </c>
      <c r="AB839" s="54" t="str">
        <f t="shared" si="66"/>
        <v/>
      </c>
      <c r="AC839" s="61"/>
      <c r="AD839" s="52" t="str">
        <f t="shared" si="67"/>
        <v/>
      </c>
      <c r="AE839" s="53" t="str">
        <f t="shared" si="77"/>
        <v/>
      </c>
      <c r="AF839" s="52" t="str">
        <f t="shared" si="68"/>
        <v/>
      </c>
      <c r="AG839" s="52" t="str">
        <f t="shared" si="69"/>
        <v/>
      </c>
      <c r="AH839" s="58">
        <f t="shared" si="70"/>
        <v>0</v>
      </c>
      <c r="AI839" s="58">
        <f t="shared" si="71"/>
        <v>0</v>
      </c>
      <c r="AJ839" s="52" t="str">
        <f t="shared" si="75"/>
        <v/>
      </c>
      <c r="AK839" s="52" t="str">
        <f t="shared" si="76"/>
        <v/>
      </c>
    </row>
    <row r="840" spans="1:37" ht="15.75" customHeight="1" x14ac:dyDescent="0.25">
      <c r="A840" s="69"/>
      <c r="B840" s="63"/>
      <c r="C840" s="50" t="s">
        <v>61</v>
      </c>
      <c r="D840" s="64"/>
      <c r="E840" s="50" t="s">
        <v>61</v>
      </c>
      <c r="F840" s="68"/>
      <c r="G840" s="65"/>
      <c r="H840" s="66"/>
      <c r="I840" s="66"/>
      <c r="J840" s="67"/>
      <c r="K840" s="68"/>
      <c r="L840" s="64"/>
      <c r="M840" s="66"/>
      <c r="N840" s="66"/>
      <c r="O840" s="67"/>
      <c r="P840" s="48" t="str">
        <f t="shared" si="60"/>
        <v/>
      </c>
      <c r="Q840" s="50">
        <f t="shared" si="72"/>
        <v>839</v>
      </c>
      <c r="R840" s="50"/>
      <c r="S840" s="52"/>
      <c r="T840" s="52">
        <f t="shared" si="61"/>
        <v>0</v>
      </c>
      <c r="U840" s="52">
        <f t="shared" si="62"/>
        <v>0</v>
      </c>
      <c r="V840" s="52">
        <f t="shared" si="63"/>
        <v>0</v>
      </c>
      <c r="W840" s="52">
        <f t="shared" si="64"/>
        <v>0</v>
      </c>
      <c r="X840" s="52" t="str">
        <f t="shared" si="73"/>
        <v/>
      </c>
      <c r="Y840" s="53" t="str">
        <f t="shared" si="59"/>
        <v/>
      </c>
      <c r="Z840" s="53" t="str">
        <f t="shared" si="74"/>
        <v/>
      </c>
      <c r="AA840" s="53" t="str">
        <f t="shared" si="65"/>
        <v/>
      </c>
      <c r="AB840" s="54" t="str">
        <f t="shared" si="66"/>
        <v/>
      </c>
      <c r="AC840" s="61"/>
      <c r="AD840" s="52" t="str">
        <f t="shared" si="67"/>
        <v/>
      </c>
      <c r="AE840" s="53" t="str">
        <f t="shared" si="77"/>
        <v/>
      </c>
      <c r="AF840" s="52" t="str">
        <f t="shared" si="68"/>
        <v/>
      </c>
      <c r="AG840" s="52" t="str">
        <f t="shared" si="69"/>
        <v/>
      </c>
      <c r="AH840" s="58">
        <f t="shared" si="70"/>
        <v>0</v>
      </c>
      <c r="AI840" s="58">
        <f t="shared" si="71"/>
        <v>0</v>
      </c>
      <c r="AJ840" s="52" t="str">
        <f t="shared" si="75"/>
        <v/>
      </c>
      <c r="AK840" s="52" t="str">
        <f t="shared" si="76"/>
        <v/>
      </c>
    </row>
    <row r="841" spans="1:37" ht="15.75" customHeight="1" x14ac:dyDescent="0.25">
      <c r="A841" s="69"/>
      <c r="B841" s="63"/>
      <c r="C841" s="50" t="s">
        <v>61</v>
      </c>
      <c r="D841" s="64"/>
      <c r="E841" s="50" t="s">
        <v>61</v>
      </c>
      <c r="F841" s="68"/>
      <c r="G841" s="65"/>
      <c r="H841" s="66"/>
      <c r="I841" s="66"/>
      <c r="J841" s="67"/>
      <c r="K841" s="68"/>
      <c r="L841" s="64"/>
      <c r="M841" s="66"/>
      <c r="N841" s="66"/>
      <c r="O841" s="67"/>
      <c r="P841" s="48" t="str">
        <f t="shared" si="60"/>
        <v/>
      </c>
      <c r="Q841" s="50">
        <f t="shared" si="72"/>
        <v>840</v>
      </c>
      <c r="R841" s="50"/>
      <c r="S841" s="52"/>
      <c r="T841" s="52">
        <f t="shared" si="61"/>
        <v>0</v>
      </c>
      <c r="U841" s="52">
        <f t="shared" si="62"/>
        <v>0</v>
      </c>
      <c r="V841" s="52">
        <f t="shared" si="63"/>
        <v>0</v>
      </c>
      <c r="W841" s="52">
        <f t="shared" si="64"/>
        <v>0</v>
      </c>
      <c r="X841" s="52" t="str">
        <f t="shared" si="73"/>
        <v/>
      </c>
      <c r="Y841" s="53" t="str">
        <f t="shared" si="59"/>
        <v/>
      </c>
      <c r="Z841" s="53" t="str">
        <f t="shared" si="74"/>
        <v/>
      </c>
      <c r="AA841" s="53" t="str">
        <f t="shared" si="65"/>
        <v/>
      </c>
      <c r="AB841" s="54" t="str">
        <f t="shared" si="66"/>
        <v/>
      </c>
      <c r="AC841" s="61"/>
      <c r="AD841" s="52" t="str">
        <f t="shared" si="67"/>
        <v/>
      </c>
      <c r="AE841" s="53" t="str">
        <f t="shared" si="77"/>
        <v/>
      </c>
      <c r="AF841" s="52" t="str">
        <f t="shared" si="68"/>
        <v/>
      </c>
      <c r="AG841" s="52" t="str">
        <f t="shared" si="69"/>
        <v/>
      </c>
      <c r="AH841" s="58">
        <f t="shared" si="70"/>
        <v>0</v>
      </c>
      <c r="AI841" s="58">
        <f t="shared" si="71"/>
        <v>0</v>
      </c>
      <c r="AJ841" s="52" t="str">
        <f t="shared" si="75"/>
        <v/>
      </c>
      <c r="AK841" s="52" t="str">
        <f t="shared" si="76"/>
        <v/>
      </c>
    </row>
    <row r="842" spans="1:37" ht="15.75" customHeight="1" x14ac:dyDescent="0.25">
      <c r="A842" s="69"/>
      <c r="B842" s="63"/>
      <c r="C842" s="50" t="s">
        <v>61</v>
      </c>
      <c r="D842" s="64"/>
      <c r="E842" s="50" t="s">
        <v>61</v>
      </c>
      <c r="F842" s="68"/>
      <c r="G842" s="65"/>
      <c r="H842" s="66"/>
      <c r="I842" s="66"/>
      <c r="J842" s="67"/>
      <c r="K842" s="68"/>
      <c r="L842" s="64"/>
      <c r="M842" s="66"/>
      <c r="N842" s="66"/>
      <c r="O842" s="67"/>
      <c r="P842" s="48" t="str">
        <f t="shared" si="60"/>
        <v/>
      </c>
      <c r="Q842" s="50">
        <f t="shared" si="72"/>
        <v>841</v>
      </c>
      <c r="R842" s="50"/>
      <c r="S842" s="52"/>
      <c r="T842" s="52">
        <f t="shared" si="61"/>
        <v>0</v>
      </c>
      <c r="U842" s="52">
        <f t="shared" si="62"/>
        <v>0</v>
      </c>
      <c r="V842" s="52">
        <f t="shared" si="63"/>
        <v>0</v>
      </c>
      <c r="W842" s="52">
        <f t="shared" si="64"/>
        <v>0</v>
      </c>
      <c r="X842" s="52" t="str">
        <f t="shared" si="73"/>
        <v/>
      </c>
      <c r="Y842" s="53" t="str">
        <f t="shared" si="59"/>
        <v/>
      </c>
      <c r="Z842" s="53" t="str">
        <f t="shared" si="74"/>
        <v/>
      </c>
      <c r="AA842" s="53" t="str">
        <f t="shared" si="65"/>
        <v/>
      </c>
      <c r="AB842" s="54" t="str">
        <f t="shared" si="66"/>
        <v/>
      </c>
      <c r="AC842" s="61"/>
      <c r="AD842" s="52" t="str">
        <f t="shared" si="67"/>
        <v/>
      </c>
      <c r="AE842" s="53" t="str">
        <f t="shared" si="77"/>
        <v/>
      </c>
      <c r="AF842" s="52" t="str">
        <f t="shared" si="68"/>
        <v/>
      </c>
      <c r="AG842" s="52" t="str">
        <f t="shared" si="69"/>
        <v/>
      </c>
      <c r="AH842" s="58">
        <f t="shared" si="70"/>
        <v>0</v>
      </c>
      <c r="AI842" s="58">
        <f t="shared" si="71"/>
        <v>0</v>
      </c>
      <c r="AJ842" s="52" t="str">
        <f t="shared" si="75"/>
        <v/>
      </c>
      <c r="AK842" s="52" t="str">
        <f t="shared" si="76"/>
        <v/>
      </c>
    </row>
    <row r="843" spans="1:37" ht="15.75" customHeight="1" x14ac:dyDescent="0.25">
      <c r="A843" s="69"/>
      <c r="B843" s="63"/>
      <c r="C843" s="50" t="s">
        <v>61</v>
      </c>
      <c r="D843" s="64"/>
      <c r="E843" s="50" t="s">
        <v>61</v>
      </c>
      <c r="F843" s="68"/>
      <c r="G843" s="65"/>
      <c r="H843" s="66"/>
      <c r="I843" s="66"/>
      <c r="J843" s="67"/>
      <c r="K843" s="68"/>
      <c r="L843" s="64"/>
      <c r="M843" s="66"/>
      <c r="N843" s="66"/>
      <c r="O843" s="67"/>
      <c r="P843" s="48" t="str">
        <f t="shared" si="60"/>
        <v/>
      </c>
      <c r="Q843" s="50">
        <f t="shared" si="72"/>
        <v>842</v>
      </c>
      <c r="R843" s="50"/>
      <c r="S843" s="52"/>
      <c r="T843" s="52">
        <f t="shared" si="61"/>
        <v>0</v>
      </c>
      <c r="U843" s="52">
        <f t="shared" si="62"/>
        <v>0</v>
      </c>
      <c r="V843" s="52">
        <f t="shared" si="63"/>
        <v>0</v>
      </c>
      <c r="W843" s="52">
        <f t="shared" si="64"/>
        <v>0</v>
      </c>
      <c r="X843" s="52" t="str">
        <f t="shared" si="73"/>
        <v/>
      </c>
      <c r="Y843" s="53" t="str">
        <f t="shared" si="59"/>
        <v/>
      </c>
      <c r="Z843" s="53" t="str">
        <f t="shared" si="74"/>
        <v/>
      </c>
      <c r="AA843" s="53" t="str">
        <f t="shared" si="65"/>
        <v/>
      </c>
      <c r="AB843" s="54" t="str">
        <f t="shared" si="66"/>
        <v/>
      </c>
      <c r="AC843" s="61"/>
      <c r="AD843" s="52" t="str">
        <f t="shared" si="67"/>
        <v/>
      </c>
      <c r="AE843" s="53" t="str">
        <f t="shared" si="77"/>
        <v/>
      </c>
      <c r="AF843" s="52" t="str">
        <f t="shared" si="68"/>
        <v/>
      </c>
      <c r="AG843" s="52" t="str">
        <f t="shared" si="69"/>
        <v/>
      </c>
      <c r="AH843" s="58">
        <f t="shared" si="70"/>
        <v>0</v>
      </c>
      <c r="AI843" s="58">
        <f t="shared" si="71"/>
        <v>0</v>
      </c>
      <c r="AJ843" s="52" t="str">
        <f t="shared" si="75"/>
        <v/>
      </c>
      <c r="AK843" s="52" t="str">
        <f t="shared" si="76"/>
        <v/>
      </c>
    </row>
    <row r="844" spans="1:37" ht="15.75" customHeight="1" x14ac:dyDescent="0.25">
      <c r="A844" s="69"/>
      <c r="B844" s="63"/>
      <c r="C844" s="50" t="s">
        <v>61</v>
      </c>
      <c r="D844" s="64"/>
      <c r="E844" s="50" t="s">
        <v>61</v>
      </c>
      <c r="F844" s="68"/>
      <c r="G844" s="65"/>
      <c r="H844" s="66"/>
      <c r="I844" s="66"/>
      <c r="J844" s="67"/>
      <c r="K844" s="68"/>
      <c r="L844" s="64"/>
      <c r="M844" s="66"/>
      <c r="N844" s="66"/>
      <c r="O844" s="67"/>
      <c r="P844" s="48" t="str">
        <f t="shared" si="60"/>
        <v/>
      </c>
      <c r="Q844" s="50">
        <f t="shared" si="72"/>
        <v>843</v>
      </c>
      <c r="R844" s="50"/>
      <c r="S844" s="52"/>
      <c r="T844" s="52">
        <f t="shared" si="61"/>
        <v>0</v>
      </c>
      <c r="U844" s="52">
        <f t="shared" si="62"/>
        <v>0</v>
      </c>
      <c r="V844" s="52">
        <f t="shared" si="63"/>
        <v>0</v>
      </c>
      <c r="W844" s="52">
        <f t="shared" si="64"/>
        <v>0</v>
      </c>
      <c r="X844" s="52" t="str">
        <f t="shared" si="73"/>
        <v/>
      </c>
      <c r="Y844" s="53" t="str">
        <f t="shared" si="59"/>
        <v/>
      </c>
      <c r="Z844" s="53" t="str">
        <f t="shared" si="74"/>
        <v/>
      </c>
      <c r="AA844" s="53" t="str">
        <f t="shared" si="65"/>
        <v/>
      </c>
      <c r="AB844" s="54" t="str">
        <f t="shared" si="66"/>
        <v/>
      </c>
      <c r="AC844" s="61"/>
      <c r="AD844" s="52" t="str">
        <f t="shared" si="67"/>
        <v/>
      </c>
      <c r="AE844" s="53" t="str">
        <f t="shared" si="77"/>
        <v/>
      </c>
      <c r="AF844" s="52" t="str">
        <f t="shared" si="68"/>
        <v/>
      </c>
      <c r="AG844" s="52" t="str">
        <f t="shared" si="69"/>
        <v/>
      </c>
      <c r="AH844" s="58">
        <f t="shared" si="70"/>
        <v>0</v>
      </c>
      <c r="AI844" s="58">
        <f t="shared" si="71"/>
        <v>0</v>
      </c>
      <c r="AJ844" s="52" t="str">
        <f t="shared" si="75"/>
        <v/>
      </c>
      <c r="AK844" s="52" t="str">
        <f t="shared" si="76"/>
        <v/>
      </c>
    </row>
    <row r="845" spans="1:37" ht="15.75" customHeight="1" x14ac:dyDescent="0.25">
      <c r="A845" s="69"/>
      <c r="B845" s="63"/>
      <c r="C845" s="50" t="s">
        <v>61</v>
      </c>
      <c r="D845" s="64"/>
      <c r="E845" s="50" t="s">
        <v>61</v>
      </c>
      <c r="F845" s="68"/>
      <c r="G845" s="65"/>
      <c r="H845" s="66"/>
      <c r="I845" s="66"/>
      <c r="J845" s="67"/>
      <c r="K845" s="68"/>
      <c r="L845" s="64"/>
      <c r="M845" s="66"/>
      <c r="N845" s="66"/>
      <c r="O845" s="67"/>
      <c r="P845" s="48" t="str">
        <f t="shared" si="60"/>
        <v/>
      </c>
      <c r="Q845" s="50">
        <f t="shared" si="72"/>
        <v>844</v>
      </c>
      <c r="R845" s="50"/>
      <c r="S845" s="52"/>
      <c r="T845" s="52">
        <f t="shared" si="61"/>
        <v>0</v>
      </c>
      <c r="U845" s="52">
        <f t="shared" si="62"/>
        <v>0</v>
      </c>
      <c r="V845" s="52">
        <f t="shared" si="63"/>
        <v>0</v>
      </c>
      <c r="W845" s="52">
        <f t="shared" si="64"/>
        <v>0</v>
      </c>
      <c r="X845" s="52" t="str">
        <f t="shared" si="73"/>
        <v/>
      </c>
      <c r="Y845" s="53" t="str">
        <f t="shared" si="59"/>
        <v/>
      </c>
      <c r="Z845" s="53" t="str">
        <f t="shared" si="74"/>
        <v/>
      </c>
      <c r="AA845" s="53" t="str">
        <f t="shared" si="65"/>
        <v/>
      </c>
      <c r="AB845" s="54" t="str">
        <f t="shared" si="66"/>
        <v/>
      </c>
      <c r="AC845" s="61"/>
      <c r="AD845" s="52" t="str">
        <f t="shared" si="67"/>
        <v/>
      </c>
      <c r="AE845" s="53" t="str">
        <f t="shared" si="77"/>
        <v/>
      </c>
      <c r="AF845" s="52" t="str">
        <f t="shared" si="68"/>
        <v/>
      </c>
      <c r="AG845" s="52" t="str">
        <f t="shared" si="69"/>
        <v/>
      </c>
      <c r="AH845" s="58">
        <f t="shared" si="70"/>
        <v>0</v>
      </c>
      <c r="AI845" s="58">
        <f t="shared" si="71"/>
        <v>0</v>
      </c>
      <c r="AJ845" s="52" t="str">
        <f t="shared" si="75"/>
        <v/>
      </c>
      <c r="AK845" s="52" t="str">
        <f t="shared" si="76"/>
        <v/>
      </c>
    </row>
    <row r="846" spans="1:37" ht="15.75" customHeight="1" x14ac:dyDescent="0.25">
      <c r="A846" s="69"/>
      <c r="B846" s="63"/>
      <c r="C846" s="50" t="s">
        <v>61</v>
      </c>
      <c r="D846" s="64"/>
      <c r="E846" s="50" t="s">
        <v>61</v>
      </c>
      <c r="F846" s="68"/>
      <c r="G846" s="65"/>
      <c r="H846" s="66"/>
      <c r="I846" s="66"/>
      <c r="J846" s="67"/>
      <c r="K846" s="68"/>
      <c r="L846" s="64"/>
      <c r="M846" s="66"/>
      <c r="N846" s="66"/>
      <c r="O846" s="67"/>
      <c r="P846" s="48" t="str">
        <f t="shared" si="60"/>
        <v/>
      </c>
      <c r="Q846" s="50">
        <f t="shared" si="72"/>
        <v>845</v>
      </c>
      <c r="R846" s="50"/>
      <c r="S846" s="52"/>
      <c r="T846" s="52">
        <f t="shared" si="61"/>
        <v>0</v>
      </c>
      <c r="U846" s="52">
        <f t="shared" si="62"/>
        <v>0</v>
      </c>
      <c r="V846" s="52">
        <f t="shared" si="63"/>
        <v>0</v>
      </c>
      <c r="W846" s="52">
        <f t="shared" si="64"/>
        <v>0</v>
      </c>
      <c r="X846" s="52" t="str">
        <f t="shared" si="73"/>
        <v/>
      </c>
      <c r="Y846" s="53" t="str">
        <f t="shared" si="59"/>
        <v/>
      </c>
      <c r="Z846" s="53" t="str">
        <f t="shared" si="74"/>
        <v/>
      </c>
      <c r="AA846" s="53" t="str">
        <f t="shared" si="65"/>
        <v/>
      </c>
      <c r="AB846" s="54" t="str">
        <f t="shared" si="66"/>
        <v/>
      </c>
      <c r="AC846" s="61"/>
      <c r="AD846" s="52" t="str">
        <f t="shared" si="67"/>
        <v/>
      </c>
      <c r="AE846" s="53" t="str">
        <f t="shared" si="77"/>
        <v/>
      </c>
      <c r="AF846" s="52" t="str">
        <f t="shared" si="68"/>
        <v/>
      </c>
      <c r="AG846" s="52" t="str">
        <f t="shared" si="69"/>
        <v/>
      </c>
      <c r="AH846" s="58">
        <f t="shared" si="70"/>
        <v>0</v>
      </c>
      <c r="AI846" s="58">
        <f t="shared" si="71"/>
        <v>0</v>
      </c>
      <c r="AJ846" s="52" t="str">
        <f t="shared" si="75"/>
        <v/>
      </c>
      <c r="AK846" s="52" t="str">
        <f t="shared" si="76"/>
        <v/>
      </c>
    </row>
    <row r="847" spans="1:37" ht="15.75" customHeight="1" x14ac:dyDescent="0.25">
      <c r="A847" s="69"/>
      <c r="B847" s="63"/>
      <c r="C847" s="50" t="s">
        <v>61</v>
      </c>
      <c r="D847" s="64"/>
      <c r="E847" s="50" t="s">
        <v>61</v>
      </c>
      <c r="F847" s="68"/>
      <c r="G847" s="65"/>
      <c r="H847" s="66"/>
      <c r="I847" s="66"/>
      <c r="J847" s="67"/>
      <c r="K847" s="68"/>
      <c r="L847" s="64"/>
      <c r="M847" s="66"/>
      <c r="N847" s="66"/>
      <c r="O847" s="67"/>
      <c r="P847" s="48" t="str">
        <f t="shared" si="60"/>
        <v/>
      </c>
      <c r="Q847" s="50">
        <f t="shared" si="72"/>
        <v>846</v>
      </c>
      <c r="R847" s="50"/>
      <c r="S847" s="52"/>
      <c r="T847" s="52">
        <f t="shared" si="61"/>
        <v>0</v>
      </c>
      <c r="U847" s="52">
        <f t="shared" si="62"/>
        <v>0</v>
      </c>
      <c r="V847" s="52">
        <f t="shared" si="63"/>
        <v>0</v>
      </c>
      <c r="W847" s="52">
        <f t="shared" si="64"/>
        <v>0</v>
      </c>
      <c r="X847" s="52" t="str">
        <f t="shared" si="73"/>
        <v/>
      </c>
      <c r="Y847" s="53" t="str">
        <f t="shared" si="59"/>
        <v/>
      </c>
      <c r="Z847" s="53" t="str">
        <f t="shared" si="74"/>
        <v/>
      </c>
      <c r="AA847" s="53" t="str">
        <f t="shared" si="65"/>
        <v/>
      </c>
      <c r="AB847" s="54" t="str">
        <f t="shared" si="66"/>
        <v/>
      </c>
      <c r="AC847" s="61"/>
      <c r="AD847" s="52" t="str">
        <f t="shared" si="67"/>
        <v/>
      </c>
      <c r="AE847" s="53" t="str">
        <f t="shared" si="77"/>
        <v/>
      </c>
      <c r="AF847" s="52" t="str">
        <f t="shared" si="68"/>
        <v/>
      </c>
      <c r="AG847" s="52" t="str">
        <f t="shared" si="69"/>
        <v/>
      </c>
      <c r="AH847" s="58">
        <f t="shared" si="70"/>
        <v>0</v>
      </c>
      <c r="AI847" s="58">
        <f t="shared" si="71"/>
        <v>0</v>
      </c>
      <c r="AJ847" s="52" t="str">
        <f t="shared" si="75"/>
        <v/>
      </c>
      <c r="AK847" s="52" t="str">
        <f t="shared" si="76"/>
        <v/>
      </c>
    </row>
    <row r="848" spans="1:37" ht="15.75" customHeight="1" x14ac:dyDescent="0.25">
      <c r="A848" s="69"/>
      <c r="B848" s="63"/>
      <c r="C848" s="50" t="s">
        <v>61</v>
      </c>
      <c r="D848" s="64"/>
      <c r="E848" s="50" t="s">
        <v>61</v>
      </c>
      <c r="F848" s="68"/>
      <c r="G848" s="65"/>
      <c r="H848" s="66"/>
      <c r="I848" s="66"/>
      <c r="J848" s="67"/>
      <c r="K848" s="68"/>
      <c r="L848" s="64"/>
      <c r="M848" s="66"/>
      <c r="N848" s="66"/>
      <c r="O848" s="67"/>
      <c r="P848" s="48" t="str">
        <f t="shared" si="60"/>
        <v/>
      </c>
      <c r="Q848" s="50">
        <f t="shared" si="72"/>
        <v>847</v>
      </c>
      <c r="R848" s="50"/>
      <c r="S848" s="52"/>
      <c r="T848" s="52">
        <f t="shared" si="61"/>
        <v>0</v>
      </c>
      <c r="U848" s="52">
        <f t="shared" si="62"/>
        <v>0</v>
      </c>
      <c r="V848" s="52">
        <f t="shared" si="63"/>
        <v>0</v>
      </c>
      <c r="W848" s="52">
        <f t="shared" si="64"/>
        <v>0</v>
      </c>
      <c r="X848" s="52" t="str">
        <f t="shared" si="73"/>
        <v/>
      </c>
      <c r="Y848" s="53" t="str">
        <f t="shared" si="59"/>
        <v/>
      </c>
      <c r="Z848" s="53" t="str">
        <f t="shared" si="74"/>
        <v/>
      </c>
      <c r="AA848" s="53" t="str">
        <f t="shared" si="65"/>
        <v/>
      </c>
      <c r="AB848" s="54" t="str">
        <f t="shared" si="66"/>
        <v/>
      </c>
      <c r="AC848" s="61"/>
      <c r="AD848" s="52" t="str">
        <f t="shared" si="67"/>
        <v/>
      </c>
      <c r="AE848" s="53" t="str">
        <f t="shared" si="77"/>
        <v/>
      </c>
      <c r="AF848" s="52" t="str">
        <f t="shared" si="68"/>
        <v/>
      </c>
      <c r="AG848" s="52" t="str">
        <f t="shared" si="69"/>
        <v/>
      </c>
      <c r="AH848" s="58">
        <f t="shared" si="70"/>
        <v>0</v>
      </c>
      <c r="AI848" s="58">
        <f t="shared" si="71"/>
        <v>0</v>
      </c>
      <c r="AJ848" s="52" t="str">
        <f t="shared" si="75"/>
        <v/>
      </c>
      <c r="AK848" s="52" t="str">
        <f t="shared" si="76"/>
        <v/>
      </c>
    </row>
    <row r="849" spans="1:37" ht="15.75" customHeight="1" x14ac:dyDescent="0.25">
      <c r="A849" s="69"/>
      <c r="B849" s="63"/>
      <c r="C849" s="50" t="s">
        <v>61</v>
      </c>
      <c r="D849" s="64"/>
      <c r="E849" s="50" t="s">
        <v>61</v>
      </c>
      <c r="F849" s="68"/>
      <c r="G849" s="65"/>
      <c r="H849" s="66"/>
      <c r="I849" s="66"/>
      <c r="J849" s="67"/>
      <c r="K849" s="68"/>
      <c r="L849" s="64"/>
      <c r="M849" s="66"/>
      <c r="N849" s="66"/>
      <c r="O849" s="67"/>
      <c r="P849" s="48" t="str">
        <f t="shared" si="60"/>
        <v/>
      </c>
      <c r="Q849" s="50">
        <f t="shared" si="72"/>
        <v>848</v>
      </c>
      <c r="R849" s="50"/>
      <c r="S849" s="52"/>
      <c r="T849" s="52">
        <f t="shared" si="61"/>
        <v>0</v>
      </c>
      <c r="U849" s="52">
        <f t="shared" si="62"/>
        <v>0</v>
      </c>
      <c r="V849" s="52">
        <f t="shared" si="63"/>
        <v>0</v>
      </c>
      <c r="W849" s="52">
        <f t="shared" si="64"/>
        <v>0</v>
      </c>
      <c r="X849" s="52" t="str">
        <f t="shared" si="73"/>
        <v/>
      </c>
      <c r="Y849" s="53" t="str">
        <f t="shared" si="59"/>
        <v/>
      </c>
      <c r="Z849" s="53" t="str">
        <f t="shared" si="74"/>
        <v/>
      </c>
      <c r="AA849" s="53" t="str">
        <f t="shared" si="65"/>
        <v/>
      </c>
      <c r="AB849" s="54" t="str">
        <f t="shared" si="66"/>
        <v/>
      </c>
      <c r="AC849" s="61"/>
      <c r="AD849" s="52" t="str">
        <f t="shared" si="67"/>
        <v/>
      </c>
      <c r="AE849" s="53" t="str">
        <f t="shared" si="77"/>
        <v/>
      </c>
      <c r="AF849" s="52" t="str">
        <f t="shared" si="68"/>
        <v/>
      </c>
      <c r="AG849" s="52" t="str">
        <f t="shared" si="69"/>
        <v/>
      </c>
      <c r="AH849" s="58">
        <f t="shared" si="70"/>
        <v>0</v>
      </c>
      <c r="AI849" s="58">
        <f t="shared" si="71"/>
        <v>0</v>
      </c>
      <c r="AJ849" s="52" t="str">
        <f t="shared" si="75"/>
        <v/>
      </c>
      <c r="AK849" s="52" t="str">
        <f t="shared" si="76"/>
        <v/>
      </c>
    </row>
    <row r="850" spans="1:37" ht="15.75" customHeight="1" x14ac:dyDescent="0.25">
      <c r="A850" s="69"/>
      <c r="B850" s="63"/>
      <c r="C850" s="50" t="s">
        <v>61</v>
      </c>
      <c r="D850" s="64"/>
      <c r="E850" s="50" t="s">
        <v>61</v>
      </c>
      <c r="F850" s="68"/>
      <c r="G850" s="65"/>
      <c r="H850" s="66"/>
      <c r="I850" s="66"/>
      <c r="J850" s="67"/>
      <c r="K850" s="68"/>
      <c r="L850" s="64"/>
      <c r="M850" s="66"/>
      <c r="N850" s="66"/>
      <c r="O850" s="67"/>
      <c r="P850" s="48" t="str">
        <f t="shared" si="60"/>
        <v/>
      </c>
      <c r="Q850" s="50">
        <f t="shared" si="72"/>
        <v>849</v>
      </c>
      <c r="R850" s="50"/>
      <c r="S850" s="52"/>
      <c r="T850" s="52">
        <f t="shared" si="61"/>
        <v>0</v>
      </c>
      <c r="U850" s="52">
        <f t="shared" si="62"/>
        <v>0</v>
      </c>
      <c r="V850" s="52">
        <f t="shared" si="63"/>
        <v>0</v>
      </c>
      <c r="W850" s="52">
        <f t="shared" si="64"/>
        <v>0</v>
      </c>
      <c r="X850" s="52" t="str">
        <f t="shared" si="73"/>
        <v/>
      </c>
      <c r="Y850" s="53" t="str">
        <f t="shared" si="59"/>
        <v/>
      </c>
      <c r="Z850" s="53" t="str">
        <f t="shared" si="74"/>
        <v/>
      </c>
      <c r="AA850" s="53" t="str">
        <f t="shared" si="65"/>
        <v/>
      </c>
      <c r="AB850" s="54" t="str">
        <f t="shared" si="66"/>
        <v/>
      </c>
      <c r="AC850" s="61"/>
      <c r="AD850" s="52" t="str">
        <f t="shared" si="67"/>
        <v/>
      </c>
      <c r="AE850" s="53" t="str">
        <f t="shared" si="77"/>
        <v/>
      </c>
      <c r="AF850" s="52" t="str">
        <f t="shared" si="68"/>
        <v/>
      </c>
      <c r="AG850" s="52" t="str">
        <f t="shared" si="69"/>
        <v/>
      </c>
      <c r="AH850" s="58">
        <f t="shared" si="70"/>
        <v>0</v>
      </c>
      <c r="AI850" s="58">
        <f t="shared" si="71"/>
        <v>0</v>
      </c>
      <c r="AJ850" s="52" t="str">
        <f t="shared" si="75"/>
        <v/>
      </c>
      <c r="AK850" s="52" t="str">
        <f t="shared" si="76"/>
        <v/>
      </c>
    </row>
    <row r="851" spans="1:37" ht="15.75" customHeight="1" x14ac:dyDescent="0.25">
      <c r="A851" s="69"/>
      <c r="B851" s="63"/>
      <c r="C851" s="50" t="s">
        <v>61</v>
      </c>
      <c r="D851" s="64"/>
      <c r="E851" s="50" t="s">
        <v>61</v>
      </c>
      <c r="F851" s="68"/>
      <c r="G851" s="65"/>
      <c r="H851" s="66"/>
      <c r="I851" s="66"/>
      <c r="J851" s="67"/>
      <c r="K851" s="68"/>
      <c r="L851" s="64"/>
      <c r="M851" s="66"/>
      <c r="N851" s="66"/>
      <c r="O851" s="67"/>
      <c r="P851" s="48" t="str">
        <f t="shared" si="60"/>
        <v/>
      </c>
      <c r="Q851" s="50">
        <f t="shared" si="72"/>
        <v>850</v>
      </c>
      <c r="R851" s="50"/>
      <c r="S851" s="52"/>
      <c r="T851" s="52">
        <f t="shared" si="61"/>
        <v>0</v>
      </c>
      <c r="U851" s="52">
        <f t="shared" si="62"/>
        <v>0</v>
      </c>
      <c r="V851" s="52">
        <f t="shared" si="63"/>
        <v>0</v>
      </c>
      <c r="W851" s="52">
        <f t="shared" si="64"/>
        <v>0</v>
      </c>
      <c r="X851" s="52" t="str">
        <f t="shared" si="73"/>
        <v/>
      </c>
      <c r="Y851" s="53" t="str">
        <f t="shared" si="59"/>
        <v/>
      </c>
      <c r="Z851" s="53" t="str">
        <f t="shared" si="74"/>
        <v/>
      </c>
      <c r="AA851" s="53" t="str">
        <f t="shared" si="65"/>
        <v/>
      </c>
      <c r="AB851" s="54" t="str">
        <f t="shared" si="66"/>
        <v/>
      </c>
      <c r="AC851" s="61"/>
      <c r="AD851" s="52" t="str">
        <f t="shared" si="67"/>
        <v/>
      </c>
      <c r="AE851" s="53" t="str">
        <f t="shared" si="77"/>
        <v/>
      </c>
      <c r="AF851" s="52" t="str">
        <f t="shared" si="68"/>
        <v/>
      </c>
      <c r="AG851" s="52" t="str">
        <f t="shared" si="69"/>
        <v/>
      </c>
      <c r="AH851" s="58">
        <f t="shared" si="70"/>
        <v>0</v>
      </c>
      <c r="AI851" s="58">
        <f t="shared" si="71"/>
        <v>0</v>
      </c>
      <c r="AJ851" s="52" t="str">
        <f t="shared" si="75"/>
        <v/>
      </c>
      <c r="AK851" s="52" t="str">
        <f t="shared" si="76"/>
        <v/>
      </c>
    </row>
    <row r="852" spans="1:37" ht="15.75" customHeight="1" x14ac:dyDescent="0.25">
      <c r="A852" s="69"/>
      <c r="B852" s="63"/>
      <c r="C852" s="50" t="s">
        <v>61</v>
      </c>
      <c r="D852" s="64"/>
      <c r="E852" s="50" t="s">
        <v>61</v>
      </c>
      <c r="F852" s="68"/>
      <c r="G852" s="65"/>
      <c r="H852" s="66"/>
      <c r="I852" s="66"/>
      <c r="J852" s="67"/>
      <c r="K852" s="68"/>
      <c r="L852" s="64"/>
      <c r="M852" s="66"/>
      <c r="N852" s="66"/>
      <c r="O852" s="67"/>
      <c r="P852" s="48" t="str">
        <f t="shared" si="60"/>
        <v/>
      </c>
      <c r="Q852" s="50">
        <f t="shared" si="72"/>
        <v>851</v>
      </c>
      <c r="R852" s="50"/>
      <c r="S852" s="52"/>
      <c r="T852" s="52">
        <f t="shared" si="61"/>
        <v>0</v>
      </c>
      <c r="U852" s="52">
        <f t="shared" si="62"/>
        <v>0</v>
      </c>
      <c r="V852" s="52">
        <f t="shared" si="63"/>
        <v>0</v>
      </c>
      <c r="W852" s="52">
        <f t="shared" si="64"/>
        <v>0</v>
      </c>
      <c r="X852" s="52" t="str">
        <f t="shared" si="73"/>
        <v/>
      </c>
      <c r="Y852" s="53" t="str">
        <f t="shared" si="59"/>
        <v/>
      </c>
      <c r="Z852" s="53" t="str">
        <f t="shared" si="74"/>
        <v/>
      </c>
      <c r="AA852" s="53" t="str">
        <f t="shared" si="65"/>
        <v/>
      </c>
      <c r="AB852" s="54" t="str">
        <f t="shared" si="66"/>
        <v/>
      </c>
      <c r="AC852" s="61"/>
      <c r="AD852" s="52" t="str">
        <f t="shared" si="67"/>
        <v/>
      </c>
      <c r="AE852" s="53" t="str">
        <f t="shared" si="77"/>
        <v/>
      </c>
      <c r="AF852" s="52" t="str">
        <f t="shared" si="68"/>
        <v/>
      </c>
      <c r="AG852" s="52" t="str">
        <f t="shared" si="69"/>
        <v/>
      </c>
      <c r="AH852" s="58">
        <f t="shared" si="70"/>
        <v>0</v>
      </c>
      <c r="AI852" s="58">
        <f t="shared" si="71"/>
        <v>0</v>
      </c>
      <c r="AJ852" s="52" t="str">
        <f t="shared" si="75"/>
        <v/>
      </c>
      <c r="AK852" s="52" t="str">
        <f t="shared" si="76"/>
        <v/>
      </c>
    </row>
    <row r="853" spans="1:37" ht="15.75" customHeight="1" x14ac:dyDescent="0.25">
      <c r="A853" s="69"/>
      <c r="B853" s="63"/>
      <c r="C853" s="50" t="s">
        <v>61</v>
      </c>
      <c r="D853" s="64"/>
      <c r="E853" s="50" t="s">
        <v>61</v>
      </c>
      <c r="F853" s="68"/>
      <c r="G853" s="65"/>
      <c r="H853" s="66"/>
      <c r="I853" s="66"/>
      <c r="J853" s="67"/>
      <c r="K853" s="68"/>
      <c r="L853" s="64"/>
      <c r="M853" s="66"/>
      <c r="N853" s="66"/>
      <c r="O853" s="67"/>
      <c r="P853" s="48" t="str">
        <f t="shared" si="60"/>
        <v/>
      </c>
      <c r="Q853" s="50">
        <f t="shared" si="72"/>
        <v>852</v>
      </c>
      <c r="R853" s="50"/>
      <c r="S853" s="52"/>
      <c r="T853" s="52">
        <f t="shared" si="61"/>
        <v>0</v>
      </c>
      <c r="U853" s="52">
        <f t="shared" si="62"/>
        <v>0</v>
      </c>
      <c r="V853" s="52">
        <f t="shared" si="63"/>
        <v>0</v>
      </c>
      <c r="W853" s="52">
        <f t="shared" si="64"/>
        <v>0</v>
      </c>
      <c r="X853" s="52" t="str">
        <f t="shared" si="73"/>
        <v/>
      </c>
      <c r="Y853" s="53" t="str">
        <f t="shared" si="59"/>
        <v/>
      </c>
      <c r="Z853" s="53" t="str">
        <f t="shared" si="74"/>
        <v/>
      </c>
      <c r="AA853" s="53" t="str">
        <f t="shared" si="65"/>
        <v/>
      </c>
      <c r="AB853" s="54" t="str">
        <f t="shared" si="66"/>
        <v/>
      </c>
      <c r="AC853" s="61"/>
      <c r="AD853" s="52" t="str">
        <f t="shared" si="67"/>
        <v/>
      </c>
      <c r="AE853" s="53" t="str">
        <f t="shared" si="77"/>
        <v/>
      </c>
      <c r="AF853" s="52" t="str">
        <f t="shared" si="68"/>
        <v/>
      </c>
      <c r="AG853" s="52" t="str">
        <f t="shared" si="69"/>
        <v/>
      </c>
      <c r="AH853" s="58">
        <f t="shared" si="70"/>
        <v>0</v>
      </c>
      <c r="AI853" s="58">
        <f t="shared" si="71"/>
        <v>0</v>
      </c>
      <c r="AJ853" s="52" t="str">
        <f t="shared" si="75"/>
        <v/>
      </c>
      <c r="AK853" s="52" t="str">
        <f t="shared" si="76"/>
        <v/>
      </c>
    </row>
    <row r="854" spans="1:37" ht="15.75" customHeight="1" x14ac:dyDescent="0.25">
      <c r="A854" s="69"/>
      <c r="B854" s="63"/>
      <c r="C854" s="50" t="s">
        <v>61</v>
      </c>
      <c r="D854" s="64"/>
      <c r="E854" s="50" t="s">
        <v>61</v>
      </c>
      <c r="F854" s="68"/>
      <c r="G854" s="65"/>
      <c r="H854" s="66"/>
      <c r="I854" s="66"/>
      <c r="J854" s="67"/>
      <c r="K854" s="68"/>
      <c r="L854" s="64"/>
      <c r="M854" s="66"/>
      <c r="N854" s="66"/>
      <c r="O854" s="67"/>
      <c r="P854" s="48" t="str">
        <f t="shared" si="60"/>
        <v/>
      </c>
      <c r="Q854" s="50">
        <f t="shared" si="72"/>
        <v>853</v>
      </c>
      <c r="R854" s="50"/>
      <c r="S854" s="52"/>
      <c r="T854" s="52">
        <f t="shared" si="61"/>
        <v>0</v>
      </c>
      <c r="U854" s="52">
        <f t="shared" si="62"/>
        <v>0</v>
      </c>
      <c r="V854" s="52">
        <f t="shared" si="63"/>
        <v>0</v>
      </c>
      <c r="W854" s="52">
        <f t="shared" si="64"/>
        <v>0</v>
      </c>
      <c r="X854" s="52" t="str">
        <f t="shared" si="73"/>
        <v/>
      </c>
      <c r="Y854" s="53" t="str">
        <f t="shared" si="59"/>
        <v/>
      </c>
      <c r="Z854" s="53" t="str">
        <f t="shared" si="74"/>
        <v/>
      </c>
      <c r="AA854" s="53" t="str">
        <f t="shared" si="65"/>
        <v/>
      </c>
      <c r="AB854" s="54" t="str">
        <f t="shared" si="66"/>
        <v/>
      </c>
      <c r="AC854" s="61"/>
      <c r="AD854" s="52" t="str">
        <f t="shared" si="67"/>
        <v/>
      </c>
      <c r="AE854" s="53" t="str">
        <f t="shared" si="77"/>
        <v/>
      </c>
      <c r="AF854" s="52" t="str">
        <f t="shared" si="68"/>
        <v/>
      </c>
      <c r="AG854" s="52" t="str">
        <f t="shared" si="69"/>
        <v/>
      </c>
      <c r="AH854" s="58">
        <f t="shared" si="70"/>
        <v>0</v>
      </c>
      <c r="AI854" s="58">
        <f t="shared" si="71"/>
        <v>0</v>
      </c>
      <c r="AJ854" s="52" t="str">
        <f t="shared" si="75"/>
        <v/>
      </c>
      <c r="AK854" s="52" t="str">
        <f t="shared" si="76"/>
        <v/>
      </c>
    </row>
    <row r="855" spans="1:37" ht="15.75" customHeight="1" x14ac:dyDescent="0.25">
      <c r="A855" s="69"/>
      <c r="B855" s="63"/>
      <c r="C855" s="50" t="s">
        <v>61</v>
      </c>
      <c r="D855" s="64"/>
      <c r="E855" s="50" t="s">
        <v>61</v>
      </c>
      <c r="F855" s="68"/>
      <c r="G855" s="65"/>
      <c r="H855" s="66"/>
      <c r="I855" s="66"/>
      <c r="J855" s="67"/>
      <c r="K855" s="68"/>
      <c r="L855" s="64"/>
      <c r="M855" s="66"/>
      <c r="N855" s="66"/>
      <c r="O855" s="67"/>
      <c r="P855" s="48" t="str">
        <f t="shared" si="60"/>
        <v/>
      </c>
      <c r="Q855" s="50">
        <f t="shared" si="72"/>
        <v>854</v>
      </c>
      <c r="R855" s="50"/>
      <c r="S855" s="52"/>
      <c r="T855" s="52">
        <f t="shared" si="61"/>
        <v>0</v>
      </c>
      <c r="U855" s="52">
        <f t="shared" si="62"/>
        <v>0</v>
      </c>
      <c r="V855" s="52">
        <f t="shared" si="63"/>
        <v>0</v>
      </c>
      <c r="W855" s="52">
        <f t="shared" si="64"/>
        <v>0</v>
      </c>
      <c r="X855" s="52" t="str">
        <f t="shared" si="73"/>
        <v/>
      </c>
      <c r="Y855" s="53" t="str">
        <f t="shared" si="59"/>
        <v/>
      </c>
      <c r="Z855" s="53" t="str">
        <f t="shared" si="74"/>
        <v/>
      </c>
      <c r="AA855" s="53" t="str">
        <f t="shared" si="65"/>
        <v/>
      </c>
      <c r="AB855" s="54" t="str">
        <f t="shared" si="66"/>
        <v/>
      </c>
      <c r="AC855" s="61"/>
      <c r="AD855" s="52" t="str">
        <f t="shared" si="67"/>
        <v/>
      </c>
      <c r="AE855" s="53" t="str">
        <f t="shared" si="77"/>
        <v/>
      </c>
      <c r="AF855" s="52" t="str">
        <f t="shared" si="68"/>
        <v/>
      </c>
      <c r="AG855" s="52" t="str">
        <f t="shared" si="69"/>
        <v/>
      </c>
      <c r="AH855" s="58">
        <f t="shared" si="70"/>
        <v>0</v>
      </c>
      <c r="AI855" s="58">
        <f t="shared" si="71"/>
        <v>0</v>
      </c>
      <c r="AJ855" s="52" t="str">
        <f t="shared" si="75"/>
        <v/>
      </c>
      <c r="AK855" s="52" t="str">
        <f t="shared" si="76"/>
        <v/>
      </c>
    </row>
    <row r="856" spans="1:37" ht="15.75" customHeight="1" x14ac:dyDescent="0.25">
      <c r="A856" s="69"/>
      <c r="B856" s="63"/>
      <c r="C856" s="50" t="s">
        <v>61</v>
      </c>
      <c r="D856" s="64"/>
      <c r="E856" s="50" t="s">
        <v>61</v>
      </c>
      <c r="F856" s="68"/>
      <c r="G856" s="65"/>
      <c r="H856" s="66"/>
      <c r="I856" s="66"/>
      <c r="J856" s="67"/>
      <c r="K856" s="68"/>
      <c r="L856" s="64"/>
      <c r="M856" s="66"/>
      <c r="N856" s="66"/>
      <c r="O856" s="67"/>
      <c r="P856" s="48" t="str">
        <f t="shared" si="60"/>
        <v/>
      </c>
      <c r="Q856" s="50">
        <f t="shared" si="72"/>
        <v>855</v>
      </c>
      <c r="R856" s="50"/>
      <c r="S856" s="52"/>
      <c r="T856" s="52">
        <f t="shared" si="61"/>
        <v>0</v>
      </c>
      <c r="U856" s="52">
        <f t="shared" si="62"/>
        <v>0</v>
      </c>
      <c r="V856" s="52">
        <f t="shared" si="63"/>
        <v>0</v>
      </c>
      <c r="W856" s="52">
        <f t="shared" si="64"/>
        <v>0</v>
      </c>
      <c r="X856" s="52" t="str">
        <f t="shared" si="73"/>
        <v/>
      </c>
      <c r="Y856" s="53" t="str">
        <f t="shared" si="59"/>
        <v/>
      </c>
      <c r="Z856" s="53" t="str">
        <f t="shared" si="74"/>
        <v/>
      </c>
      <c r="AA856" s="53" t="str">
        <f t="shared" si="65"/>
        <v/>
      </c>
      <c r="AB856" s="54" t="str">
        <f t="shared" si="66"/>
        <v/>
      </c>
      <c r="AC856" s="61"/>
      <c r="AD856" s="52" t="str">
        <f t="shared" si="67"/>
        <v/>
      </c>
      <c r="AE856" s="53" t="str">
        <f t="shared" si="77"/>
        <v/>
      </c>
      <c r="AF856" s="52" t="str">
        <f t="shared" si="68"/>
        <v/>
      </c>
      <c r="AG856" s="52" t="str">
        <f t="shared" si="69"/>
        <v/>
      </c>
      <c r="AH856" s="58">
        <f t="shared" si="70"/>
        <v>0</v>
      </c>
      <c r="AI856" s="58">
        <f t="shared" si="71"/>
        <v>0</v>
      </c>
      <c r="AJ856" s="52" t="str">
        <f t="shared" si="75"/>
        <v/>
      </c>
      <c r="AK856" s="52" t="str">
        <f t="shared" si="76"/>
        <v/>
      </c>
    </row>
    <row r="857" spans="1:37" ht="15.75" customHeight="1" x14ac:dyDescent="0.25">
      <c r="A857" s="69"/>
      <c r="B857" s="63"/>
      <c r="C857" s="50" t="s">
        <v>61</v>
      </c>
      <c r="D857" s="64"/>
      <c r="E857" s="50" t="s">
        <v>61</v>
      </c>
      <c r="F857" s="68"/>
      <c r="G857" s="65"/>
      <c r="H857" s="66"/>
      <c r="I857" s="66"/>
      <c r="J857" s="67"/>
      <c r="K857" s="68"/>
      <c r="L857" s="64"/>
      <c r="M857" s="66"/>
      <c r="N857" s="66"/>
      <c r="O857" s="67"/>
      <c r="P857" s="48" t="str">
        <f t="shared" si="60"/>
        <v/>
      </c>
      <c r="Q857" s="50">
        <f t="shared" si="72"/>
        <v>856</v>
      </c>
      <c r="R857" s="50"/>
      <c r="S857" s="52"/>
      <c r="T857" s="52">
        <f t="shared" si="61"/>
        <v>0</v>
      </c>
      <c r="U857" s="52">
        <f t="shared" si="62"/>
        <v>0</v>
      </c>
      <c r="V857" s="52">
        <f t="shared" si="63"/>
        <v>0</v>
      </c>
      <c r="W857" s="52">
        <f t="shared" si="64"/>
        <v>0</v>
      </c>
      <c r="X857" s="52" t="str">
        <f t="shared" si="73"/>
        <v/>
      </c>
      <c r="Y857" s="53" t="str">
        <f t="shared" si="59"/>
        <v/>
      </c>
      <c r="Z857" s="53" t="str">
        <f t="shared" si="74"/>
        <v/>
      </c>
      <c r="AA857" s="53" t="str">
        <f t="shared" si="65"/>
        <v/>
      </c>
      <c r="AB857" s="54" t="str">
        <f t="shared" si="66"/>
        <v/>
      </c>
      <c r="AC857" s="61"/>
      <c r="AD857" s="52" t="str">
        <f t="shared" si="67"/>
        <v/>
      </c>
      <c r="AE857" s="53" t="str">
        <f t="shared" si="77"/>
        <v/>
      </c>
      <c r="AF857" s="52" t="str">
        <f t="shared" si="68"/>
        <v/>
      </c>
      <c r="AG857" s="52" t="str">
        <f t="shared" si="69"/>
        <v/>
      </c>
      <c r="AH857" s="58">
        <f t="shared" si="70"/>
        <v>0</v>
      </c>
      <c r="AI857" s="58">
        <f t="shared" si="71"/>
        <v>0</v>
      </c>
      <c r="AJ857" s="52" t="str">
        <f t="shared" si="75"/>
        <v/>
      </c>
      <c r="AK857" s="52" t="str">
        <f t="shared" si="76"/>
        <v/>
      </c>
    </row>
    <row r="858" spans="1:37" ht="15.75" customHeight="1" x14ac:dyDescent="0.25">
      <c r="A858" s="69"/>
      <c r="B858" s="63"/>
      <c r="C858" s="50" t="s">
        <v>61</v>
      </c>
      <c r="D858" s="64"/>
      <c r="E858" s="50" t="s">
        <v>61</v>
      </c>
      <c r="F858" s="68"/>
      <c r="G858" s="65"/>
      <c r="H858" s="66"/>
      <c r="I858" s="66"/>
      <c r="J858" s="67"/>
      <c r="K858" s="68"/>
      <c r="L858" s="64"/>
      <c r="M858" s="66"/>
      <c r="N858" s="66"/>
      <c r="O858" s="67"/>
      <c r="P858" s="48" t="str">
        <f t="shared" si="60"/>
        <v/>
      </c>
      <c r="Q858" s="50">
        <f t="shared" si="72"/>
        <v>857</v>
      </c>
      <c r="R858" s="50"/>
      <c r="S858" s="52"/>
      <c r="T858" s="52">
        <f t="shared" si="61"/>
        <v>0</v>
      </c>
      <c r="U858" s="52">
        <f t="shared" si="62"/>
        <v>0</v>
      </c>
      <c r="V858" s="52">
        <f t="shared" si="63"/>
        <v>0</v>
      </c>
      <c r="W858" s="52">
        <f t="shared" si="64"/>
        <v>0</v>
      </c>
      <c r="X858" s="52" t="str">
        <f t="shared" si="73"/>
        <v/>
      </c>
      <c r="Y858" s="53" t="str">
        <f t="shared" si="59"/>
        <v/>
      </c>
      <c r="Z858" s="53" t="str">
        <f t="shared" si="74"/>
        <v/>
      </c>
      <c r="AA858" s="53" t="str">
        <f t="shared" si="65"/>
        <v/>
      </c>
      <c r="AB858" s="54" t="str">
        <f t="shared" si="66"/>
        <v/>
      </c>
      <c r="AC858" s="61"/>
      <c r="AD858" s="52" t="str">
        <f t="shared" si="67"/>
        <v/>
      </c>
      <c r="AE858" s="53" t="str">
        <f t="shared" si="77"/>
        <v/>
      </c>
      <c r="AF858" s="52" t="str">
        <f t="shared" si="68"/>
        <v/>
      </c>
      <c r="AG858" s="52" t="str">
        <f t="shared" si="69"/>
        <v/>
      </c>
      <c r="AH858" s="58">
        <f t="shared" si="70"/>
        <v>0</v>
      </c>
      <c r="AI858" s="58">
        <f t="shared" si="71"/>
        <v>0</v>
      </c>
      <c r="AJ858" s="52" t="str">
        <f t="shared" si="75"/>
        <v/>
      </c>
      <c r="AK858" s="52" t="str">
        <f t="shared" si="76"/>
        <v/>
      </c>
    </row>
    <row r="859" spans="1:37" ht="15.75" customHeight="1" x14ac:dyDescent="0.25">
      <c r="A859" s="69"/>
      <c r="B859" s="63"/>
      <c r="C859" s="50" t="s">
        <v>61</v>
      </c>
      <c r="D859" s="64"/>
      <c r="E859" s="50" t="s">
        <v>61</v>
      </c>
      <c r="F859" s="68"/>
      <c r="G859" s="65"/>
      <c r="H859" s="66"/>
      <c r="I859" s="66"/>
      <c r="J859" s="67"/>
      <c r="K859" s="68"/>
      <c r="L859" s="64"/>
      <c r="M859" s="66"/>
      <c r="N859" s="66"/>
      <c r="O859" s="67"/>
      <c r="P859" s="48" t="str">
        <f t="shared" si="60"/>
        <v/>
      </c>
      <c r="Q859" s="50">
        <f t="shared" si="72"/>
        <v>858</v>
      </c>
      <c r="R859" s="50"/>
      <c r="S859" s="52"/>
      <c r="T859" s="52">
        <f t="shared" si="61"/>
        <v>0</v>
      </c>
      <c r="U859" s="52">
        <f t="shared" si="62"/>
        <v>0</v>
      </c>
      <c r="V859" s="52">
        <f t="shared" si="63"/>
        <v>0</v>
      </c>
      <c r="W859" s="52">
        <f t="shared" si="64"/>
        <v>0</v>
      </c>
      <c r="X859" s="52" t="str">
        <f t="shared" si="73"/>
        <v/>
      </c>
      <c r="Y859" s="53" t="str">
        <f t="shared" si="59"/>
        <v/>
      </c>
      <c r="Z859" s="53" t="str">
        <f t="shared" si="74"/>
        <v/>
      </c>
      <c r="AA859" s="53" t="str">
        <f t="shared" si="65"/>
        <v/>
      </c>
      <c r="AB859" s="54" t="str">
        <f t="shared" si="66"/>
        <v/>
      </c>
      <c r="AC859" s="61"/>
      <c r="AD859" s="52" t="str">
        <f t="shared" si="67"/>
        <v/>
      </c>
      <c r="AE859" s="53" t="str">
        <f t="shared" si="77"/>
        <v/>
      </c>
      <c r="AF859" s="52" t="str">
        <f t="shared" si="68"/>
        <v/>
      </c>
      <c r="AG859" s="52" t="str">
        <f t="shared" si="69"/>
        <v/>
      </c>
      <c r="AH859" s="58">
        <f t="shared" si="70"/>
        <v>0</v>
      </c>
      <c r="AI859" s="58">
        <f t="shared" si="71"/>
        <v>0</v>
      </c>
      <c r="AJ859" s="52" t="str">
        <f t="shared" si="75"/>
        <v/>
      </c>
      <c r="AK859" s="52" t="str">
        <f t="shared" si="76"/>
        <v/>
      </c>
    </row>
    <row r="860" spans="1:37" ht="15.75" customHeight="1" x14ac:dyDescent="0.25">
      <c r="A860" s="69"/>
      <c r="B860" s="63"/>
      <c r="C860" s="50" t="s">
        <v>61</v>
      </c>
      <c r="D860" s="64"/>
      <c r="E860" s="50" t="s">
        <v>61</v>
      </c>
      <c r="F860" s="68"/>
      <c r="G860" s="65"/>
      <c r="H860" s="66"/>
      <c r="I860" s="66"/>
      <c r="J860" s="67"/>
      <c r="K860" s="68"/>
      <c r="L860" s="64"/>
      <c r="M860" s="66"/>
      <c r="N860" s="66"/>
      <c r="O860" s="67"/>
      <c r="P860" s="48" t="str">
        <f t="shared" si="60"/>
        <v/>
      </c>
      <c r="Q860" s="50">
        <f t="shared" si="72"/>
        <v>859</v>
      </c>
      <c r="R860" s="50"/>
      <c r="S860" s="52"/>
      <c r="T860" s="52">
        <f t="shared" si="61"/>
        <v>0</v>
      </c>
      <c r="U860" s="52">
        <f t="shared" si="62"/>
        <v>0</v>
      </c>
      <c r="V860" s="52">
        <f t="shared" si="63"/>
        <v>0</v>
      </c>
      <c r="W860" s="52">
        <f t="shared" si="64"/>
        <v>0</v>
      </c>
      <c r="X860" s="52" t="str">
        <f t="shared" si="73"/>
        <v/>
      </c>
      <c r="Y860" s="53" t="str">
        <f t="shared" si="59"/>
        <v/>
      </c>
      <c r="Z860" s="53" t="str">
        <f t="shared" si="74"/>
        <v/>
      </c>
      <c r="AA860" s="53" t="str">
        <f t="shared" si="65"/>
        <v/>
      </c>
      <c r="AB860" s="54" t="str">
        <f t="shared" si="66"/>
        <v/>
      </c>
      <c r="AC860" s="61"/>
      <c r="AD860" s="52" t="str">
        <f t="shared" si="67"/>
        <v/>
      </c>
      <c r="AE860" s="53" t="str">
        <f t="shared" si="77"/>
        <v/>
      </c>
      <c r="AF860" s="52" t="str">
        <f t="shared" si="68"/>
        <v/>
      </c>
      <c r="AG860" s="52" t="str">
        <f t="shared" si="69"/>
        <v/>
      </c>
      <c r="AH860" s="58">
        <f t="shared" si="70"/>
        <v>0</v>
      </c>
      <c r="AI860" s="58">
        <f t="shared" si="71"/>
        <v>0</v>
      </c>
      <c r="AJ860" s="52" t="str">
        <f t="shared" si="75"/>
        <v/>
      </c>
      <c r="AK860" s="52" t="str">
        <f t="shared" si="76"/>
        <v/>
      </c>
    </row>
    <row r="861" spans="1:37" ht="15.75" customHeight="1" x14ac:dyDescent="0.25">
      <c r="A861" s="69"/>
      <c r="B861" s="63"/>
      <c r="C861" s="50" t="s">
        <v>61</v>
      </c>
      <c r="D861" s="64"/>
      <c r="E861" s="50" t="s">
        <v>61</v>
      </c>
      <c r="F861" s="68"/>
      <c r="G861" s="65"/>
      <c r="H861" s="66"/>
      <c r="I861" s="66"/>
      <c r="J861" s="67"/>
      <c r="K861" s="68"/>
      <c r="L861" s="64"/>
      <c r="M861" s="66"/>
      <c r="N861" s="66"/>
      <c r="O861" s="67"/>
      <c r="P861" s="48" t="str">
        <f t="shared" si="60"/>
        <v/>
      </c>
      <c r="Q861" s="50">
        <f t="shared" si="72"/>
        <v>860</v>
      </c>
      <c r="R861" s="50"/>
      <c r="S861" s="52"/>
      <c r="T861" s="52">
        <f t="shared" si="61"/>
        <v>0</v>
      </c>
      <c r="U861" s="52">
        <f t="shared" si="62"/>
        <v>0</v>
      </c>
      <c r="V861" s="52">
        <f t="shared" si="63"/>
        <v>0</v>
      </c>
      <c r="W861" s="52">
        <f t="shared" si="64"/>
        <v>0</v>
      </c>
      <c r="X861" s="52" t="str">
        <f t="shared" si="73"/>
        <v/>
      </c>
      <c r="Y861" s="53" t="str">
        <f t="shared" si="59"/>
        <v/>
      </c>
      <c r="Z861" s="53" t="str">
        <f t="shared" si="74"/>
        <v/>
      </c>
      <c r="AA861" s="53" t="str">
        <f t="shared" si="65"/>
        <v/>
      </c>
      <c r="AB861" s="54" t="str">
        <f t="shared" si="66"/>
        <v/>
      </c>
      <c r="AC861" s="61"/>
      <c r="AD861" s="52" t="str">
        <f t="shared" si="67"/>
        <v/>
      </c>
      <c r="AE861" s="53" t="str">
        <f t="shared" si="77"/>
        <v/>
      </c>
      <c r="AF861" s="52" t="str">
        <f t="shared" si="68"/>
        <v/>
      </c>
      <c r="AG861" s="52" t="str">
        <f t="shared" si="69"/>
        <v/>
      </c>
      <c r="AH861" s="58">
        <f t="shared" si="70"/>
        <v>0</v>
      </c>
      <c r="AI861" s="58">
        <f t="shared" si="71"/>
        <v>0</v>
      </c>
      <c r="AJ861" s="52" t="str">
        <f t="shared" si="75"/>
        <v/>
      </c>
      <c r="AK861" s="52" t="str">
        <f t="shared" si="76"/>
        <v/>
      </c>
    </row>
    <row r="862" spans="1:37" ht="15.75" customHeight="1" x14ac:dyDescent="0.25">
      <c r="A862" s="69"/>
      <c r="B862" s="63"/>
      <c r="C862" s="50" t="s">
        <v>61</v>
      </c>
      <c r="D862" s="64"/>
      <c r="E862" s="50" t="s">
        <v>61</v>
      </c>
      <c r="F862" s="68"/>
      <c r="G862" s="65"/>
      <c r="H862" s="66"/>
      <c r="I862" s="66"/>
      <c r="J862" s="67"/>
      <c r="K862" s="68"/>
      <c r="L862" s="64"/>
      <c r="M862" s="66"/>
      <c r="N862" s="66"/>
      <c r="O862" s="67"/>
      <c r="P862" s="48" t="str">
        <f t="shared" si="60"/>
        <v/>
      </c>
      <c r="Q862" s="50">
        <f t="shared" si="72"/>
        <v>861</v>
      </c>
      <c r="R862" s="50"/>
      <c r="S862" s="52"/>
      <c r="T862" s="52">
        <f t="shared" si="61"/>
        <v>0</v>
      </c>
      <c r="U862" s="52">
        <f t="shared" si="62"/>
        <v>0</v>
      </c>
      <c r="V862" s="52">
        <f t="shared" si="63"/>
        <v>0</v>
      </c>
      <c r="W862" s="52">
        <f t="shared" si="64"/>
        <v>0</v>
      </c>
      <c r="X862" s="52" t="str">
        <f t="shared" si="73"/>
        <v/>
      </c>
      <c r="Y862" s="53" t="str">
        <f t="shared" si="59"/>
        <v/>
      </c>
      <c r="Z862" s="53" t="str">
        <f t="shared" si="74"/>
        <v/>
      </c>
      <c r="AA862" s="53" t="str">
        <f t="shared" si="65"/>
        <v/>
      </c>
      <c r="AB862" s="54" t="str">
        <f t="shared" si="66"/>
        <v/>
      </c>
      <c r="AC862" s="61"/>
      <c r="AD862" s="52" t="str">
        <f t="shared" si="67"/>
        <v/>
      </c>
      <c r="AE862" s="53" t="str">
        <f t="shared" si="77"/>
        <v/>
      </c>
      <c r="AF862" s="52" t="str">
        <f t="shared" si="68"/>
        <v/>
      </c>
      <c r="AG862" s="52" t="str">
        <f t="shared" si="69"/>
        <v/>
      </c>
      <c r="AH862" s="58">
        <f t="shared" si="70"/>
        <v>0</v>
      </c>
      <c r="AI862" s="58">
        <f t="shared" si="71"/>
        <v>0</v>
      </c>
      <c r="AJ862" s="52" t="str">
        <f t="shared" si="75"/>
        <v/>
      </c>
      <c r="AK862" s="52" t="str">
        <f t="shared" si="76"/>
        <v/>
      </c>
    </row>
    <row r="863" spans="1:37" ht="15.75" customHeight="1" x14ac:dyDescent="0.25">
      <c r="A863" s="69"/>
      <c r="B863" s="63"/>
      <c r="C863" s="50" t="s">
        <v>61</v>
      </c>
      <c r="D863" s="64"/>
      <c r="E863" s="50" t="s">
        <v>61</v>
      </c>
      <c r="F863" s="68"/>
      <c r="G863" s="65"/>
      <c r="H863" s="66"/>
      <c r="I863" s="66"/>
      <c r="J863" s="67"/>
      <c r="K863" s="68"/>
      <c r="L863" s="64"/>
      <c r="M863" s="66"/>
      <c r="N863" s="66"/>
      <c r="O863" s="67"/>
      <c r="P863" s="48" t="str">
        <f t="shared" si="60"/>
        <v/>
      </c>
      <c r="Q863" s="50">
        <f t="shared" si="72"/>
        <v>862</v>
      </c>
      <c r="R863" s="50"/>
      <c r="S863" s="52"/>
      <c r="T863" s="52">
        <f t="shared" si="61"/>
        <v>0</v>
      </c>
      <c r="U863" s="52">
        <f t="shared" si="62"/>
        <v>0</v>
      </c>
      <c r="V863" s="52">
        <f t="shared" si="63"/>
        <v>0</v>
      </c>
      <c r="W863" s="52">
        <f t="shared" si="64"/>
        <v>0</v>
      </c>
      <c r="X863" s="52" t="str">
        <f t="shared" si="73"/>
        <v/>
      </c>
      <c r="Y863" s="53" t="str">
        <f t="shared" si="59"/>
        <v/>
      </c>
      <c r="Z863" s="53" t="str">
        <f t="shared" si="74"/>
        <v/>
      </c>
      <c r="AA863" s="53" t="str">
        <f t="shared" si="65"/>
        <v/>
      </c>
      <c r="AB863" s="54" t="str">
        <f t="shared" si="66"/>
        <v/>
      </c>
      <c r="AC863" s="61"/>
      <c r="AD863" s="52" t="str">
        <f t="shared" si="67"/>
        <v/>
      </c>
      <c r="AE863" s="53" t="str">
        <f t="shared" si="77"/>
        <v/>
      </c>
      <c r="AF863" s="52" t="str">
        <f t="shared" si="68"/>
        <v/>
      </c>
      <c r="AG863" s="52" t="str">
        <f t="shared" si="69"/>
        <v/>
      </c>
      <c r="AH863" s="58">
        <f t="shared" si="70"/>
        <v>0</v>
      </c>
      <c r="AI863" s="58">
        <f t="shared" si="71"/>
        <v>0</v>
      </c>
      <c r="AJ863" s="52" t="str">
        <f t="shared" si="75"/>
        <v/>
      </c>
      <c r="AK863" s="52" t="str">
        <f t="shared" si="76"/>
        <v/>
      </c>
    </row>
    <row r="864" spans="1:37" ht="15.75" customHeight="1" x14ac:dyDescent="0.25">
      <c r="A864" s="69"/>
      <c r="B864" s="63"/>
      <c r="C864" s="50" t="s">
        <v>61</v>
      </c>
      <c r="D864" s="64"/>
      <c r="E864" s="50" t="s">
        <v>61</v>
      </c>
      <c r="F864" s="68"/>
      <c r="G864" s="65"/>
      <c r="H864" s="66"/>
      <c r="I864" s="66"/>
      <c r="J864" s="67"/>
      <c r="K864" s="68"/>
      <c r="L864" s="64"/>
      <c r="M864" s="66"/>
      <c r="N864" s="66"/>
      <c r="O864" s="67"/>
      <c r="P864" s="48" t="str">
        <f t="shared" si="60"/>
        <v/>
      </c>
      <c r="Q864" s="50">
        <f t="shared" si="72"/>
        <v>863</v>
      </c>
      <c r="R864" s="50"/>
      <c r="S864" s="52"/>
      <c r="T864" s="52">
        <f t="shared" si="61"/>
        <v>0</v>
      </c>
      <c r="U864" s="52">
        <f t="shared" si="62"/>
        <v>0</v>
      </c>
      <c r="V864" s="52">
        <f t="shared" si="63"/>
        <v>0</v>
      </c>
      <c r="W864" s="52">
        <f t="shared" si="64"/>
        <v>0</v>
      </c>
      <c r="X864" s="52" t="str">
        <f t="shared" si="73"/>
        <v/>
      </c>
      <c r="Y864" s="53" t="str">
        <f t="shared" si="59"/>
        <v/>
      </c>
      <c r="Z864" s="53" t="str">
        <f t="shared" si="74"/>
        <v/>
      </c>
      <c r="AA864" s="53" t="str">
        <f t="shared" si="65"/>
        <v/>
      </c>
      <c r="AB864" s="54" t="str">
        <f t="shared" si="66"/>
        <v/>
      </c>
      <c r="AC864" s="61"/>
      <c r="AD864" s="52" t="str">
        <f t="shared" si="67"/>
        <v/>
      </c>
      <c r="AE864" s="53" t="str">
        <f t="shared" si="77"/>
        <v/>
      </c>
      <c r="AF864" s="52" t="str">
        <f t="shared" si="68"/>
        <v/>
      </c>
      <c r="AG864" s="52" t="str">
        <f t="shared" si="69"/>
        <v/>
      </c>
      <c r="AH864" s="58">
        <f t="shared" si="70"/>
        <v>0</v>
      </c>
      <c r="AI864" s="58">
        <f t="shared" si="71"/>
        <v>0</v>
      </c>
      <c r="AJ864" s="52" t="str">
        <f t="shared" si="75"/>
        <v/>
      </c>
      <c r="AK864" s="52" t="str">
        <f t="shared" si="76"/>
        <v/>
      </c>
    </row>
    <row r="865" spans="1:37" ht="15.75" customHeight="1" x14ac:dyDescent="0.25">
      <c r="A865" s="69"/>
      <c r="B865" s="63"/>
      <c r="C865" s="50" t="s">
        <v>61</v>
      </c>
      <c r="D865" s="64"/>
      <c r="E865" s="50" t="s">
        <v>61</v>
      </c>
      <c r="F865" s="68"/>
      <c r="G865" s="65"/>
      <c r="H865" s="66"/>
      <c r="I865" s="66"/>
      <c r="J865" s="67"/>
      <c r="K865" s="68"/>
      <c r="L865" s="64"/>
      <c r="M865" s="66"/>
      <c r="N865" s="66"/>
      <c r="O865" s="67"/>
      <c r="P865" s="48" t="str">
        <f t="shared" si="60"/>
        <v/>
      </c>
      <c r="Q865" s="50">
        <f t="shared" si="72"/>
        <v>864</v>
      </c>
      <c r="R865" s="50"/>
      <c r="S865" s="52"/>
      <c r="T865" s="52">
        <f t="shared" si="61"/>
        <v>0</v>
      </c>
      <c r="U865" s="52">
        <f t="shared" si="62"/>
        <v>0</v>
      </c>
      <c r="V865" s="52">
        <f t="shared" si="63"/>
        <v>0</v>
      </c>
      <c r="W865" s="52">
        <f t="shared" si="64"/>
        <v>0</v>
      </c>
      <c r="X865" s="52" t="str">
        <f t="shared" si="73"/>
        <v/>
      </c>
      <c r="Y865" s="53" t="str">
        <f t="shared" si="59"/>
        <v/>
      </c>
      <c r="Z865" s="53" t="str">
        <f t="shared" si="74"/>
        <v/>
      </c>
      <c r="AA865" s="53" t="str">
        <f t="shared" si="65"/>
        <v/>
      </c>
      <c r="AB865" s="54" t="str">
        <f t="shared" si="66"/>
        <v/>
      </c>
      <c r="AC865" s="61"/>
      <c r="AD865" s="52" t="str">
        <f t="shared" si="67"/>
        <v/>
      </c>
      <c r="AE865" s="53" t="str">
        <f t="shared" si="77"/>
        <v/>
      </c>
      <c r="AF865" s="52" t="str">
        <f t="shared" si="68"/>
        <v/>
      </c>
      <c r="AG865" s="52" t="str">
        <f t="shared" si="69"/>
        <v/>
      </c>
      <c r="AH865" s="58">
        <f t="shared" si="70"/>
        <v>0</v>
      </c>
      <c r="AI865" s="58">
        <f t="shared" si="71"/>
        <v>0</v>
      </c>
      <c r="AJ865" s="52" t="str">
        <f t="shared" si="75"/>
        <v/>
      </c>
      <c r="AK865" s="52" t="str">
        <f t="shared" si="76"/>
        <v/>
      </c>
    </row>
    <row r="866" spans="1:37" ht="15.75" customHeight="1" x14ac:dyDescent="0.25">
      <c r="A866" s="69"/>
      <c r="B866" s="63"/>
      <c r="C866" s="50" t="s">
        <v>61</v>
      </c>
      <c r="D866" s="64"/>
      <c r="E866" s="50" t="s">
        <v>61</v>
      </c>
      <c r="F866" s="68"/>
      <c r="G866" s="65"/>
      <c r="H866" s="66"/>
      <c r="I866" s="66"/>
      <c r="J866" s="67"/>
      <c r="K866" s="68"/>
      <c r="L866" s="64"/>
      <c r="M866" s="66"/>
      <c r="N866" s="66"/>
      <c r="O866" s="67"/>
      <c r="P866" s="48" t="str">
        <f t="shared" si="60"/>
        <v/>
      </c>
      <c r="Q866" s="50">
        <f t="shared" si="72"/>
        <v>865</v>
      </c>
      <c r="R866" s="50"/>
      <c r="S866" s="52"/>
      <c r="T866" s="52">
        <f t="shared" si="61"/>
        <v>0</v>
      </c>
      <c r="U866" s="52">
        <f t="shared" si="62"/>
        <v>0</v>
      </c>
      <c r="V866" s="52">
        <f t="shared" si="63"/>
        <v>0</v>
      </c>
      <c r="W866" s="52">
        <f t="shared" si="64"/>
        <v>0</v>
      </c>
      <c r="X866" s="52" t="str">
        <f t="shared" si="73"/>
        <v/>
      </c>
      <c r="Y866" s="53" t="str">
        <f t="shared" si="59"/>
        <v/>
      </c>
      <c r="Z866" s="53" t="str">
        <f t="shared" si="74"/>
        <v/>
      </c>
      <c r="AA866" s="53" t="str">
        <f t="shared" si="65"/>
        <v/>
      </c>
      <c r="AB866" s="54" t="str">
        <f t="shared" si="66"/>
        <v/>
      </c>
      <c r="AC866" s="61"/>
      <c r="AD866" s="52" t="str">
        <f t="shared" si="67"/>
        <v/>
      </c>
      <c r="AE866" s="53" t="str">
        <f t="shared" si="77"/>
        <v/>
      </c>
      <c r="AF866" s="52" t="str">
        <f t="shared" si="68"/>
        <v/>
      </c>
      <c r="AG866" s="52" t="str">
        <f t="shared" si="69"/>
        <v/>
      </c>
      <c r="AH866" s="58">
        <f t="shared" si="70"/>
        <v>0</v>
      </c>
      <c r="AI866" s="58">
        <f t="shared" si="71"/>
        <v>0</v>
      </c>
      <c r="AJ866" s="52" t="str">
        <f t="shared" si="75"/>
        <v/>
      </c>
      <c r="AK866" s="52" t="str">
        <f t="shared" si="76"/>
        <v/>
      </c>
    </row>
    <row r="867" spans="1:37" ht="15.75" customHeight="1" x14ac:dyDescent="0.25">
      <c r="A867" s="69"/>
      <c r="B867" s="63"/>
      <c r="C867" s="50" t="s">
        <v>61</v>
      </c>
      <c r="D867" s="64"/>
      <c r="E867" s="50" t="s">
        <v>61</v>
      </c>
      <c r="F867" s="68"/>
      <c r="G867" s="65"/>
      <c r="H867" s="66"/>
      <c r="I867" s="66"/>
      <c r="J867" s="67"/>
      <c r="K867" s="68"/>
      <c r="L867" s="64"/>
      <c r="M867" s="66"/>
      <c r="N867" s="66"/>
      <c r="O867" s="67"/>
      <c r="P867" s="48" t="str">
        <f t="shared" si="60"/>
        <v/>
      </c>
      <c r="Q867" s="50">
        <f t="shared" si="72"/>
        <v>866</v>
      </c>
      <c r="R867" s="50"/>
      <c r="S867" s="52"/>
      <c r="T867" s="52">
        <f t="shared" si="61"/>
        <v>0</v>
      </c>
      <c r="U867" s="52">
        <f t="shared" si="62"/>
        <v>0</v>
      </c>
      <c r="V867" s="52">
        <f t="shared" si="63"/>
        <v>0</v>
      </c>
      <c r="W867" s="52">
        <f t="shared" si="64"/>
        <v>0</v>
      </c>
      <c r="X867" s="52" t="str">
        <f t="shared" si="73"/>
        <v/>
      </c>
      <c r="Y867" s="53" t="str">
        <f t="shared" si="59"/>
        <v/>
      </c>
      <c r="Z867" s="53" t="str">
        <f t="shared" si="74"/>
        <v/>
      </c>
      <c r="AA867" s="53" t="str">
        <f t="shared" si="65"/>
        <v/>
      </c>
      <c r="AB867" s="54" t="str">
        <f t="shared" si="66"/>
        <v/>
      </c>
      <c r="AC867" s="61"/>
      <c r="AD867" s="52" t="str">
        <f t="shared" si="67"/>
        <v/>
      </c>
      <c r="AE867" s="53" t="str">
        <f t="shared" si="77"/>
        <v/>
      </c>
      <c r="AF867" s="52" t="str">
        <f t="shared" si="68"/>
        <v/>
      </c>
      <c r="AG867" s="52" t="str">
        <f t="shared" si="69"/>
        <v/>
      </c>
      <c r="AH867" s="58">
        <f t="shared" si="70"/>
        <v>0</v>
      </c>
      <c r="AI867" s="58">
        <f t="shared" si="71"/>
        <v>0</v>
      </c>
      <c r="AJ867" s="52" t="str">
        <f t="shared" si="75"/>
        <v/>
      </c>
      <c r="AK867" s="52" t="str">
        <f t="shared" si="76"/>
        <v/>
      </c>
    </row>
    <row r="868" spans="1:37" ht="15.75" customHeight="1" x14ac:dyDescent="0.25">
      <c r="A868" s="69"/>
      <c r="B868" s="63"/>
      <c r="C868" s="50" t="s">
        <v>61</v>
      </c>
      <c r="D868" s="64"/>
      <c r="E868" s="50" t="s">
        <v>61</v>
      </c>
      <c r="F868" s="68"/>
      <c r="G868" s="65"/>
      <c r="H868" s="66"/>
      <c r="I868" s="66"/>
      <c r="J868" s="67"/>
      <c r="K868" s="68"/>
      <c r="L868" s="64"/>
      <c r="M868" s="66"/>
      <c r="N868" s="66"/>
      <c r="O868" s="67"/>
      <c r="P868" s="48" t="str">
        <f t="shared" si="60"/>
        <v/>
      </c>
      <c r="Q868" s="50">
        <f t="shared" si="72"/>
        <v>867</v>
      </c>
      <c r="R868" s="50"/>
      <c r="S868" s="52"/>
      <c r="T868" s="52">
        <f t="shared" si="61"/>
        <v>0</v>
      </c>
      <c r="U868" s="52">
        <f t="shared" si="62"/>
        <v>0</v>
      </c>
      <c r="V868" s="52">
        <f t="shared" si="63"/>
        <v>0</v>
      </c>
      <c r="W868" s="52">
        <f t="shared" si="64"/>
        <v>0</v>
      </c>
      <c r="X868" s="52" t="str">
        <f t="shared" si="73"/>
        <v/>
      </c>
      <c r="Y868" s="53" t="str">
        <f t="shared" si="59"/>
        <v/>
      </c>
      <c r="Z868" s="53" t="str">
        <f t="shared" si="74"/>
        <v/>
      </c>
      <c r="AA868" s="53" t="str">
        <f t="shared" si="65"/>
        <v/>
      </c>
      <c r="AB868" s="54" t="str">
        <f t="shared" si="66"/>
        <v/>
      </c>
      <c r="AC868" s="61"/>
      <c r="AD868" s="52" t="str">
        <f t="shared" si="67"/>
        <v/>
      </c>
      <c r="AE868" s="53" t="str">
        <f t="shared" si="77"/>
        <v/>
      </c>
      <c r="AF868" s="52" t="str">
        <f t="shared" si="68"/>
        <v/>
      </c>
      <c r="AG868" s="52" t="str">
        <f t="shared" si="69"/>
        <v/>
      </c>
      <c r="AH868" s="58">
        <f t="shared" si="70"/>
        <v>0</v>
      </c>
      <c r="AI868" s="58">
        <f t="shared" si="71"/>
        <v>0</v>
      </c>
      <c r="AJ868" s="52" t="str">
        <f t="shared" si="75"/>
        <v/>
      </c>
      <c r="AK868" s="52" t="str">
        <f t="shared" si="76"/>
        <v/>
      </c>
    </row>
    <row r="869" spans="1:37" ht="15.75" customHeight="1" x14ac:dyDescent="0.25">
      <c r="A869" s="69"/>
      <c r="B869" s="63"/>
      <c r="C869" s="50" t="s">
        <v>61</v>
      </c>
      <c r="D869" s="64"/>
      <c r="E869" s="50" t="s">
        <v>61</v>
      </c>
      <c r="F869" s="68"/>
      <c r="G869" s="65"/>
      <c r="H869" s="66"/>
      <c r="I869" s="66"/>
      <c r="J869" s="67"/>
      <c r="K869" s="68"/>
      <c r="L869" s="64"/>
      <c r="M869" s="66"/>
      <c r="N869" s="66"/>
      <c r="O869" s="67"/>
      <c r="P869" s="48" t="str">
        <f t="shared" si="60"/>
        <v/>
      </c>
      <c r="Q869" s="50">
        <f t="shared" si="72"/>
        <v>868</v>
      </c>
      <c r="R869" s="50"/>
      <c r="S869" s="52"/>
      <c r="T869" s="52">
        <f t="shared" si="61"/>
        <v>0</v>
      </c>
      <c r="U869" s="52">
        <f t="shared" si="62"/>
        <v>0</v>
      </c>
      <c r="V869" s="52">
        <f t="shared" si="63"/>
        <v>0</v>
      </c>
      <c r="W869" s="52">
        <f t="shared" si="64"/>
        <v>0</v>
      </c>
      <c r="X869" s="52" t="str">
        <f t="shared" si="73"/>
        <v/>
      </c>
      <c r="Y869" s="53" t="str">
        <f t="shared" si="59"/>
        <v/>
      </c>
      <c r="Z869" s="53" t="str">
        <f t="shared" si="74"/>
        <v/>
      </c>
      <c r="AA869" s="53" t="str">
        <f t="shared" si="65"/>
        <v/>
      </c>
      <c r="AB869" s="54" t="str">
        <f t="shared" si="66"/>
        <v/>
      </c>
      <c r="AC869" s="61"/>
      <c r="AD869" s="52" t="str">
        <f t="shared" si="67"/>
        <v/>
      </c>
      <c r="AE869" s="53" t="str">
        <f t="shared" si="77"/>
        <v/>
      </c>
      <c r="AF869" s="52" t="str">
        <f t="shared" si="68"/>
        <v/>
      </c>
      <c r="AG869" s="52" t="str">
        <f t="shared" si="69"/>
        <v/>
      </c>
      <c r="AH869" s="58">
        <f t="shared" si="70"/>
        <v>0</v>
      </c>
      <c r="AI869" s="58">
        <f t="shared" si="71"/>
        <v>0</v>
      </c>
      <c r="AJ869" s="52" t="str">
        <f t="shared" si="75"/>
        <v/>
      </c>
      <c r="AK869" s="52" t="str">
        <f t="shared" si="76"/>
        <v/>
      </c>
    </row>
    <row r="870" spans="1:37" ht="15.75" customHeight="1" x14ac:dyDescent="0.25">
      <c r="A870" s="69"/>
      <c r="B870" s="63"/>
      <c r="C870" s="50" t="s">
        <v>61</v>
      </c>
      <c r="D870" s="64"/>
      <c r="E870" s="50" t="s">
        <v>61</v>
      </c>
      <c r="F870" s="68"/>
      <c r="G870" s="65"/>
      <c r="H870" s="66"/>
      <c r="I870" s="66"/>
      <c r="J870" s="67"/>
      <c r="K870" s="68"/>
      <c r="L870" s="64"/>
      <c r="M870" s="66"/>
      <c r="N870" s="66"/>
      <c r="O870" s="67"/>
      <c r="P870" s="48" t="str">
        <f t="shared" si="60"/>
        <v/>
      </c>
      <c r="Q870" s="50">
        <f t="shared" si="72"/>
        <v>869</v>
      </c>
      <c r="R870" s="50"/>
      <c r="S870" s="52"/>
      <c r="T870" s="52">
        <f t="shared" si="61"/>
        <v>0</v>
      </c>
      <c r="U870" s="52">
        <f t="shared" si="62"/>
        <v>0</v>
      </c>
      <c r="V870" s="52">
        <f t="shared" si="63"/>
        <v>0</v>
      </c>
      <c r="W870" s="52">
        <f t="shared" si="64"/>
        <v>0</v>
      </c>
      <c r="X870" s="52" t="str">
        <f t="shared" si="73"/>
        <v/>
      </c>
      <c r="Y870" s="53" t="str">
        <f t="shared" si="59"/>
        <v/>
      </c>
      <c r="Z870" s="53" t="str">
        <f t="shared" si="74"/>
        <v/>
      </c>
      <c r="AA870" s="53" t="str">
        <f t="shared" si="65"/>
        <v/>
      </c>
      <c r="AB870" s="54" t="str">
        <f t="shared" si="66"/>
        <v/>
      </c>
      <c r="AC870" s="61"/>
      <c r="AD870" s="52" t="str">
        <f t="shared" si="67"/>
        <v/>
      </c>
      <c r="AE870" s="53" t="str">
        <f t="shared" si="77"/>
        <v/>
      </c>
      <c r="AF870" s="52" t="str">
        <f t="shared" si="68"/>
        <v/>
      </c>
      <c r="AG870" s="52" t="str">
        <f t="shared" si="69"/>
        <v/>
      </c>
      <c r="AH870" s="58">
        <f t="shared" si="70"/>
        <v>0</v>
      </c>
      <c r="AI870" s="58">
        <f t="shared" si="71"/>
        <v>0</v>
      </c>
      <c r="AJ870" s="52" t="str">
        <f t="shared" si="75"/>
        <v/>
      </c>
      <c r="AK870" s="52" t="str">
        <f t="shared" si="76"/>
        <v/>
      </c>
    </row>
    <row r="871" spans="1:37" ht="15.75" customHeight="1" x14ac:dyDescent="0.25">
      <c r="A871" s="69"/>
      <c r="B871" s="63"/>
      <c r="C871" s="50" t="s">
        <v>61</v>
      </c>
      <c r="D871" s="64"/>
      <c r="E871" s="50" t="s">
        <v>61</v>
      </c>
      <c r="F871" s="68"/>
      <c r="G871" s="65"/>
      <c r="H871" s="66"/>
      <c r="I871" s="66"/>
      <c r="J871" s="67"/>
      <c r="K871" s="68"/>
      <c r="L871" s="64"/>
      <c r="M871" s="66"/>
      <c r="N871" s="66"/>
      <c r="O871" s="67"/>
      <c r="P871" s="48" t="str">
        <f t="shared" si="60"/>
        <v/>
      </c>
      <c r="Q871" s="50">
        <f t="shared" si="72"/>
        <v>870</v>
      </c>
      <c r="R871" s="50"/>
      <c r="S871" s="52"/>
      <c r="T871" s="52">
        <f t="shared" si="61"/>
        <v>0</v>
      </c>
      <c r="U871" s="52">
        <f t="shared" si="62"/>
        <v>0</v>
      </c>
      <c r="V871" s="52">
        <f t="shared" si="63"/>
        <v>0</v>
      </c>
      <c r="W871" s="52">
        <f t="shared" si="64"/>
        <v>0</v>
      </c>
      <c r="X871" s="52" t="str">
        <f t="shared" si="73"/>
        <v/>
      </c>
      <c r="Y871" s="53" t="str">
        <f t="shared" si="59"/>
        <v/>
      </c>
      <c r="Z871" s="53" t="str">
        <f t="shared" si="74"/>
        <v/>
      </c>
      <c r="AA871" s="53" t="str">
        <f t="shared" si="65"/>
        <v/>
      </c>
      <c r="AB871" s="54" t="str">
        <f t="shared" si="66"/>
        <v/>
      </c>
      <c r="AC871" s="61"/>
      <c r="AD871" s="52" t="str">
        <f t="shared" si="67"/>
        <v/>
      </c>
      <c r="AE871" s="53" t="str">
        <f t="shared" si="77"/>
        <v/>
      </c>
      <c r="AF871" s="52" t="str">
        <f t="shared" si="68"/>
        <v/>
      </c>
      <c r="AG871" s="52" t="str">
        <f t="shared" si="69"/>
        <v/>
      </c>
      <c r="AH871" s="58">
        <f t="shared" si="70"/>
        <v>0</v>
      </c>
      <c r="AI871" s="58">
        <f t="shared" si="71"/>
        <v>0</v>
      </c>
      <c r="AJ871" s="52" t="str">
        <f t="shared" si="75"/>
        <v/>
      </c>
      <c r="AK871" s="52" t="str">
        <f t="shared" si="76"/>
        <v/>
      </c>
    </row>
    <row r="872" spans="1:37" ht="15.75" customHeight="1" x14ac:dyDescent="0.25">
      <c r="A872" s="69"/>
      <c r="B872" s="63"/>
      <c r="C872" s="50" t="s">
        <v>61</v>
      </c>
      <c r="D872" s="64"/>
      <c r="E872" s="50" t="s">
        <v>61</v>
      </c>
      <c r="F872" s="68"/>
      <c r="G872" s="65"/>
      <c r="H872" s="66"/>
      <c r="I872" s="66"/>
      <c r="J872" s="67"/>
      <c r="K872" s="68"/>
      <c r="L872" s="64"/>
      <c r="M872" s="66"/>
      <c r="N872" s="66"/>
      <c r="O872" s="67"/>
      <c r="P872" s="48" t="str">
        <f t="shared" si="60"/>
        <v/>
      </c>
      <c r="Q872" s="50">
        <f t="shared" si="72"/>
        <v>871</v>
      </c>
      <c r="R872" s="50"/>
      <c r="S872" s="52"/>
      <c r="T872" s="52">
        <f t="shared" si="61"/>
        <v>0</v>
      </c>
      <c r="U872" s="52">
        <f t="shared" si="62"/>
        <v>0</v>
      </c>
      <c r="V872" s="52">
        <f t="shared" si="63"/>
        <v>0</v>
      </c>
      <c r="W872" s="52">
        <f t="shared" si="64"/>
        <v>0</v>
      </c>
      <c r="X872" s="52" t="str">
        <f t="shared" si="73"/>
        <v/>
      </c>
      <c r="Y872" s="53" t="str">
        <f t="shared" si="59"/>
        <v/>
      </c>
      <c r="Z872" s="53" t="str">
        <f t="shared" si="74"/>
        <v/>
      </c>
      <c r="AA872" s="53" t="str">
        <f t="shared" si="65"/>
        <v/>
      </c>
      <c r="AB872" s="54" t="str">
        <f t="shared" si="66"/>
        <v/>
      </c>
      <c r="AC872" s="61"/>
      <c r="AD872" s="52" t="str">
        <f t="shared" si="67"/>
        <v/>
      </c>
      <c r="AE872" s="53" t="str">
        <f t="shared" si="77"/>
        <v/>
      </c>
      <c r="AF872" s="52" t="str">
        <f t="shared" si="68"/>
        <v/>
      </c>
      <c r="AG872" s="52" t="str">
        <f t="shared" si="69"/>
        <v/>
      </c>
      <c r="AH872" s="58">
        <f t="shared" si="70"/>
        <v>0</v>
      </c>
      <c r="AI872" s="58">
        <f t="shared" si="71"/>
        <v>0</v>
      </c>
      <c r="AJ872" s="52" t="str">
        <f t="shared" si="75"/>
        <v/>
      </c>
      <c r="AK872" s="52" t="str">
        <f t="shared" si="76"/>
        <v/>
      </c>
    </row>
    <row r="873" spans="1:37" ht="15.75" customHeight="1" x14ac:dyDescent="0.25">
      <c r="A873" s="69"/>
      <c r="B873" s="63"/>
      <c r="C873" s="50" t="s">
        <v>61</v>
      </c>
      <c r="D873" s="64"/>
      <c r="E873" s="50" t="s">
        <v>61</v>
      </c>
      <c r="F873" s="68"/>
      <c r="G873" s="65"/>
      <c r="H873" s="66"/>
      <c r="I873" s="66"/>
      <c r="J873" s="67"/>
      <c r="K873" s="68"/>
      <c r="L873" s="64"/>
      <c r="M873" s="66"/>
      <c r="N873" s="66"/>
      <c r="O873" s="67"/>
      <c r="P873" s="48" t="str">
        <f t="shared" si="60"/>
        <v/>
      </c>
      <c r="Q873" s="50">
        <f t="shared" si="72"/>
        <v>872</v>
      </c>
      <c r="R873" s="50"/>
      <c r="S873" s="52"/>
      <c r="T873" s="52">
        <f t="shared" si="61"/>
        <v>0</v>
      </c>
      <c r="U873" s="52">
        <f t="shared" si="62"/>
        <v>0</v>
      </c>
      <c r="V873" s="52">
        <f t="shared" si="63"/>
        <v>0</v>
      </c>
      <c r="W873" s="52">
        <f t="shared" si="64"/>
        <v>0</v>
      </c>
      <c r="X873" s="52" t="str">
        <f t="shared" si="73"/>
        <v/>
      </c>
      <c r="Y873" s="53" t="str">
        <f t="shared" si="59"/>
        <v/>
      </c>
      <c r="Z873" s="53" t="str">
        <f t="shared" si="74"/>
        <v/>
      </c>
      <c r="AA873" s="53" t="str">
        <f t="shared" si="65"/>
        <v/>
      </c>
      <c r="AB873" s="54" t="str">
        <f t="shared" si="66"/>
        <v/>
      </c>
      <c r="AC873" s="61"/>
      <c r="AD873" s="52" t="str">
        <f t="shared" si="67"/>
        <v/>
      </c>
      <c r="AE873" s="53" t="str">
        <f t="shared" si="77"/>
        <v/>
      </c>
      <c r="AF873" s="52" t="str">
        <f t="shared" si="68"/>
        <v/>
      </c>
      <c r="AG873" s="52" t="str">
        <f t="shared" si="69"/>
        <v/>
      </c>
      <c r="AH873" s="58">
        <f t="shared" si="70"/>
        <v>0</v>
      </c>
      <c r="AI873" s="58">
        <f t="shared" si="71"/>
        <v>0</v>
      </c>
      <c r="AJ873" s="52" t="str">
        <f t="shared" si="75"/>
        <v/>
      </c>
      <c r="AK873" s="52" t="str">
        <f t="shared" si="76"/>
        <v/>
      </c>
    </row>
    <row r="874" spans="1:37" ht="15.75" customHeight="1" x14ac:dyDescent="0.25">
      <c r="A874" s="69"/>
      <c r="B874" s="63"/>
      <c r="C874" s="50" t="s">
        <v>61</v>
      </c>
      <c r="D874" s="64"/>
      <c r="E874" s="50" t="s">
        <v>61</v>
      </c>
      <c r="F874" s="68"/>
      <c r="G874" s="65"/>
      <c r="H874" s="66"/>
      <c r="I874" s="66"/>
      <c r="J874" s="67"/>
      <c r="K874" s="68"/>
      <c r="L874" s="64"/>
      <c r="M874" s="66"/>
      <c r="N874" s="66"/>
      <c r="O874" s="67"/>
      <c r="P874" s="48" t="str">
        <f t="shared" si="60"/>
        <v/>
      </c>
      <c r="Q874" s="50">
        <f t="shared" si="72"/>
        <v>873</v>
      </c>
      <c r="R874" s="50"/>
      <c r="S874" s="52"/>
      <c r="T874" s="52">
        <f t="shared" si="61"/>
        <v>0</v>
      </c>
      <c r="U874" s="52">
        <f t="shared" si="62"/>
        <v>0</v>
      </c>
      <c r="V874" s="52">
        <f t="shared" si="63"/>
        <v>0</v>
      </c>
      <c r="W874" s="52">
        <f t="shared" si="64"/>
        <v>0</v>
      </c>
      <c r="X874" s="52" t="str">
        <f t="shared" si="73"/>
        <v/>
      </c>
      <c r="Y874" s="53" t="str">
        <f t="shared" si="59"/>
        <v/>
      </c>
      <c r="Z874" s="53" t="str">
        <f t="shared" si="74"/>
        <v/>
      </c>
      <c r="AA874" s="53" t="str">
        <f t="shared" si="65"/>
        <v/>
      </c>
      <c r="AB874" s="54" t="str">
        <f t="shared" si="66"/>
        <v/>
      </c>
      <c r="AC874" s="61"/>
      <c r="AD874" s="52" t="str">
        <f t="shared" si="67"/>
        <v/>
      </c>
      <c r="AE874" s="53" t="str">
        <f t="shared" si="77"/>
        <v/>
      </c>
      <c r="AF874" s="52" t="str">
        <f t="shared" si="68"/>
        <v/>
      </c>
      <c r="AG874" s="52" t="str">
        <f t="shared" si="69"/>
        <v/>
      </c>
      <c r="AH874" s="58">
        <f t="shared" si="70"/>
        <v>0</v>
      </c>
      <c r="AI874" s="58">
        <f t="shared" si="71"/>
        <v>0</v>
      </c>
      <c r="AJ874" s="52" t="str">
        <f t="shared" si="75"/>
        <v/>
      </c>
      <c r="AK874" s="52" t="str">
        <f t="shared" si="76"/>
        <v/>
      </c>
    </row>
    <row r="875" spans="1:37" ht="15.75" customHeight="1" x14ac:dyDescent="0.25">
      <c r="A875" s="69"/>
      <c r="B875" s="63"/>
      <c r="C875" s="50" t="s">
        <v>61</v>
      </c>
      <c r="D875" s="64"/>
      <c r="E875" s="50" t="s">
        <v>61</v>
      </c>
      <c r="F875" s="68"/>
      <c r="G875" s="65"/>
      <c r="H875" s="66"/>
      <c r="I875" s="66"/>
      <c r="J875" s="67"/>
      <c r="K875" s="68"/>
      <c r="L875" s="64"/>
      <c r="M875" s="66"/>
      <c r="N875" s="66"/>
      <c r="O875" s="67"/>
      <c r="P875" s="48" t="str">
        <f t="shared" si="60"/>
        <v/>
      </c>
      <c r="Q875" s="50">
        <f t="shared" si="72"/>
        <v>874</v>
      </c>
      <c r="R875" s="50"/>
      <c r="S875" s="52"/>
      <c r="T875" s="52">
        <f t="shared" si="61"/>
        <v>0</v>
      </c>
      <c r="U875" s="52">
        <f t="shared" si="62"/>
        <v>0</v>
      </c>
      <c r="V875" s="52">
        <f t="shared" si="63"/>
        <v>0</v>
      </c>
      <c r="W875" s="52">
        <f t="shared" si="64"/>
        <v>0</v>
      </c>
      <c r="X875" s="52" t="str">
        <f t="shared" si="73"/>
        <v/>
      </c>
      <c r="Y875" s="53" t="str">
        <f t="shared" si="59"/>
        <v/>
      </c>
      <c r="Z875" s="53" t="str">
        <f t="shared" si="74"/>
        <v/>
      </c>
      <c r="AA875" s="53" t="str">
        <f t="shared" si="65"/>
        <v/>
      </c>
      <c r="AB875" s="54" t="str">
        <f t="shared" si="66"/>
        <v/>
      </c>
      <c r="AC875" s="61"/>
      <c r="AD875" s="52" t="str">
        <f t="shared" si="67"/>
        <v/>
      </c>
      <c r="AE875" s="53" t="str">
        <f t="shared" si="77"/>
        <v/>
      </c>
      <c r="AF875" s="52" t="str">
        <f t="shared" si="68"/>
        <v/>
      </c>
      <c r="AG875" s="52" t="str">
        <f t="shared" si="69"/>
        <v/>
      </c>
      <c r="AH875" s="58">
        <f t="shared" si="70"/>
        <v>0</v>
      </c>
      <c r="AI875" s="58">
        <f t="shared" si="71"/>
        <v>0</v>
      </c>
      <c r="AJ875" s="52" t="str">
        <f t="shared" si="75"/>
        <v/>
      </c>
      <c r="AK875" s="52" t="str">
        <f t="shared" si="76"/>
        <v/>
      </c>
    </row>
    <row r="876" spans="1:37" ht="15.75" customHeight="1" x14ac:dyDescent="0.25">
      <c r="A876" s="69"/>
      <c r="B876" s="63"/>
      <c r="C876" s="50" t="s">
        <v>61</v>
      </c>
      <c r="D876" s="64"/>
      <c r="E876" s="50" t="s">
        <v>61</v>
      </c>
      <c r="F876" s="68"/>
      <c r="G876" s="65"/>
      <c r="H876" s="66"/>
      <c r="I876" s="66"/>
      <c r="J876" s="67"/>
      <c r="K876" s="68"/>
      <c r="L876" s="64"/>
      <c r="M876" s="66"/>
      <c r="N876" s="66"/>
      <c r="O876" s="67"/>
      <c r="P876" s="48" t="str">
        <f t="shared" si="60"/>
        <v/>
      </c>
      <c r="Q876" s="50">
        <f t="shared" si="72"/>
        <v>875</v>
      </c>
      <c r="R876" s="50"/>
      <c r="S876" s="52"/>
      <c r="T876" s="52">
        <f t="shared" si="61"/>
        <v>0</v>
      </c>
      <c r="U876" s="52">
        <f t="shared" si="62"/>
        <v>0</v>
      </c>
      <c r="V876" s="52">
        <f t="shared" si="63"/>
        <v>0</v>
      </c>
      <c r="W876" s="52">
        <f t="shared" si="64"/>
        <v>0</v>
      </c>
      <c r="X876" s="52" t="str">
        <f t="shared" si="73"/>
        <v/>
      </c>
      <c r="Y876" s="53" t="str">
        <f t="shared" si="59"/>
        <v/>
      </c>
      <c r="Z876" s="53" t="str">
        <f t="shared" si="74"/>
        <v/>
      </c>
      <c r="AA876" s="53" t="str">
        <f t="shared" si="65"/>
        <v/>
      </c>
      <c r="AB876" s="54" t="str">
        <f t="shared" si="66"/>
        <v/>
      </c>
      <c r="AC876" s="61"/>
      <c r="AD876" s="52" t="str">
        <f t="shared" si="67"/>
        <v/>
      </c>
      <c r="AE876" s="53" t="str">
        <f t="shared" si="77"/>
        <v/>
      </c>
      <c r="AF876" s="52" t="str">
        <f t="shared" si="68"/>
        <v/>
      </c>
      <c r="AG876" s="52" t="str">
        <f t="shared" si="69"/>
        <v/>
      </c>
      <c r="AH876" s="58">
        <f t="shared" si="70"/>
        <v>0</v>
      </c>
      <c r="AI876" s="58">
        <f t="shared" si="71"/>
        <v>0</v>
      </c>
      <c r="AJ876" s="52" t="str">
        <f t="shared" si="75"/>
        <v/>
      </c>
      <c r="AK876" s="52" t="str">
        <f t="shared" si="76"/>
        <v/>
      </c>
    </row>
    <row r="877" spans="1:37" ht="15.75" customHeight="1" x14ac:dyDescent="0.25">
      <c r="A877" s="69"/>
      <c r="B877" s="63"/>
      <c r="C877" s="50" t="s">
        <v>61</v>
      </c>
      <c r="D877" s="64"/>
      <c r="E877" s="50" t="s">
        <v>61</v>
      </c>
      <c r="F877" s="68"/>
      <c r="G877" s="65"/>
      <c r="H877" s="66"/>
      <c r="I877" s="66"/>
      <c r="J877" s="67"/>
      <c r="K877" s="68"/>
      <c r="L877" s="64"/>
      <c r="M877" s="66"/>
      <c r="N877" s="66"/>
      <c r="O877" s="67"/>
      <c r="P877" s="48" t="str">
        <f t="shared" si="60"/>
        <v/>
      </c>
      <c r="Q877" s="50">
        <f t="shared" si="72"/>
        <v>876</v>
      </c>
      <c r="R877" s="50"/>
      <c r="S877" s="52"/>
      <c r="T877" s="52">
        <f t="shared" si="61"/>
        <v>0</v>
      </c>
      <c r="U877" s="52">
        <f t="shared" si="62"/>
        <v>0</v>
      </c>
      <c r="V877" s="52">
        <f t="shared" si="63"/>
        <v>0</v>
      </c>
      <c r="W877" s="52">
        <f t="shared" si="64"/>
        <v>0</v>
      </c>
      <c r="X877" s="52" t="str">
        <f t="shared" si="73"/>
        <v/>
      </c>
      <c r="Y877" s="53" t="str">
        <f t="shared" si="59"/>
        <v/>
      </c>
      <c r="Z877" s="53" t="str">
        <f t="shared" si="74"/>
        <v/>
      </c>
      <c r="AA877" s="53" t="str">
        <f t="shared" si="65"/>
        <v/>
      </c>
      <c r="AB877" s="54" t="str">
        <f t="shared" si="66"/>
        <v/>
      </c>
      <c r="AC877" s="61"/>
      <c r="AD877" s="52" t="str">
        <f t="shared" si="67"/>
        <v/>
      </c>
      <c r="AE877" s="53" t="str">
        <f t="shared" si="77"/>
        <v/>
      </c>
      <c r="AF877" s="52" t="str">
        <f t="shared" si="68"/>
        <v/>
      </c>
      <c r="AG877" s="52" t="str">
        <f t="shared" si="69"/>
        <v/>
      </c>
      <c r="AH877" s="58">
        <f t="shared" si="70"/>
        <v>0</v>
      </c>
      <c r="AI877" s="58">
        <f t="shared" si="71"/>
        <v>0</v>
      </c>
      <c r="AJ877" s="52" t="str">
        <f t="shared" si="75"/>
        <v/>
      </c>
      <c r="AK877" s="52" t="str">
        <f t="shared" si="76"/>
        <v/>
      </c>
    </row>
    <row r="878" spans="1:37" ht="15.75" customHeight="1" x14ac:dyDescent="0.25">
      <c r="A878" s="69"/>
      <c r="B878" s="63"/>
      <c r="C878" s="50" t="s">
        <v>61</v>
      </c>
      <c r="D878" s="64"/>
      <c r="E878" s="50" t="s">
        <v>61</v>
      </c>
      <c r="F878" s="68"/>
      <c r="G878" s="65"/>
      <c r="H878" s="66"/>
      <c r="I878" s="66"/>
      <c r="J878" s="67"/>
      <c r="K878" s="68"/>
      <c r="L878" s="64"/>
      <c r="M878" s="66"/>
      <c r="N878" s="66"/>
      <c r="O878" s="67"/>
      <c r="P878" s="48" t="str">
        <f t="shared" si="60"/>
        <v/>
      </c>
      <c r="Q878" s="50">
        <f t="shared" si="72"/>
        <v>877</v>
      </c>
      <c r="R878" s="50"/>
      <c r="S878" s="52"/>
      <c r="T878" s="52">
        <f t="shared" si="61"/>
        <v>0</v>
      </c>
      <c r="U878" s="52">
        <f t="shared" si="62"/>
        <v>0</v>
      </c>
      <c r="V878" s="52">
        <f t="shared" si="63"/>
        <v>0</v>
      </c>
      <c r="W878" s="52">
        <f t="shared" si="64"/>
        <v>0</v>
      </c>
      <c r="X878" s="52" t="str">
        <f t="shared" si="73"/>
        <v/>
      </c>
      <c r="Y878" s="53" t="str">
        <f t="shared" si="59"/>
        <v/>
      </c>
      <c r="Z878" s="53" t="str">
        <f t="shared" si="74"/>
        <v/>
      </c>
      <c r="AA878" s="53" t="str">
        <f t="shared" si="65"/>
        <v/>
      </c>
      <c r="AB878" s="54" t="str">
        <f t="shared" si="66"/>
        <v/>
      </c>
      <c r="AC878" s="61"/>
      <c r="AD878" s="52" t="str">
        <f t="shared" si="67"/>
        <v/>
      </c>
      <c r="AE878" s="53" t="str">
        <f t="shared" si="77"/>
        <v/>
      </c>
      <c r="AF878" s="52" t="str">
        <f t="shared" si="68"/>
        <v/>
      </c>
      <c r="AG878" s="52" t="str">
        <f t="shared" si="69"/>
        <v/>
      </c>
      <c r="AH878" s="58">
        <f t="shared" si="70"/>
        <v>0</v>
      </c>
      <c r="AI878" s="58">
        <f t="shared" si="71"/>
        <v>0</v>
      </c>
      <c r="AJ878" s="52" t="str">
        <f t="shared" si="75"/>
        <v/>
      </c>
      <c r="AK878" s="52" t="str">
        <f t="shared" si="76"/>
        <v/>
      </c>
    </row>
    <row r="879" spans="1:37" ht="15.75" customHeight="1" x14ac:dyDescent="0.25">
      <c r="A879" s="69"/>
      <c r="B879" s="63"/>
      <c r="C879" s="50" t="s">
        <v>61</v>
      </c>
      <c r="D879" s="64"/>
      <c r="E879" s="50" t="s">
        <v>61</v>
      </c>
      <c r="F879" s="68"/>
      <c r="G879" s="65"/>
      <c r="H879" s="66"/>
      <c r="I879" s="66"/>
      <c r="J879" s="67"/>
      <c r="K879" s="68"/>
      <c r="L879" s="64"/>
      <c r="M879" s="66"/>
      <c r="N879" s="66"/>
      <c r="O879" s="67"/>
      <c r="P879" s="48" t="str">
        <f t="shared" si="60"/>
        <v/>
      </c>
      <c r="Q879" s="50">
        <f t="shared" si="72"/>
        <v>878</v>
      </c>
      <c r="R879" s="50"/>
      <c r="S879" s="52"/>
      <c r="T879" s="52">
        <f t="shared" si="61"/>
        <v>0</v>
      </c>
      <c r="U879" s="52">
        <f t="shared" si="62"/>
        <v>0</v>
      </c>
      <c r="V879" s="52">
        <f t="shared" si="63"/>
        <v>0</v>
      </c>
      <c r="W879" s="52">
        <f t="shared" si="64"/>
        <v>0</v>
      </c>
      <c r="X879" s="52" t="str">
        <f t="shared" si="73"/>
        <v/>
      </c>
      <c r="Y879" s="53" t="str">
        <f t="shared" si="59"/>
        <v/>
      </c>
      <c r="Z879" s="53" t="str">
        <f t="shared" si="74"/>
        <v/>
      </c>
      <c r="AA879" s="53" t="str">
        <f t="shared" si="65"/>
        <v/>
      </c>
      <c r="AB879" s="54" t="str">
        <f t="shared" si="66"/>
        <v/>
      </c>
      <c r="AC879" s="61"/>
      <c r="AD879" s="52" t="str">
        <f t="shared" si="67"/>
        <v/>
      </c>
      <c r="AE879" s="53" t="str">
        <f t="shared" si="77"/>
        <v/>
      </c>
      <c r="AF879" s="52" t="str">
        <f t="shared" si="68"/>
        <v/>
      </c>
      <c r="AG879" s="52" t="str">
        <f t="shared" si="69"/>
        <v/>
      </c>
      <c r="AH879" s="58">
        <f t="shared" si="70"/>
        <v>0</v>
      </c>
      <c r="AI879" s="58">
        <f t="shared" si="71"/>
        <v>0</v>
      </c>
      <c r="AJ879" s="52" t="str">
        <f t="shared" si="75"/>
        <v/>
      </c>
      <c r="AK879" s="52" t="str">
        <f t="shared" si="76"/>
        <v/>
      </c>
    </row>
    <row r="880" spans="1:37" ht="15.75" customHeight="1" x14ac:dyDescent="0.25">
      <c r="A880" s="69"/>
      <c r="B880" s="63"/>
      <c r="C880" s="50" t="s">
        <v>61</v>
      </c>
      <c r="D880" s="64"/>
      <c r="E880" s="50" t="s">
        <v>61</v>
      </c>
      <c r="F880" s="68"/>
      <c r="G880" s="65"/>
      <c r="H880" s="66"/>
      <c r="I880" s="66"/>
      <c r="J880" s="67"/>
      <c r="K880" s="68"/>
      <c r="L880" s="64"/>
      <c r="M880" s="66"/>
      <c r="N880" s="66"/>
      <c r="O880" s="67"/>
      <c r="P880" s="48" t="str">
        <f t="shared" si="60"/>
        <v/>
      </c>
      <c r="Q880" s="50">
        <f t="shared" si="72"/>
        <v>879</v>
      </c>
      <c r="R880" s="50"/>
      <c r="S880" s="52"/>
      <c r="T880" s="52">
        <f t="shared" si="61"/>
        <v>0</v>
      </c>
      <c r="U880" s="52">
        <f t="shared" si="62"/>
        <v>0</v>
      </c>
      <c r="V880" s="52">
        <f t="shared" si="63"/>
        <v>0</v>
      </c>
      <c r="W880" s="52">
        <f t="shared" si="64"/>
        <v>0</v>
      </c>
      <c r="X880" s="52" t="str">
        <f t="shared" si="73"/>
        <v/>
      </c>
      <c r="Y880" s="53" t="str">
        <f t="shared" si="59"/>
        <v/>
      </c>
      <c r="Z880" s="53" t="str">
        <f t="shared" si="74"/>
        <v/>
      </c>
      <c r="AA880" s="53" t="str">
        <f t="shared" si="65"/>
        <v/>
      </c>
      <c r="AB880" s="54" t="str">
        <f t="shared" si="66"/>
        <v/>
      </c>
      <c r="AC880" s="61"/>
      <c r="AD880" s="52" t="str">
        <f t="shared" si="67"/>
        <v/>
      </c>
      <c r="AE880" s="53" t="str">
        <f t="shared" si="77"/>
        <v/>
      </c>
      <c r="AF880" s="52" t="str">
        <f t="shared" si="68"/>
        <v/>
      </c>
      <c r="AG880" s="52" t="str">
        <f t="shared" si="69"/>
        <v/>
      </c>
      <c r="AH880" s="58">
        <f t="shared" si="70"/>
        <v>0</v>
      </c>
      <c r="AI880" s="58">
        <f t="shared" si="71"/>
        <v>0</v>
      </c>
      <c r="AJ880" s="52" t="str">
        <f t="shared" si="75"/>
        <v/>
      </c>
      <c r="AK880" s="52" t="str">
        <f t="shared" si="76"/>
        <v/>
      </c>
    </row>
    <row r="881" spans="1:37" ht="15.75" customHeight="1" x14ac:dyDescent="0.25">
      <c r="A881" s="69"/>
      <c r="B881" s="63"/>
      <c r="C881" s="50" t="s">
        <v>61</v>
      </c>
      <c r="D881" s="64"/>
      <c r="E881" s="50" t="s">
        <v>61</v>
      </c>
      <c r="F881" s="68"/>
      <c r="G881" s="65"/>
      <c r="H881" s="66"/>
      <c r="I881" s="66"/>
      <c r="J881" s="67"/>
      <c r="K881" s="68"/>
      <c r="L881" s="64"/>
      <c r="M881" s="66"/>
      <c r="N881" s="66"/>
      <c r="O881" s="67"/>
      <c r="P881" s="48" t="str">
        <f t="shared" si="60"/>
        <v/>
      </c>
      <c r="Q881" s="50">
        <f t="shared" si="72"/>
        <v>880</v>
      </c>
      <c r="R881" s="50"/>
      <c r="S881" s="52"/>
      <c r="T881" s="52">
        <f t="shared" si="61"/>
        <v>0</v>
      </c>
      <c r="U881" s="52">
        <f t="shared" si="62"/>
        <v>0</v>
      </c>
      <c r="V881" s="52">
        <f t="shared" si="63"/>
        <v>0</v>
      </c>
      <c r="W881" s="52">
        <f t="shared" si="64"/>
        <v>0</v>
      </c>
      <c r="X881" s="52" t="str">
        <f t="shared" si="73"/>
        <v/>
      </c>
      <c r="Y881" s="53" t="str">
        <f t="shared" si="59"/>
        <v/>
      </c>
      <c r="Z881" s="53" t="str">
        <f t="shared" si="74"/>
        <v/>
      </c>
      <c r="AA881" s="53" t="str">
        <f t="shared" si="65"/>
        <v/>
      </c>
      <c r="AB881" s="54" t="str">
        <f t="shared" si="66"/>
        <v/>
      </c>
      <c r="AC881" s="61"/>
      <c r="AD881" s="52" t="str">
        <f t="shared" si="67"/>
        <v/>
      </c>
      <c r="AE881" s="53" t="str">
        <f t="shared" si="77"/>
        <v/>
      </c>
      <c r="AF881" s="52" t="str">
        <f t="shared" si="68"/>
        <v/>
      </c>
      <c r="AG881" s="52" t="str">
        <f t="shared" si="69"/>
        <v/>
      </c>
      <c r="AH881" s="58">
        <f t="shared" si="70"/>
        <v>0</v>
      </c>
      <c r="AI881" s="58">
        <f t="shared" si="71"/>
        <v>0</v>
      </c>
      <c r="AJ881" s="52" t="str">
        <f t="shared" si="75"/>
        <v/>
      </c>
      <c r="AK881" s="52" t="str">
        <f t="shared" si="76"/>
        <v/>
      </c>
    </row>
    <row r="882" spans="1:37" ht="15.75" customHeight="1" x14ac:dyDescent="0.25">
      <c r="A882" s="69"/>
      <c r="B882" s="63"/>
      <c r="C882" s="50" t="s">
        <v>61</v>
      </c>
      <c r="D882" s="64"/>
      <c r="E882" s="50" t="s">
        <v>61</v>
      </c>
      <c r="F882" s="68"/>
      <c r="G882" s="65"/>
      <c r="H882" s="66"/>
      <c r="I882" s="66"/>
      <c r="J882" s="67"/>
      <c r="K882" s="68"/>
      <c r="L882" s="64"/>
      <c r="M882" s="66"/>
      <c r="N882" s="66"/>
      <c r="O882" s="67"/>
      <c r="P882" s="48" t="str">
        <f t="shared" si="60"/>
        <v/>
      </c>
      <c r="Q882" s="50">
        <f t="shared" si="72"/>
        <v>881</v>
      </c>
      <c r="R882" s="50"/>
      <c r="S882" s="52"/>
      <c r="T882" s="52">
        <f t="shared" si="61"/>
        <v>0</v>
      </c>
      <c r="U882" s="52">
        <f t="shared" si="62"/>
        <v>0</v>
      </c>
      <c r="V882" s="52">
        <f t="shared" si="63"/>
        <v>0</v>
      </c>
      <c r="W882" s="52">
        <f t="shared" si="64"/>
        <v>0</v>
      </c>
      <c r="X882" s="52" t="str">
        <f t="shared" si="73"/>
        <v/>
      </c>
      <c r="Y882" s="53" t="str">
        <f t="shared" si="59"/>
        <v/>
      </c>
      <c r="Z882" s="53" t="str">
        <f t="shared" si="74"/>
        <v/>
      </c>
      <c r="AA882" s="53" t="str">
        <f t="shared" si="65"/>
        <v/>
      </c>
      <c r="AB882" s="54" t="str">
        <f t="shared" si="66"/>
        <v/>
      </c>
      <c r="AC882" s="61"/>
      <c r="AD882" s="52" t="str">
        <f t="shared" si="67"/>
        <v/>
      </c>
      <c r="AE882" s="53" t="str">
        <f t="shared" si="77"/>
        <v/>
      </c>
      <c r="AF882" s="52" t="str">
        <f t="shared" si="68"/>
        <v/>
      </c>
      <c r="AG882" s="52" t="str">
        <f t="shared" si="69"/>
        <v/>
      </c>
      <c r="AH882" s="58">
        <f t="shared" si="70"/>
        <v>0</v>
      </c>
      <c r="AI882" s="58">
        <f t="shared" si="71"/>
        <v>0</v>
      </c>
      <c r="AJ882" s="52" t="str">
        <f t="shared" si="75"/>
        <v/>
      </c>
      <c r="AK882" s="52" t="str">
        <f t="shared" si="76"/>
        <v/>
      </c>
    </row>
    <row r="883" spans="1:37" ht="15.75" customHeight="1" x14ac:dyDescent="0.25">
      <c r="A883" s="69"/>
      <c r="B883" s="63"/>
      <c r="C883" s="50" t="s">
        <v>61</v>
      </c>
      <c r="D883" s="64"/>
      <c r="E883" s="50" t="s">
        <v>61</v>
      </c>
      <c r="F883" s="68"/>
      <c r="G883" s="65"/>
      <c r="H883" s="66"/>
      <c r="I883" s="66"/>
      <c r="J883" s="67"/>
      <c r="K883" s="68"/>
      <c r="L883" s="64"/>
      <c r="M883" s="66"/>
      <c r="N883" s="66"/>
      <c r="O883" s="67"/>
      <c r="P883" s="48" t="str">
        <f t="shared" si="60"/>
        <v/>
      </c>
      <c r="Q883" s="50">
        <f t="shared" si="72"/>
        <v>882</v>
      </c>
      <c r="R883" s="50"/>
      <c r="S883" s="52"/>
      <c r="T883" s="52">
        <f t="shared" si="61"/>
        <v>0</v>
      </c>
      <c r="U883" s="52">
        <f t="shared" si="62"/>
        <v>0</v>
      </c>
      <c r="V883" s="52">
        <f t="shared" si="63"/>
        <v>0</v>
      </c>
      <c r="W883" s="52">
        <f t="shared" si="64"/>
        <v>0</v>
      </c>
      <c r="X883" s="52" t="str">
        <f t="shared" si="73"/>
        <v/>
      </c>
      <c r="Y883" s="53" t="str">
        <f t="shared" si="59"/>
        <v/>
      </c>
      <c r="Z883" s="53" t="str">
        <f t="shared" si="74"/>
        <v/>
      </c>
      <c r="AA883" s="53" t="str">
        <f t="shared" si="65"/>
        <v/>
      </c>
      <c r="AB883" s="54" t="str">
        <f t="shared" si="66"/>
        <v/>
      </c>
      <c r="AC883" s="61"/>
      <c r="AD883" s="52" t="str">
        <f t="shared" si="67"/>
        <v/>
      </c>
      <c r="AE883" s="53" t="str">
        <f t="shared" si="77"/>
        <v/>
      </c>
      <c r="AF883" s="52" t="str">
        <f t="shared" si="68"/>
        <v/>
      </c>
      <c r="AG883" s="52" t="str">
        <f t="shared" si="69"/>
        <v/>
      </c>
      <c r="AH883" s="58">
        <f t="shared" si="70"/>
        <v>0</v>
      </c>
      <c r="AI883" s="58">
        <f t="shared" si="71"/>
        <v>0</v>
      </c>
      <c r="AJ883" s="52" t="str">
        <f t="shared" si="75"/>
        <v/>
      </c>
      <c r="AK883" s="52" t="str">
        <f t="shared" si="76"/>
        <v/>
      </c>
    </row>
    <row r="884" spans="1:37" ht="15.75" customHeight="1" x14ac:dyDescent="0.25">
      <c r="A884" s="69"/>
      <c r="B884" s="63"/>
      <c r="C884" s="50" t="s">
        <v>61</v>
      </c>
      <c r="D884" s="64"/>
      <c r="E884" s="50" t="s">
        <v>61</v>
      </c>
      <c r="F884" s="68"/>
      <c r="G884" s="65"/>
      <c r="H884" s="66"/>
      <c r="I884" s="66"/>
      <c r="J884" s="67"/>
      <c r="K884" s="68"/>
      <c r="L884" s="64"/>
      <c r="M884" s="66"/>
      <c r="N884" s="66"/>
      <c r="O884" s="67"/>
      <c r="P884" s="48" t="str">
        <f t="shared" si="60"/>
        <v/>
      </c>
      <c r="Q884" s="50">
        <f t="shared" si="72"/>
        <v>883</v>
      </c>
      <c r="R884" s="50"/>
      <c r="S884" s="52"/>
      <c r="T884" s="52">
        <f t="shared" si="61"/>
        <v>0</v>
      </c>
      <c r="U884" s="52">
        <f t="shared" si="62"/>
        <v>0</v>
      </c>
      <c r="V884" s="52">
        <f t="shared" si="63"/>
        <v>0</v>
      </c>
      <c r="W884" s="52">
        <f t="shared" si="64"/>
        <v>0</v>
      </c>
      <c r="X884" s="52" t="str">
        <f t="shared" si="73"/>
        <v/>
      </c>
      <c r="Y884" s="53" t="str">
        <f t="shared" si="59"/>
        <v/>
      </c>
      <c r="Z884" s="53" t="str">
        <f t="shared" si="74"/>
        <v/>
      </c>
      <c r="AA884" s="53" t="str">
        <f t="shared" si="65"/>
        <v/>
      </c>
      <c r="AB884" s="54" t="str">
        <f t="shared" si="66"/>
        <v/>
      </c>
      <c r="AC884" s="61"/>
      <c r="AD884" s="52" t="str">
        <f t="shared" si="67"/>
        <v/>
      </c>
      <c r="AE884" s="53" t="str">
        <f t="shared" si="77"/>
        <v/>
      </c>
      <c r="AF884" s="52" t="str">
        <f t="shared" si="68"/>
        <v/>
      </c>
      <c r="AG884" s="52" t="str">
        <f t="shared" si="69"/>
        <v/>
      </c>
      <c r="AH884" s="58">
        <f t="shared" si="70"/>
        <v>0</v>
      </c>
      <c r="AI884" s="58">
        <f t="shared" si="71"/>
        <v>0</v>
      </c>
      <c r="AJ884" s="52" t="str">
        <f t="shared" si="75"/>
        <v/>
      </c>
      <c r="AK884" s="52" t="str">
        <f t="shared" si="76"/>
        <v/>
      </c>
    </row>
    <row r="885" spans="1:37" ht="15.75" customHeight="1" x14ac:dyDescent="0.25">
      <c r="A885" s="69"/>
      <c r="B885" s="63"/>
      <c r="C885" s="50" t="s">
        <v>61</v>
      </c>
      <c r="D885" s="64"/>
      <c r="E885" s="50" t="s">
        <v>61</v>
      </c>
      <c r="F885" s="68"/>
      <c r="G885" s="65"/>
      <c r="H885" s="66"/>
      <c r="I885" s="66"/>
      <c r="J885" s="67"/>
      <c r="K885" s="68"/>
      <c r="L885" s="64"/>
      <c r="M885" s="66"/>
      <c r="N885" s="66"/>
      <c r="O885" s="67"/>
      <c r="P885" s="48" t="str">
        <f t="shared" si="60"/>
        <v/>
      </c>
      <c r="Q885" s="50">
        <f t="shared" si="72"/>
        <v>884</v>
      </c>
      <c r="R885" s="50"/>
      <c r="S885" s="52"/>
      <c r="T885" s="52">
        <f t="shared" si="61"/>
        <v>0</v>
      </c>
      <c r="U885" s="52">
        <f t="shared" si="62"/>
        <v>0</v>
      </c>
      <c r="V885" s="52">
        <f t="shared" si="63"/>
        <v>0</v>
      </c>
      <c r="W885" s="52">
        <f t="shared" si="64"/>
        <v>0</v>
      </c>
      <c r="X885" s="52" t="str">
        <f t="shared" si="73"/>
        <v/>
      </c>
      <c r="Y885" s="53" t="str">
        <f t="shared" si="59"/>
        <v/>
      </c>
      <c r="Z885" s="53" t="str">
        <f t="shared" si="74"/>
        <v/>
      </c>
      <c r="AA885" s="53" t="str">
        <f t="shared" si="65"/>
        <v/>
      </c>
      <c r="AB885" s="54" t="str">
        <f t="shared" si="66"/>
        <v/>
      </c>
      <c r="AC885" s="61"/>
      <c r="AD885" s="52" t="str">
        <f t="shared" si="67"/>
        <v/>
      </c>
      <c r="AE885" s="53" t="str">
        <f t="shared" si="77"/>
        <v/>
      </c>
      <c r="AF885" s="52" t="str">
        <f t="shared" si="68"/>
        <v/>
      </c>
      <c r="AG885" s="52" t="str">
        <f t="shared" si="69"/>
        <v/>
      </c>
      <c r="AH885" s="58">
        <f t="shared" si="70"/>
        <v>0</v>
      </c>
      <c r="AI885" s="58">
        <f t="shared" si="71"/>
        <v>0</v>
      </c>
      <c r="AJ885" s="52" t="str">
        <f t="shared" si="75"/>
        <v/>
      </c>
      <c r="AK885" s="52" t="str">
        <f t="shared" si="76"/>
        <v/>
      </c>
    </row>
    <row r="886" spans="1:37" ht="15.75" customHeight="1" x14ac:dyDescent="0.25">
      <c r="A886" s="69"/>
      <c r="B886" s="63"/>
      <c r="C886" s="50" t="s">
        <v>61</v>
      </c>
      <c r="D886" s="64"/>
      <c r="E886" s="50" t="s">
        <v>61</v>
      </c>
      <c r="F886" s="68"/>
      <c r="G886" s="65"/>
      <c r="H886" s="66"/>
      <c r="I886" s="66"/>
      <c r="J886" s="67"/>
      <c r="K886" s="68"/>
      <c r="L886" s="64"/>
      <c r="M886" s="66"/>
      <c r="N886" s="66"/>
      <c r="O886" s="67"/>
      <c r="P886" s="48" t="str">
        <f t="shared" si="60"/>
        <v/>
      </c>
      <c r="Q886" s="50">
        <f t="shared" si="72"/>
        <v>885</v>
      </c>
      <c r="R886" s="50"/>
      <c r="S886" s="52"/>
      <c r="T886" s="52">
        <f t="shared" si="61"/>
        <v>0</v>
      </c>
      <c r="U886" s="52">
        <f t="shared" si="62"/>
        <v>0</v>
      </c>
      <c r="V886" s="52">
        <f t="shared" si="63"/>
        <v>0</v>
      </c>
      <c r="W886" s="52">
        <f t="shared" si="64"/>
        <v>0</v>
      </c>
      <c r="X886" s="52" t="str">
        <f t="shared" si="73"/>
        <v/>
      </c>
      <c r="Y886" s="53" t="str">
        <f t="shared" si="59"/>
        <v/>
      </c>
      <c r="Z886" s="53" t="str">
        <f t="shared" si="74"/>
        <v/>
      </c>
      <c r="AA886" s="53" t="str">
        <f t="shared" si="65"/>
        <v/>
      </c>
      <c r="AB886" s="54" t="str">
        <f t="shared" si="66"/>
        <v/>
      </c>
      <c r="AC886" s="61"/>
      <c r="AD886" s="52" t="str">
        <f t="shared" si="67"/>
        <v/>
      </c>
      <c r="AE886" s="53" t="str">
        <f t="shared" si="77"/>
        <v/>
      </c>
      <c r="AF886" s="52" t="str">
        <f t="shared" si="68"/>
        <v/>
      </c>
      <c r="AG886" s="52" t="str">
        <f t="shared" si="69"/>
        <v/>
      </c>
      <c r="AH886" s="58">
        <f t="shared" si="70"/>
        <v>0</v>
      </c>
      <c r="AI886" s="58">
        <f t="shared" si="71"/>
        <v>0</v>
      </c>
      <c r="AJ886" s="52" t="str">
        <f t="shared" si="75"/>
        <v/>
      </c>
      <c r="AK886" s="52" t="str">
        <f t="shared" si="76"/>
        <v/>
      </c>
    </row>
    <row r="887" spans="1:37" ht="15.75" customHeight="1" x14ac:dyDescent="0.25">
      <c r="A887" s="69"/>
      <c r="B887" s="63"/>
      <c r="C887" s="50" t="s">
        <v>61</v>
      </c>
      <c r="D887" s="64"/>
      <c r="E887" s="50" t="s">
        <v>61</v>
      </c>
      <c r="F887" s="68"/>
      <c r="G887" s="65"/>
      <c r="H887" s="66"/>
      <c r="I887" s="66"/>
      <c r="J887" s="67"/>
      <c r="K887" s="68"/>
      <c r="L887" s="64"/>
      <c r="M887" s="66"/>
      <c r="N887" s="66"/>
      <c r="O887" s="67"/>
      <c r="P887" s="48" t="str">
        <f t="shared" si="60"/>
        <v/>
      </c>
      <c r="Q887" s="50">
        <f t="shared" si="72"/>
        <v>886</v>
      </c>
      <c r="R887" s="50"/>
      <c r="S887" s="52"/>
      <c r="T887" s="52">
        <f t="shared" si="61"/>
        <v>0</v>
      </c>
      <c r="U887" s="52">
        <f t="shared" si="62"/>
        <v>0</v>
      </c>
      <c r="V887" s="52">
        <f t="shared" si="63"/>
        <v>0</v>
      </c>
      <c r="W887" s="52">
        <f t="shared" si="64"/>
        <v>0</v>
      </c>
      <c r="X887" s="52" t="str">
        <f t="shared" si="73"/>
        <v/>
      </c>
      <c r="Y887" s="53" t="str">
        <f t="shared" si="59"/>
        <v/>
      </c>
      <c r="Z887" s="53" t="str">
        <f t="shared" si="74"/>
        <v/>
      </c>
      <c r="AA887" s="53" t="str">
        <f t="shared" si="65"/>
        <v/>
      </c>
      <c r="AB887" s="54" t="str">
        <f t="shared" si="66"/>
        <v/>
      </c>
      <c r="AC887" s="61"/>
      <c r="AD887" s="52" t="str">
        <f t="shared" si="67"/>
        <v/>
      </c>
      <c r="AE887" s="53" t="str">
        <f t="shared" si="77"/>
        <v/>
      </c>
      <c r="AF887" s="52" t="str">
        <f t="shared" si="68"/>
        <v/>
      </c>
      <c r="AG887" s="52" t="str">
        <f t="shared" si="69"/>
        <v/>
      </c>
      <c r="AH887" s="58">
        <f t="shared" si="70"/>
        <v>0</v>
      </c>
      <c r="AI887" s="58">
        <f t="shared" si="71"/>
        <v>0</v>
      </c>
      <c r="AJ887" s="52" t="str">
        <f t="shared" si="75"/>
        <v/>
      </c>
      <c r="AK887" s="52" t="str">
        <f t="shared" si="76"/>
        <v/>
      </c>
    </row>
    <row r="888" spans="1:37" ht="15.75" customHeight="1" x14ac:dyDescent="0.25">
      <c r="A888" s="69"/>
      <c r="B888" s="63"/>
      <c r="C888" s="50" t="s">
        <v>61</v>
      </c>
      <c r="D888" s="64"/>
      <c r="E888" s="50" t="s">
        <v>61</v>
      </c>
      <c r="F888" s="68"/>
      <c r="G888" s="65"/>
      <c r="H888" s="66"/>
      <c r="I888" s="66"/>
      <c r="J888" s="67"/>
      <c r="K888" s="68"/>
      <c r="L888" s="64"/>
      <c r="M888" s="66"/>
      <c r="N888" s="66"/>
      <c r="O888" s="67"/>
      <c r="P888" s="48" t="str">
        <f t="shared" si="60"/>
        <v/>
      </c>
      <c r="Q888" s="50">
        <f t="shared" si="72"/>
        <v>887</v>
      </c>
      <c r="R888" s="50"/>
      <c r="S888" s="52"/>
      <c r="T888" s="52">
        <f t="shared" si="61"/>
        <v>0</v>
      </c>
      <c r="U888" s="52">
        <f t="shared" si="62"/>
        <v>0</v>
      </c>
      <c r="V888" s="52">
        <f t="shared" si="63"/>
        <v>0</v>
      </c>
      <c r="W888" s="52">
        <f t="shared" si="64"/>
        <v>0</v>
      </c>
      <c r="X888" s="52" t="str">
        <f t="shared" si="73"/>
        <v/>
      </c>
      <c r="Y888" s="53" t="str">
        <f t="shared" si="59"/>
        <v/>
      </c>
      <c r="Z888" s="53" t="str">
        <f t="shared" si="74"/>
        <v/>
      </c>
      <c r="AA888" s="53" t="str">
        <f t="shared" si="65"/>
        <v/>
      </c>
      <c r="AB888" s="54" t="str">
        <f t="shared" si="66"/>
        <v/>
      </c>
      <c r="AC888" s="61"/>
      <c r="AD888" s="52" t="str">
        <f t="shared" si="67"/>
        <v/>
      </c>
      <c r="AE888" s="53" t="str">
        <f t="shared" si="77"/>
        <v/>
      </c>
      <c r="AF888" s="52" t="str">
        <f t="shared" si="68"/>
        <v/>
      </c>
      <c r="AG888" s="52" t="str">
        <f t="shared" si="69"/>
        <v/>
      </c>
      <c r="AH888" s="58">
        <f t="shared" si="70"/>
        <v>0</v>
      </c>
      <c r="AI888" s="58">
        <f t="shared" si="71"/>
        <v>0</v>
      </c>
      <c r="AJ888" s="52" t="str">
        <f t="shared" si="75"/>
        <v/>
      </c>
      <c r="AK888" s="52" t="str">
        <f t="shared" si="76"/>
        <v/>
      </c>
    </row>
    <row r="889" spans="1:37" ht="15.75" customHeight="1" x14ac:dyDescent="0.25">
      <c r="A889" s="69"/>
      <c r="B889" s="63"/>
      <c r="C889" s="50" t="s">
        <v>61</v>
      </c>
      <c r="D889" s="64"/>
      <c r="E889" s="50" t="s">
        <v>61</v>
      </c>
      <c r="F889" s="68"/>
      <c r="G889" s="65"/>
      <c r="H889" s="66"/>
      <c r="I889" s="66"/>
      <c r="J889" s="67"/>
      <c r="K889" s="68"/>
      <c r="L889" s="64"/>
      <c r="M889" s="66"/>
      <c r="N889" s="66"/>
      <c r="O889" s="67"/>
      <c r="P889" s="48" t="str">
        <f t="shared" si="60"/>
        <v/>
      </c>
      <c r="Q889" s="50">
        <f t="shared" si="72"/>
        <v>888</v>
      </c>
      <c r="R889" s="50"/>
      <c r="S889" s="52"/>
      <c r="T889" s="52">
        <f t="shared" si="61"/>
        <v>0</v>
      </c>
      <c r="U889" s="52">
        <f t="shared" si="62"/>
        <v>0</v>
      </c>
      <c r="V889" s="52">
        <f t="shared" si="63"/>
        <v>0</v>
      </c>
      <c r="W889" s="52">
        <f t="shared" si="64"/>
        <v>0</v>
      </c>
      <c r="X889" s="52" t="str">
        <f t="shared" si="73"/>
        <v/>
      </c>
      <c r="Y889" s="53" t="str">
        <f t="shared" si="59"/>
        <v/>
      </c>
      <c r="Z889" s="53" t="str">
        <f t="shared" si="74"/>
        <v/>
      </c>
      <c r="AA889" s="53" t="str">
        <f t="shared" si="65"/>
        <v/>
      </c>
      <c r="AB889" s="54" t="str">
        <f t="shared" si="66"/>
        <v/>
      </c>
      <c r="AC889" s="61"/>
      <c r="AD889" s="52" t="str">
        <f t="shared" si="67"/>
        <v/>
      </c>
      <c r="AE889" s="53" t="str">
        <f t="shared" si="77"/>
        <v/>
      </c>
      <c r="AF889" s="52" t="str">
        <f t="shared" si="68"/>
        <v/>
      </c>
      <c r="AG889" s="52" t="str">
        <f t="shared" si="69"/>
        <v/>
      </c>
      <c r="AH889" s="58">
        <f t="shared" si="70"/>
        <v>0</v>
      </c>
      <c r="AI889" s="58">
        <f t="shared" si="71"/>
        <v>0</v>
      </c>
      <c r="AJ889" s="52" t="str">
        <f t="shared" si="75"/>
        <v/>
      </c>
      <c r="AK889" s="52" t="str">
        <f t="shared" si="76"/>
        <v/>
      </c>
    </row>
    <row r="890" spans="1:37" ht="15.75" customHeight="1" x14ac:dyDescent="0.25">
      <c r="A890" s="69"/>
      <c r="B890" s="63"/>
      <c r="C890" s="50" t="s">
        <v>61</v>
      </c>
      <c r="D890" s="64"/>
      <c r="E890" s="50" t="s">
        <v>61</v>
      </c>
      <c r="F890" s="68"/>
      <c r="G890" s="65"/>
      <c r="H890" s="66"/>
      <c r="I890" s="66"/>
      <c r="J890" s="67"/>
      <c r="K890" s="68"/>
      <c r="L890" s="64"/>
      <c r="M890" s="66"/>
      <c r="N890" s="66"/>
      <c r="O890" s="67"/>
      <c r="P890" s="48" t="str">
        <f t="shared" si="60"/>
        <v/>
      </c>
      <c r="Q890" s="50">
        <f t="shared" si="72"/>
        <v>889</v>
      </c>
      <c r="R890" s="50"/>
      <c r="S890" s="52"/>
      <c r="T890" s="52">
        <f t="shared" si="61"/>
        <v>0</v>
      </c>
      <c r="U890" s="52">
        <f t="shared" si="62"/>
        <v>0</v>
      </c>
      <c r="V890" s="52">
        <f t="shared" si="63"/>
        <v>0</v>
      </c>
      <c r="W890" s="52">
        <f t="shared" si="64"/>
        <v>0</v>
      </c>
      <c r="X890" s="52" t="str">
        <f t="shared" si="73"/>
        <v/>
      </c>
      <c r="Y890" s="53" t="str">
        <f t="shared" si="59"/>
        <v/>
      </c>
      <c r="Z890" s="53" t="str">
        <f t="shared" si="74"/>
        <v/>
      </c>
      <c r="AA890" s="53" t="str">
        <f t="shared" si="65"/>
        <v/>
      </c>
      <c r="AB890" s="54" t="str">
        <f t="shared" si="66"/>
        <v/>
      </c>
      <c r="AC890" s="61"/>
      <c r="AD890" s="52" t="str">
        <f t="shared" si="67"/>
        <v/>
      </c>
      <c r="AE890" s="53" t="str">
        <f t="shared" si="77"/>
        <v/>
      </c>
      <c r="AF890" s="52" t="str">
        <f t="shared" si="68"/>
        <v/>
      </c>
      <c r="AG890" s="52" t="str">
        <f t="shared" si="69"/>
        <v/>
      </c>
      <c r="AH890" s="58">
        <f t="shared" si="70"/>
        <v>0</v>
      </c>
      <c r="AI890" s="58">
        <f t="shared" si="71"/>
        <v>0</v>
      </c>
      <c r="AJ890" s="52" t="str">
        <f t="shared" si="75"/>
        <v/>
      </c>
      <c r="AK890" s="52" t="str">
        <f t="shared" si="76"/>
        <v/>
      </c>
    </row>
    <row r="891" spans="1:37" ht="15.75" customHeight="1" x14ac:dyDescent="0.25">
      <c r="A891" s="69"/>
      <c r="B891" s="63"/>
      <c r="C891" s="50" t="s">
        <v>61</v>
      </c>
      <c r="D891" s="64"/>
      <c r="E891" s="50" t="s">
        <v>61</v>
      </c>
      <c r="F891" s="68"/>
      <c r="G891" s="65"/>
      <c r="H891" s="66"/>
      <c r="I891" s="66"/>
      <c r="J891" s="67"/>
      <c r="K891" s="68"/>
      <c r="L891" s="64"/>
      <c r="M891" s="66"/>
      <c r="N891" s="66"/>
      <c r="O891" s="67"/>
      <c r="P891" s="48" t="str">
        <f t="shared" si="60"/>
        <v/>
      </c>
      <c r="Q891" s="50">
        <f t="shared" si="72"/>
        <v>890</v>
      </c>
      <c r="R891" s="50"/>
      <c r="S891" s="52"/>
      <c r="T891" s="52">
        <f t="shared" si="61"/>
        <v>0</v>
      </c>
      <c r="U891" s="52">
        <f t="shared" si="62"/>
        <v>0</v>
      </c>
      <c r="V891" s="52">
        <f t="shared" si="63"/>
        <v>0</v>
      </c>
      <c r="W891" s="52">
        <f t="shared" si="64"/>
        <v>0</v>
      </c>
      <c r="X891" s="52" t="str">
        <f t="shared" si="73"/>
        <v/>
      </c>
      <c r="Y891" s="53" t="str">
        <f t="shared" si="59"/>
        <v/>
      </c>
      <c r="Z891" s="53" t="str">
        <f t="shared" si="74"/>
        <v/>
      </c>
      <c r="AA891" s="53" t="str">
        <f t="shared" si="65"/>
        <v/>
      </c>
      <c r="AB891" s="54" t="str">
        <f t="shared" si="66"/>
        <v/>
      </c>
      <c r="AC891" s="61"/>
      <c r="AD891" s="52" t="str">
        <f t="shared" si="67"/>
        <v/>
      </c>
      <c r="AE891" s="53" t="str">
        <f t="shared" si="77"/>
        <v/>
      </c>
      <c r="AF891" s="52" t="str">
        <f t="shared" si="68"/>
        <v/>
      </c>
      <c r="AG891" s="52" t="str">
        <f t="shared" si="69"/>
        <v/>
      </c>
      <c r="AH891" s="58">
        <f t="shared" si="70"/>
        <v>0</v>
      </c>
      <c r="AI891" s="58">
        <f t="shared" si="71"/>
        <v>0</v>
      </c>
      <c r="AJ891" s="52" t="str">
        <f t="shared" si="75"/>
        <v/>
      </c>
      <c r="AK891" s="52" t="str">
        <f t="shared" si="76"/>
        <v/>
      </c>
    </row>
    <row r="892" spans="1:37" ht="15.75" customHeight="1" x14ac:dyDescent="0.25">
      <c r="A892" s="69"/>
      <c r="B892" s="63"/>
      <c r="C892" s="50" t="s">
        <v>61</v>
      </c>
      <c r="D892" s="64"/>
      <c r="E892" s="50" t="s">
        <v>61</v>
      </c>
      <c r="F892" s="68"/>
      <c r="G892" s="65"/>
      <c r="H892" s="66"/>
      <c r="I892" s="66"/>
      <c r="J892" s="67"/>
      <c r="K892" s="68"/>
      <c r="L892" s="64"/>
      <c r="M892" s="66"/>
      <c r="N892" s="66"/>
      <c r="O892" s="67"/>
      <c r="P892" s="48" t="str">
        <f t="shared" si="60"/>
        <v/>
      </c>
      <c r="Q892" s="50">
        <f t="shared" si="72"/>
        <v>891</v>
      </c>
      <c r="R892" s="50"/>
      <c r="S892" s="52"/>
      <c r="T892" s="52">
        <f t="shared" si="61"/>
        <v>0</v>
      </c>
      <c r="U892" s="52">
        <f t="shared" si="62"/>
        <v>0</v>
      </c>
      <c r="V892" s="52">
        <f t="shared" si="63"/>
        <v>0</v>
      </c>
      <c r="W892" s="52">
        <f t="shared" si="64"/>
        <v>0</v>
      </c>
      <c r="X892" s="52" t="str">
        <f t="shared" si="73"/>
        <v/>
      </c>
      <c r="Y892" s="53" t="str">
        <f t="shared" si="59"/>
        <v/>
      </c>
      <c r="Z892" s="53" t="str">
        <f t="shared" si="74"/>
        <v/>
      </c>
      <c r="AA892" s="53" t="str">
        <f t="shared" si="65"/>
        <v/>
      </c>
      <c r="AB892" s="54" t="str">
        <f t="shared" si="66"/>
        <v/>
      </c>
      <c r="AC892" s="61"/>
      <c r="AD892" s="52" t="str">
        <f t="shared" si="67"/>
        <v/>
      </c>
      <c r="AE892" s="53" t="str">
        <f t="shared" si="77"/>
        <v/>
      </c>
      <c r="AF892" s="52" t="str">
        <f t="shared" si="68"/>
        <v/>
      </c>
      <c r="AG892" s="52" t="str">
        <f t="shared" si="69"/>
        <v/>
      </c>
      <c r="AH892" s="58">
        <f t="shared" si="70"/>
        <v>0</v>
      </c>
      <c r="AI892" s="58">
        <f t="shared" si="71"/>
        <v>0</v>
      </c>
      <c r="AJ892" s="52" t="str">
        <f t="shared" si="75"/>
        <v/>
      </c>
      <c r="AK892" s="52" t="str">
        <f t="shared" si="76"/>
        <v/>
      </c>
    </row>
    <row r="893" spans="1:37" ht="15.75" customHeight="1" x14ac:dyDescent="0.25">
      <c r="A893" s="69"/>
      <c r="B893" s="63"/>
      <c r="C893" s="50" t="s">
        <v>61</v>
      </c>
      <c r="D893" s="64"/>
      <c r="E893" s="50" t="s">
        <v>61</v>
      </c>
      <c r="F893" s="68"/>
      <c r="G893" s="65"/>
      <c r="H893" s="66"/>
      <c r="I893" s="66"/>
      <c r="J893" s="67"/>
      <c r="K893" s="68"/>
      <c r="L893" s="64"/>
      <c r="M893" s="66"/>
      <c r="N893" s="66"/>
      <c r="O893" s="67"/>
      <c r="P893" s="48" t="str">
        <f t="shared" si="60"/>
        <v/>
      </c>
      <c r="Q893" s="50">
        <f t="shared" si="72"/>
        <v>892</v>
      </c>
      <c r="R893" s="50"/>
      <c r="S893" s="52"/>
      <c r="T893" s="52">
        <f t="shared" si="61"/>
        <v>0</v>
      </c>
      <c r="U893" s="52">
        <f t="shared" si="62"/>
        <v>0</v>
      </c>
      <c r="V893" s="52">
        <f t="shared" si="63"/>
        <v>0</v>
      </c>
      <c r="W893" s="52">
        <f t="shared" si="64"/>
        <v>0</v>
      </c>
      <c r="X893" s="52" t="str">
        <f t="shared" si="73"/>
        <v/>
      </c>
      <c r="Y893" s="53" t="str">
        <f t="shared" si="59"/>
        <v/>
      </c>
      <c r="Z893" s="53" t="str">
        <f t="shared" si="74"/>
        <v/>
      </c>
      <c r="AA893" s="53" t="str">
        <f t="shared" si="65"/>
        <v/>
      </c>
      <c r="AB893" s="54" t="str">
        <f t="shared" si="66"/>
        <v/>
      </c>
      <c r="AC893" s="61"/>
      <c r="AD893" s="52" t="str">
        <f t="shared" si="67"/>
        <v/>
      </c>
      <c r="AE893" s="53" t="str">
        <f t="shared" si="77"/>
        <v/>
      </c>
      <c r="AF893" s="52" t="str">
        <f t="shared" si="68"/>
        <v/>
      </c>
      <c r="AG893" s="52" t="str">
        <f t="shared" si="69"/>
        <v/>
      </c>
      <c r="AH893" s="58">
        <f t="shared" si="70"/>
        <v>0</v>
      </c>
      <c r="AI893" s="58">
        <f t="shared" si="71"/>
        <v>0</v>
      </c>
      <c r="AJ893" s="52" t="str">
        <f t="shared" si="75"/>
        <v/>
      </c>
      <c r="AK893" s="52" t="str">
        <f t="shared" si="76"/>
        <v/>
      </c>
    </row>
    <row r="894" spans="1:37" ht="15.75" customHeight="1" x14ac:dyDescent="0.25">
      <c r="A894" s="69"/>
      <c r="B894" s="63"/>
      <c r="C894" s="50" t="s">
        <v>61</v>
      </c>
      <c r="D894" s="64"/>
      <c r="E894" s="50" t="s">
        <v>61</v>
      </c>
      <c r="F894" s="68"/>
      <c r="G894" s="65"/>
      <c r="H894" s="66"/>
      <c r="I894" s="66"/>
      <c r="J894" s="67"/>
      <c r="K894" s="68"/>
      <c r="L894" s="64"/>
      <c r="M894" s="66"/>
      <c r="N894" s="66"/>
      <c r="O894" s="67"/>
      <c r="P894" s="48" t="str">
        <f t="shared" si="60"/>
        <v/>
      </c>
      <c r="Q894" s="50">
        <f t="shared" si="72"/>
        <v>893</v>
      </c>
      <c r="R894" s="50"/>
      <c r="S894" s="52"/>
      <c r="T894" s="52">
        <f t="shared" si="61"/>
        <v>0</v>
      </c>
      <c r="U894" s="52">
        <f t="shared" si="62"/>
        <v>0</v>
      </c>
      <c r="V894" s="52">
        <f t="shared" si="63"/>
        <v>0</v>
      </c>
      <c r="W894" s="52">
        <f t="shared" si="64"/>
        <v>0</v>
      </c>
      <c r="X894" s="52" t="str">
        <f t="shared" si="73"/>
        <v/>
      </c>
      <c r="Y894" s="53" t="str">
        <f t="shared" si="59"/>
        <v/>
      </c>
      <c r="Z894" s="53" t="str">
        <f t="shared" si="74"/>
        <v/>
      </c>
      <c r="AA894" s="53" t="str">
        <f t="shared" si="65"/>
        <v/>
      </c>
      <c r="AB894" s="54" t="str">
        <f t="shared" si="66"/>
        <v/>
      </c>
      <c r="AC894" s="61"/>
      <c r="AD894" s="52" t="str">
        <f t="shared" si="67"/>
        <v/>
      </c>
      <c r="AE894" s="53" t="str">
        <f t="shared" si="77"/>
        <v/>
      </c>
      <c r="AF894" s="52" t="str">
        <f t="shared" si="68"/>
        <v/>
      </c>
      <c r="AG894" s="52" t="str">
        <f t="shared" si="69"/>
        <v/>
      </c>
      <c r="AH894" s="58">
        <f t="shared" si="70"/>
        <v>0</v>
      </c>
      <c r="AI894" s="58">
        <f t="shared" si="71"/>
        <v>0</v>
      </c>
      <c r="AJ894" s="52" t="str">
        <f t="shared" si="75"/>
        <v/>
      </c>
      <c r="AK894" s="52" t="str">
        <f t="shared" si="76"/>
        <v/>
      </c>
    </row>
    <row r="895" spans="1:37" ht="15.75" customHeight="1" x14ac:dyDescent="0.25">
      <c r="A895" s="69"/>
      <c r="B895" s="63"/>
      <c r="C895" s="50" t="s">
        <v>61</v>
      </c>
      <c r="D895" s="64"/>
      <c r="E895" s="50" t="s">
        <v>61</v>
      </c>
      <c r="F895" s="68"/>
      <c r="G895" s="65"/>
      <c r="H895" s="66"/>
      <c r="I895" s="66"/>
      <c r="J895" s="67"/>
      <c r="K895" s="68"/>
      <c r="L895" s="64"/>
      <c r="M895" s="66"/>
      <c r="N895" s="66"/>
      <c r="O895" s="67"/>
      <c r="P895" s="48" t="str">
        <f t="shared" si="60"/>
        <v/>
      </c>
      <c r="Q895" s="50">
        <f t="shared" si="72"/>
        <v>894</v>
      </c>
      <c r="R895" s="50"/>
      <c r="S895" s="52"/>
      <c r="T895" s="52">
        <f t="shared" si="61"/>
        <v>0</v>
      </c>
      <c r="U895" s="52">
        <f t="shared" si="62"/>
        <v>0</v>
      </c>
      <c r="V895" s="52">
        <f t="shared" si="63"/>
        <v>0</v>
      </c>
      <c r="W895" s="52">
        <f t="shared" si="64"/>
        <v>0</v>
      </c>
      <c r="X895" s="52" t="str">
        <f t="shared" si="73"/>
        <v/>
      </c>
      <c r="Y895" s="53" t="str">
        <f t="shared" si="59"/>
        <v/>
      </c>
      <c r="Z895" s="53" t="str">
        <f t="shared" si="74"/>
        <v/>
      </c>
      <c r="AA895" s="53" t="str">
        <f t="shared" si="65"/>
        <v/>
      </c>
      <c r="AB895" s="54" t="str">
        <f t="shared" si="66"/>
        <v/>
      </c>
      <c r="AC895" s="61"/>
      <c r="AD895" s="52" t="str">
        <f t="shared" si="67"/>
        <v/>
      </c>
      <c r="AE895" s="53" t="str">
        <f t="shared" si="77"/>
        <v/>
      </c>
      <c r="AF895" s="52" t="str">
        <f t="shared" si="68"/>
        <v/>
      </c>
      <c r="AG895" s="52" t="str">
        <f t="shared" si="69"/>
        <v/>
      </c>
      <c r="AH895" s="58">
        <f t="shared" si="70"/>
        <v>0</v>
      </c>
      <c r="AI895" s="58">
        <f t="shared" si="71"/>
        <v>0</v>
      </c>
      <c r="AJ895" s="52" t="str">
        <f t="shared" si="75"/>
        <v/>
      </c>
      <c r="AK895" s="52" t="str">
        <f t="shared" si="76"/>
        <v/>
      </c>
    </row>
    <row r="896" spans="1:37" ht="15.75" customHeight="1" x14ac:dyDescent="0.25">
      <c r="A896" s="69"/>
      <c r="B896" s="63"/>
      <c r="C896" s="50" t="s">
        <v>61</v>
      </c>
      <c r="D896" s="64"/>
      <c r="E896" s="50" t="s">
        <v>61</v>
      </c>
      <c r="F896" s="68"/>
      <c r="G896" s="65"/>
      <c r="H896" s="66"/>
      <c r="I896" s="66"/>
      <c r="J896" s="67"/>
      <c r="K896" s="68"/>
      <c r="L896" s="64"/>
      <c r="M896" s="66"/>
      <c r="N896" s="66"/>
      <c r="O896" s="67"/>
      <c r="P896" s="48" t="str">
        <f t="shared" si="60"/>
        <v/>
      </c>
      <c r="Q896" s="50">
        <f t="shared" si="72"/>
        <v>895</v>
      </c>
      <c r="R896" s="50"/>
      <c r="S896" s="52"/>
      <c r="T896" s="52">
        <f t="shared" si="61"/>
        <v>0</v>
      </c>
      <c r="U896" s="52">
        <f t="shared" si="62"/>
        <v>0</v>
      </c>
      <c r="V896" s="52">
        <f t="shared" si="63"/>
        <v>0</v>
      </c>
      <c r="W896" s="52">
        <f t="shared" si="64"/>
        <v>0</v>
      </c>
      <c r="X896" s="52" t="str">
        <f t="shared" si="73"/>
        <v/>
      </c>
      <c r="Y896" s="53" t="str">
        <f t="shared" si="59"/>
        <v/>
      </c>
      <c r="Z896" s="53" t="str">
        <f t="shared" si="74"/>
        <v/>
      </c>
      <c r="AA896" s="53" t="str">
        <f t="shared" si="65"/>
        <v/>
      </c>
      <c r="AB896" s="54" t="str">
        <f t="shared" si="66"/>
        <v/>
      </c>
      <c r="AC896" s="61"/>
      <c r="AD896" s="52" t="str">
        <f t="shared" si="67"/>
        <v/>
      </c>
      <c r="AE896" s="53" t="str">
        <f t="shared" si="77"/>
        <v/>
      </c>
      <c r="AF896" s="52" t="str">
        <f t="shared" si="68"/>
        <v/>
      </c>
      <c r="AG896" s="52" t="str">
        <f t="shared" si="69"/>
        <v/>
      </c>
      <c r="AH896" s="58">
        <f t="shared" si="70"/>
        <v>0</v>
      </c>
      <c r="AI896" s="58">
        <f t="shared" si="71"/>
        <v>0</v>
      </c>
      <c r="AJ896" s="52" t="str">
        <f t="shared" si="75"/>
        <v/>
      </c>
      <c r="AK896" s="52" t="str">
        <f t="shared" si="76"/>
        <v/>
      </c>
    </row>
    <row r="897" spans="1:37" ht="15.75" customHeight="1" x14ac:dyDescent="0.25">
      <c r="A897" s="69"/>
      <c r="B897" s="63"/>
      <c r="C897" s="50" t="s">
        <v>61</v>
      </c>
      <c r="D897" s="64"/>
      <c r="E897" s="50" t="s">
        <v>61</v>
      </c>
      <c r="F897" s="68"/>
      <c r="G897" s="65"/>
      <c r="H897" s="66"/>
      <c r="I897" s="66"/>
      <c r="J897" s="67"/>
      <c r="K897" s="68"/>
      <c r="L897" s="64"/>
      <c r="M897" s="66"/>
      <c r="N897" s="66"/>
      <c r="O897" s="67"/>
      <c r="P897" s="48" t="str">
        <f t="shared" si="60"/>
        <v/>
      </c>
      <c r="Q897" s="50">
        <f t="shared" si="72"/>
        <v>896</v>
      </c>
      <c r="R897" s="50"/>
      <c r="S897" s="52"/>
      <c r="T897" s="52">
        <f t="shared" si="61"/>
        <v>0</v>
      </c>
      <c r="U897" s="52">
        <f t="shared" si="62"/>
        <v>0</v>
      </c>
      <c r="V897" s="52">
        <f t="shared" si="63"/>
        <v>0</v>
      </c>
      <c r="W897" s="52">
        <f t="shared" si="64"/>
        <v>0</v>
      </c>
      <c r="X897" s="52" t="str">
        <f t="shared" si="73"/>
        <v/>
      </c>
      <c r="Y897" s="53" t="str">
        <f t="shared" si="59"/>
        <v/>
      </c>
      <c r="Z897" s="53" t="str">
        <f t="shared" si="74"/>
        <v/>
      </c>
      <c r="AA897" s="53" t="str">
        <f t="shared" si="65"/>
        <v/>
      </c>
      <c r="AB897" s="54" t="str">
        <f t="shared" si="66"/>
        <v/>
      </c>
      <c r="AC897" s="61"/>
      <c r="AD897" s="52" t="str">
        <f t="shared" si="67"/>
        <v/>
      </c>
      <c r="AE897" s="53" t="str">
        <f t="shared" si="77"/>
        <v/>
      </c>
      <c r="AF897" s="52" t="str">
        <f t="shared" si="68"/>
        <v/>
      </c>
      <c r="AG897" s="52" t="str">
        <f t="shared" si="69"/>
        <v/>
      </c>
      <c r="AH897" s="58">
        <f t="shared" si="70"/>
        <v>0</v>
      </c>
      <c r="AI897" s="58">
        <f t="shared" si="71"/>
        <v>0</v>
      </c>
      <c r="AJ897" s="52" t="str">
        <f t="shared" si="75"/>
        <v/>
      </c>
      <c r="AK897" s="52" t="str">
        <f t="shared" si="76"/>
        <v/>
      </c>
    </row>
    <row r="898" spans="1:37" ht="15.75" customHeight="1" x14ac:dyDescent="0.25">
      <c r="A898" s="69"/>
      <c r="B898" s="63"/>
      <c r="C898" s="50" t="s">
        <v>61</v>
      </c>
      <c r="D898" s="64"/>
      <c r="E898" s="50" t="s">
        <v>61</v>
      </c>
      <c r="F898" s="68"/>
      <c r="G898" s="65"/>
      <c r="H898" s="66"/>
      <c r="I898" s="66"/>
      <c r="J898" s="67"/>
      <c r="K898" s="68"/>
      <c r="L898" s="64"/>
      <c r="M898" s="66"/>
      <c r="N898" s="66"/>
      <c r="O898" s="67"/>
      <c r="P898" s="48" t="str">
        <f t="shared" si="60"/>
        <v/>
      </c>
      <c r="Q898" s="50">
        <f t="shared" si="72"/>
        <v>897</v>
      </c>
      <c r="R898" s="50"/>
      <c r="S898" s="52"/>
      <c r="T898" s="52">
        <f t="shared" si="61"/>
        <v>0</v>
      </c>
      <c r="U898" s="52">
        <f t="shared" si="62"/>
        <v>0</v>
      </c>
      <c r="V898" s="52">
        <f t="shared" si="63"/>
        <v>0</v>
      </c>
      <c r="W898" s="52">
        <f t="shared" si="64"/>
        <v>0</v>
      </c>
      <c r="X898" s="52" t="str">
        <f t="shared" si="73"/>
        <v/>
      </c>
      <c r="Y898" s="53" t="str">
        <f t="shared" si="59"/>
        <v/>
      </c>
      <c r="Z898" s="53" t="str">
        <f t="shared" si="74"/>
        <v/>
      </c>
      <c r="AA898" s="53" t="str">
        <f t="shared" si="65"/>
        <v/>
      </c>
      <c r="AB898" s="54" t="str">
        <f t="shared" si="66"/>
        <v/>
      </c>
      <c r="AC898" s="61"/>
      <c r="AD898" s="52" t="str">
        <f t="shared" si="67"/>
        <v/>
      </c>
      <c r="AE898" s="53" t="str">
        <f t="shared" si="77"/>
        <v/>
      </c>
      <c r="AF898" s="52" t="str">
        <f t="shared" si="68"/>
        <v/>
      </c>
      <c r="AG898" s="52" t="str">
        <f t="shared" si="69"/>
        <v/>
      </c>
      <c r="AH898" s="58">
        <f t="shared" si="70"/>
        <v>0</v>
      </c>
      <c r="AI898" s="58">
        <f t="shared" si="71"/>
        <v>0</v>
      </c>
      <c r="AJ898" s="52" t="str">
        <f t="shared" si="75"/>
        <v/>
      </c>
      <c r="AK898" s="52" t="str">
        <f t="shared" si="76"/>
        <v/>
      </c>
    </row>
    <row r="899" spans="1:37" ht="15.75" customHeight="1" x14ac:dyDescent="0.25">
      <c r="A899" s="69"/>
      <c r="B899" s="63"/>
      <c r="C899" s="50" t="s">
        <v>61</v>
      </c>
      <c r="D899" s="64"/>
      <c r="E899" s="50" t="s">
        <v>61</v>
      </c>
      <c r="F899" s="68"/>
      <c r="G899" s="65"/>
      <c r="H899" s="66"/>
      <c r="I899" s="66"/>
      <c r="J899" s="67"/>
      <c r="K899" s="68"/>
      <c r="L899" s="64"/>
      <c r="M899" s="66"/>
      <c r="N899" s="66"/>
      <c r="O899" s="67"/>
      <c r="P899" s="48" t="str">
        <f t="shared" si="60"/>
        <v/>
      </c>
      <c r="Q899" s="50">
        <f t="shared" si="72"/>
        <v>898</v>
      </c>
      <c r="R899" s="50"/>
      <c r="S899" s="52"/>
      <c r="T899" s="52">
        <f t="shared" si="61"/>
        <v>0</v>
      </c>
      <c r="U899" s="52">
        <f t="shared" si="62"/>
        <v>0</v>
      </c>
      <c r="V899" s="52">
        <f t="shared" si="63"/>
        <v>0</v>
      </c>
      <c r="W899" s="52">
        <f t="shared" si="64"/>
        <v>0</v>
      </c>
      <c r="X899" s="52" t="str">
        <f t="shared" si="73"/>
        <v/>
      </c>
      <c r="Y899" s="53" t="str">
        <f t="shared" si="59"/>
        <v/>
      </c>
      <c r="Z899" s="53" t="str">
        <f t="shared" si="74"/>
        <v/>
      </c>
      <c r="AA899" s="53" t="str">
        <f t="shared" si="65"/>
        <v/>
      </c>
      <c r="AB899" s="54" t="str">
        <f t="shared" si="66"/>
        <v/>
      </c>
      <c r="AC899" s="61"/>
      <c r="AD899" s="52" t="str">
        <f t="shared" si="67"/>
        <v/>
      </c>
      <c r="AE899" s="53" t="str">
        <f t="shared" si="77"/>
        <v/>
      </c>
      <c r="AF899" s="52" t="str">
        <f t="shared" si="68"/>
        <v/>
      </c>
      <c r="AG899" s="52" t="str">
        <f t="shared" si="69"/>
        <v/>
      </c>
      <c r="AH899" s="58">
        <f t="shared" si="70"/>
        <v>0</v>
      </c>
      <c r="AI899" s="58">
        <f t="shared" si="71"/>
        <v>0</v>
      </c>
      <c r="AJ899" s="52" t="str">
        <f t="shared" si="75"/>
        <v/>
      </c>
      <c r="AK899" s="52" t="str">
        <f t="shared" si="76"/>
        <v/>
      </c>
    </row>
    <row r="900" spans="1:37" ht="15.75" customHeight="1" x14ac:dyDescent="0.25">
      <c r="A900" s="69"/>
      <c r="B900" s="63"/>
      <c r="C900" s="50" t="s">
        <v>61</v>
      </c>
      <c r="D900" s="64"/>
      <c r="E900" s="50" t="s">
        <v>61</v>
      </c>
      <c r="F900" s="68"/>
      <c r="G900" s="65"/>
      <c r="H900" s="66"/>
      <c r="I900" s="66"/>
      <c r="J900" s="67"/>
      <c r="K900" s="68"/>
      <c r="L900" s="64"/>
      <c r="M900" s="66"/>
      <c r="N900" s="66"/>
      <c r="O900" s="67"/>
      <c r="P900" s="48" t="str">
        <f t="shared" si="60"/>
        <v/>
      </c>
      <c r="Q900" s="50">
        <f t="shared" si="72"/>
        <v>899</v>
      </c>
      <c r="R900" s="50"/>
      <c r="S900" s="52"/>
      <c r="T900" s="52">
        <f t="shared" si="61"/>
        <v>0</v>
      </c>
      <c r="U900" s="52">
        <f t="shared" si="62"/>
        <v>0</v>
      </c>
      <c r="V900" s="52">
        <f t="shared" si="63"/>
        <v>0</v>
      </c>
      <c r="W900" s="52">
        <f t="shared" si="64"/>
        <v>0</v>
      </c>
      <c r="X900" s="52" t="str">
        <f t="shared" si="73"/>
        <v/>
      </c>
      <c r="Y900" s="53" t="str">
        <f t="shared" si="59"/>
        <v/>
      </c>
      <c r="Z900" s="53" t="str">
        <f t="shared" si="74"/>
        <v/>
      </c>
      <c r="AA900" s="53" t="str">
        <f t="shared" si="65"/>
        <v/>
      </c>
      <c r="AB900" s="54" t="str">
        <f t="shared" si="66"/>
        <v/>
      </c>
      <c r="AC900" s="61"/>
      <c r="AD900" s="52" t="str">
        <f t="shared" si="67"/>
        <v/>
      </c>
      <c r="AE900" s="53" t="str">
        <f t="shared" si="77"/>
        <v/>
      </c>
      <c r="AF900" s="52" t="str">
        <f t="shared" si="68"/>
        <v/>
      </c>
      <c r="AG900" s="52" t="str">
        <f t="shared" si="69"/>
        <v/>
      </c>
      <c r="AH900" s="58">
        <f t="shared" si="70"/>
        <v>0</v>
      </c>
      <c r="AI900" s="58">
        <f t="shared" si="71"/>
        <v>0</v>
      </c>
      <c r="AJ900" s="52" t="str">
        <f t="shared" si="75"/>
        <v/>
      </c>
      <c r="AK900" s="52" t="str">
        <f t="shared" si="76"/>
        <v/>
      </c>
    </row>
    <row r="901" spans="1:37" ht="15.75" customHeight="1" x14ac:dyDescent="0.25">
      <c r="A901" s="69"/>
      <c r="B901" s="63"/>
      <c r="C901" s="50" t="s">
        <v>61</v>
      </c>
      <c r="D901" s="64"/>
      <c r="E901" s="50" t="s">
        <v>61</v>
      </c>
      <c r="F901" s="68"/>
      <c r="G901" s="65"/>
      <c r="H901" s="66"/>
      <c r="I901" s="66"/>
      <c r="J901" s="67"/>
      <c r="K901" s="68"/>
      <c r="L901" s="64"/>
      <c r="M901" s="66"/>
      <c r="N901" s="66"/>
      <c r="O901" s="67"/>
      <c r="P901" s="48" t="str">
        <f t="shared" si="60"/>
        <v/>
      </c>
      <c r="Q901" s="50">
        <f t="shared" si="72"/>
        <v>900</v>
      </c>
      <c r="R901" s="50"/>
      <c r="S901" s="52"/>
      <c r="T901" s="52">
        <f t="shared" si="61"/>
        <v>0</v>
      </c>
      <c r="U901" s="52">
        <f t="shared" si="62"/>
        <v>0</v>
      </c>
      <c r="V901" s="52">
        <f t="shared" si="63"/>
        <v>0</v>
      </c>
      <c r="W901" s="52">
        <f t="shared" si="64"/>
        <v>0</v>
      </c>
      <c r="X901" s="52" t="str">
        <f t="shared" si="73"/>
        <v/>
      </c>
      <c r="Y901" s="53" t="str">
        <f t="shared" si="59"/>
        <v/>
      </c>
      <c r="Z901" s="53" t="str">
        <f t="shared" si="74"/>
        <v/>
      </c>
      <c r="AA901" s="53" t="str">
        <f t="shared" si="65"/>
        <v/>
      </c>
      <c r="AB901" s="54" t="str">
        <f t="shared" si="66"/>
        <v/>
      </c>
      <c r="AC901" s="61"/>
      <c r="AD901" s="52" t="str">
        <f t="shared" si="67"/>
        <v/>
      </c>
      <c r="AE901" s="53" t="str">
        <f t="shared" si="77"/>
        <v/>
      </c>
      <c r="AF901" s="52" t="str">
        <f t="shared" si="68"/>
        <v/>
      </c>
      <c r="AG901" s="52" t="str">
        <f t="shared" si="69"/>
        <v/>
      </c>
      <c r="AH901" s="58">
        <f t="shared" si="70"/>
        <v>0</v>
      </c>
      <c r="AI901" s="58">
        <f t="shared" si="71"/>
        <v>0</v>
      </c>
      <c r="AJ901" s="52" t="str">
        <f t="shared" si="75"/>
        <v/>
      </c>
      <c r="AK901" s="52" t="str">
        <f t="shared" si="76"/>
        <v/>
      </c>
    </row>
    <row r="902" spans="1:37" ht="15.75" customHeight="1" x14ac:dyDescent="0.25">
      <c r="A902" s="69"/>
      <c r="B902" s="63"/>
      <c r="C902" s="50" t="s">
        <v>61</v>
      </c>
      <c r="D902" s="64"/>
      <c r="E902" s="50" t="s">
        <v>61</v>
      </c>
      <c r="F902" s="68"/>
      <c r="G902" s="65"/>
      <c r="H902" s="66"/>
      <c r="I902" s="66"/>
      <c r="J902" s="67"/>
      <c r="K902" s="68"/>
      <c r="L902" s="64"/>
      <c r="M902" s="66"/>
      <c r="N902" s="66"/>
      <c r="O902" s="67"/>
      <c r="P902" s="48" t="str">
        <f t="shared" si="60"/>
        <v/>
      </c>
      <c r="Q902" s="50">
        <f t="shared" si="72"/>
        <v>901</v>
      </c>
      <c r="R902" s="50"/>
      <c r="S902" s="52"/>
      <c r="T902" s="52">
        <f t="shared" si="61"/>
        <v>0</v>
      </c>
      <c r="U902" s="52">
        <f t="shared" si="62"/>
        <v>0</v>
      </c>
      <c r="V902" s="52">
        <f t="shared" si="63"/>
        <v>0</v>
      </c>
      <c r="W902" s="52">
        <f t="shared" si="64"/>
        <v>0</v>
      </c>
      <c r="X902" s="52" t="str">
        <f t="shared" si="73"/>
        <v/>
      </c>
      <c r="Y902" s="53" t="str">
        <f t="shared" si="59"/>
        <v/>
      </c>
      <c r="Z902" s="53" t="str">
        <f t="shared" si="74"/>
        <v/>
      </c>
      <c r="AA902" s="53" t="str">
        <f t="shared" si="65"/>
        <v/>
      </c>
      <c r="AB902" s="54" t="str">
        <f t="shared" si="66"/>
        <v/>
      </c>
      <c r="AC902" s="61"/>
      <c r="AD902" s="52" t="str">
        <f t="shared" si="67"/>
        <v/>
      </c>
      <c r="AE902" s="53" t="str">
        <f t="shared" si="77"/>
        <v/>
      </c>
      <c r="AF902" s="52" t="str">
        <f t="shared" si="68"/>
        <v/>
      </c>
      <c r="AG902" s="52" t="str">
        <f t="shared" si="69"/>
        <v/>
      </c>
      <c r="AH902" s="58">
        <f t="shared" si="70"/>
        <v>0</v>
      </c>
      <c r="AI902" s="58">
        <f t="shared" si="71"/>
        <v>0</v>
      </c>
      <c r="AJ902" s="52" t="str">
        <f t="shared" si="75"/>
        <v/>
      </c>
      <c r="AK902" s="52" t="str">
        <f t="shared" si="76"/>
        <v/>
      </c>
    </row>
    <row r="903" spans="1:37" ht="15.75" customHeight="1" x14ac:dyDescent="0.25">
      <c r="A903" s="69"/>
      <c r="B903" s="63"/>
      <c r="C903" s="50" t="s">
        <v>61</v>
      </c>
      <c r="D903" s="64"/>
      <c r="E903" s="50" t="s">
        <v>61</v>
      </c>
      <c r="F903" s="68"/>
      <c r="G903" s="65"/>
      <c r="H903" s="66"/>
      <c r="I903" s="66"/>
      <c r="J903" s="67"/>
      <c r="K903" s="68"/>
      <c r="L903" s="64"/>
      <c r="M903" s="66"/>
      <c r="N903" s="66"/>
      <c r="O903" s="67"/>
      <c r="P903" s="48" t="str">
        <f t="shared" si="60"/>
        <v/>
      </c>
      <c r="Q903" s="50">
        <f t="shared" si="72"/>
        <v>902</v>
      </c>
      <c r="R903" s="50"/>
      <c r="S903" s="52"/>
      <c r="T903" s="52">
        <f t="shared" si="61"/>
        <v>0</v>
      </c>
      <c r="U903" s="52">
        <f t="shared" si="62"/>
        <v>0</v>
      </c>
      <c r="V903" s="52">
        <f t="shared" si="63"/>
        <v>0</v>
      </c>
      <c r="W903" s="52">
        <f t="shared" si="64"/>
        <v>0</v>
      </c>
      <c r="X903" s="52" t="str">
        <f t="shared" si="73"/>
        <v/>
      </c>
      <c r="Y903" s="53" t="str">
        <f t="shared" si="59"/>
        <v/>
      </c>
      <c r="Z903" s="53" t="str">
        <f t="shared" si="74"/>
        <v/>
      </c>
      <c r="AA903" s="53" t="str">
        <f t="shared" si="65"/>
        <v/>
      </c>
      <c r="AB903" s="54" t="str">
        <f t="shared" si="66"/>
        <v/>
      </c>
      <c r="AC903" s="61"/>
      <c r="AD903" s="52" t="str">
        <f t="shared" si="67"/>
        <v/>
      </c>
      <c r="AE903" s="53" t="str">
        <f t="shared" si="77"/>
        <v/>
      </c>
      <c r="AF903" s="52" t="str">
        <f t="shared" si="68"/>
        <v/>
      </c>
      <c r="AG903" s="52" t="str">
        <f t="shared" si="69"/>
        <v/>
      </c>
      <c r="AH903" s="58">
        <f t="shared" si="70"/>
        <v>0</v>
      </c>
      <c r="AI903" s="58">
        <f t="shared" si="71"/>
        <v>0</v>
      </c>
      <c r="AJ903" s="52" t="str">
        <f t="shared" si="75"/>
        <v/>
      </c>
      <c r="AK903" s="52" t="str">
        <f t="shared" si="76"/>
        <v/>
      </c>
    </row>
    <row r="904" spans="1:37" ht="15.75" customHeight="1" x14ac:dyDescent="0.25">
      <c r="A904" s="69"/>
      <c r="B904" s="63"/>
      <c r="C904" s="50" t="s">
        <v>61</v>
      </c>
      <c r="D904" s="64"/>
      <c r="E904" s="50" t="s">
        <v>61</v>
      </c>
      <c r="F904" s="68"/>
      <c r="G904" s="65"/>
      <c r="H904" s="66"/>
      <c r="I904" s="66"/>
      <c r="J904" s="67"/>
      <c r="K904" s="68"/>
      <c r="L904" s="64"/>
      <c r="M904" s="66"/>
      <c r="N904" s="66"/>
      <c r="O904" s="67"/>
      <c r="P904" s="48" t="str">
        <f t="shared" si="60"/>
        <v/>
      </c>
      <c r="Q904" s="50">
        <f t="shared" si="72"/>
        <v>903</v>
      </c>
      <c r="R904" s="50"/>
      <c r="S904" s="52"/>
      <c r="T904" s="52">
        <f t="shared" si="61"/>
        <v>0</v>
      </c>
      <c r="U904" s="52">
        <f t="shared" si="62"/>
        <v>0</v>
      </c>
      <c r="V904" s="52">
        <f t="shared" si="63"/>
        <v>0</v>
      </c>
      <c r="W904" s="52">
        <f t="shared" si="64"/>
        <v>0</v>
      </c>
      <c r="X904" s="52" t="str">
        <f t="shared" si="73"/>
        <v/>
      </c>
      <c r="Y904" s="53" t="str">
        <f t="shared" si="59"/>
        <v/>
      </c>
      <c r="Z904" s="53" t="str">
        <f t="shared" si="74"/>
        <v/>
      </c>
      <c r="AA904" s="53" t="str">
        <f t="shared" si="65"/>
        <v/>
      </c>
      <c r="AB904" s="54" t="str">
        <f t="shared" si="66"/>
        <v/>
      </c>
      <c r="AC904" s="61"/>
      <c r="AD904" s="52" t="str">
        <f t="shared" si="67"/>
        <v/>
      </c>
      <c r="AE904" s="53" t="str">
        <f t="shared" si="77"/>
        <v/>
      </c>
      <c r="AF904" s="52" t="str">
        <f t="shared" si="68"/>
        <v/>
      </c>
      <c r="AG904" s="52" t="str">
        <f t="shared" si="69"/>
        <v/>
      </c>
      <c r="AH904" s="58">
        <f t="shared" si="70"/>
        <v>0</v>
      </c>
      <c r="AI904" s="58">
        <f t="shared" si="71"/>
        <v>0</v>
      </c>
      <c r="AJ904" s="52" t="str">
        <f t="shared" si="75"/>
        <v/>
      </c>
      <c r="AK904" s="52" t="str">
        <f t="shared" si="76"/>
        <v/>
      </c>
    </row>
    <row r="905" spans="1:37" ht="15.75" customHeight="1" x14ac:dyDescent="0.25">
      <c r="A905" s="69"/>
      <c r="B905" s="63"/>
      <c r="C905" s="50" t="s">
        <v>61</v>
      </c>
      <c r="D905" s="64"/>
      <c r="E905" s="50" t="s">
        <v>61</v>
      </c>
      <c r="F905" s="68"/>
      <c r="G905" s="65"/>
      <c r="H905" s="66"/>
      <c r="I905" s="66"/>
      <c r="J905" s="67"/>
      <c r="K905" s="68"/>
      <c r="L905" s="64"/>
      <c r="M905" s="66"/>
      <c r="N905" s="66"/>
      <c r="O905" s="67"/>
      <c r="P905" s="48" t="str">
        <f t="shared" si="60"/>
        <v/>
      </c>
      <c r="Q905" s="50">
        <f t="shared" si="72"/>
        <v>904</v>
      </c>
      <c r="R905" s="50"/>
      <c r="S905" s="52"/>
      <c r="T905" s="52">
        <f t="shared" si="61"/>
        <v>0</v>
      </c>
      <c r="U905" s="52">
        <f t="shared" si="62"/>
        <v>0</v>
      </c>
      <c r="V905" s="52">
        <f t="shared" si="63"/>
        <v>0</v>
      </c>
      <c r="W905" s="52">
        <f t="shared" si="64"/>
        <v>0</v>
      </c>
      <c r="X905" s="52" t="str">
        <f t="shared" si="73"/>
        <v/>
      </c>
      <c r="Y905" s="53" t="str">
        <f t="shared" si="59"/>
        <v/>
      </c>
      <c r="Z905" s="53" t="str">
        <f t="shared" si="74"/>
        <v/>
      </c>
      <c r="AA905" s="53" t="str">
        <f t="shared" si="65"/>
        <v/>
      </c>
      <c r="AB905" s="54" t="str">
        <f t="shared" si="66"/>
        <v/>
      </c>
      <c r="AC905" s="61"/>
      <c r="AD905" s="52" t="str">
        <f t="shared" si="67"/>
        <v/>
      </c>
      <c r="AE905" s="53" t="str">
        <f t="shared" si="77"/>
        <v/>
      </c>
      <c r="AF905" s="52" t="str">
        <f t="shared" si="68"/>
        <v/>
      </c>
      <c r="AG905" s="52" t="str">
        <f t="shared" si="69"/>
        <v/>
      </c>
      <c r="AH905" s="58">
        <f t="shared" si="70"/>
        <v>0</v>
      </c>
      <c r="AI905" s="58">
        <f t="shared" si="71"/>
        <v>0</v>
      </c>
      <c r="AJ905" s="52" t="str">
        <f t="shared" si="75"/>
        <v/>
      </c>
      <c r="AK905" s="52" t="str">
        <f t="shared" si="76"/>
        <v/>
      </c>
    </row>
    <row r="906" spans="1:37" ht="15.75" customHeight="1" x14ac:dyDescent="0.25">
      <c r="A906" s="69"/>
      <c r="B906" s="63"/>
      <c r="C906" s="50" t="s">
        <v>61</v>
      </c>
      <c r="D906" s="64"/>
      <c r="E906" s="50" t="s">
        <v>61</v>
      </c>
      <c r="F906" s="68"/>
      <c r="G906" s="65"/>
      <c r="H906" s="66"/>
      <c r="I906" s="66"/>
      <c r="J906" s="67"/>
      <c r="K906" s="68"/>
      <c r="L906" s="64"/>
      <c r="M906" s="66"/>
      <c r="N906" s="66"/>
      <c r="O906" s="67"/>
      <c r="P906" s="48" t="str">
        <f t="shared" si="60"/>
        <v/>
      </c>
      <c r="Q906" s="50">
        <f t="shared" si="72"/>
        <v>905</v>
      </c>
      <c r="R906" s="50"/>
      <c r="S906" s="52"/>
      <c r="T906" s="52">
        <f t="shared" si="61"/>
        <v>0</v>
      </c>
      <c r="U906" s="52">
        <f t="shared" si="62"/>
        <v>0</v>
      </c>
      <c r="V906" s="52">
        <f t="shared" si="63"/>
        <v>0</v>
      </c>
      <c r="W906" s="52">
        <f t="shared" si="64"/>
        <v>0</v>
      </c>
      <c r="X906" s="52" t="str">
        <f t="shared" si="73"/>
        <v/>
      </c>
      <c r="Y906" s="53" t="str">
        <f t="shared" si="59"/>
        <v/>
      </c>
      <c r="Z906" s="53" t="str">
        <f t="shared" si="74"/>
        <v/>
      </c>
      <c r="AA906" s="53" t="str">
        <f t="shared" si="65"/>
        <v/>
      </c>
      <c r="AB906" s="54" t="str">
        <f t="shared" si="66"/>
        <v/>
      </c>
      <c r="AC906" s="61"/>
      <c r="AD906" s="52" t="str">
        <f t="shared" si="67"/>
        <v/>
      </c>
      <c r="AE906" s="53" t="str">
        <f t="shared" si="77"/>
        <v/>
      </c>
      <c r="AF906" s="52" t="str">
        <f t="shared" si="68"/>
        <v/>
      </c>
      <c r="AG906" s="52" t="str">
        <f t="shared" si="69"/>
        <v/>
      </c>
      <c r="AH906" s="58">
        <f t="shared" si="70"/>
        <v>0</v>
      </c>
      <c r="AI906" s="58">
        <f t="shared" si="71"/>
        <v>0</v>
      </c>
      <c r="AJ906" s="52" t="str">
        <f t="shared" si="75"/>
        <v/>
      </c>
      <c r="AK906" s="52" t="str">
        <f t="shared" si="76"/>
        <v/>
      </c>
    </row>
    <row r="907" spans="1:37" ht="15.75" customHeight="1" x14ac:dyDescent="0.25">
      <c r="A907" s="69"/>
      <c r="B907" s="63"/>
      <c r="C907" s="50" t="s">
        <v>61</v>
      </c>
      <c r="D907" s="64"/>
      <c r="E907" s="50" t="s">
        <v>61</v>
      </c>
      <c r="F907" s="68"/>
      <c r="G907" s="65"/>
      <c r="H907" s="66"/>
      <c r="I907" s="66"/>
      <c r="J907" s="67"/>
      <c r="K907" s="68"/>
      <c r="L907" s="64"/>
      <c r="M907" s="66"/>
      <c r="N907" s="66"/>
      <c r="O907" s="67"/>
      <c r="P907" s="48" t="str">
        <f t="shared" si="60"/>
        <v/>
      </c>
      <c r="Q907" s="50">
        <f t="shared" si="72"/>
        <v>906</v>
      </c>
      <c r="R907" s="50"/>
      <c r="S907" s="52"/>
      <c r="T907" s="52">
        <f t="shared" si="61"/>
        <v>0</v>
      </c>
      <c r="U907" s="52">
        <f t="shared" si="62"/>
        <v>0</v>
      </c>
      <c r="V907" s="52">
        <f t="shared" si="63"/>
        <v>0</v>
      </c>
      <c r="W907" s="52">
        <f t="shared" si="64"/>
        <v>0</v>
      </c>
      <c r="X907" s="52" t="str">
        <f t="shared" si="73"/>
        <v/>
      </c>
      <c r="Y907" s="53" t="str">
        <f t="shared" si="59"/>
        <v/>
      </c>
      <c r="Z907" s="53" t="str">
        <f t="shared" si="74"/>
        <v/>
      </c>
      <c r="AA907" s="53" t="str">
        <f t="shared" si="65"/>
        <v/>
      </c>
      <c r="AB907" s="54" t="str">
        <f t="shared" si="66"/>
        <v/>
      </c>
      <c r="AC907" s="61"/>
      <c r="AD907" s="52" t="str">
        <f t="shared" si="67"/>
        <v/>
      </c>
      <c r="AE907" s="53" t="str">
        <f t="shared" si="77"/>
        <v/>
      </c>
      <c r="AF907" s="52" t="str">
        <f t="shared" si="68"/>
        <v/>
      </c>
      <c r="AG907" s="52" t="str">
        <f t="shared" si="69"/>
        <v/>
      </c>
      <c r="AH907" s="58">
        <f t="shared" si="70"/>
        <v>0</v>
      </c>
      <c r="AI907" s="58">
        <f t="shared" si="71"/>
        <v>0</v>
      </c>
      <c r="AJ907" s="52" t="str">
        <f t="shared" si="75"/>
        <v/>
      </c>
      <c r="AK907" s="52" t="str">
        <f t="shared" si="76"/>
        <v/>
      </c>
    </row>
    <row r="908" spans="1:37" ht="15.75" customHeight="1" x14ac:dyDescent="0.25">
      <c r="A908" s="69"/>
      <c r="B908" s="63"/>
      <c r="C908" s="50" t="s">
        <v>61</v>
      </c>
      <c r="D908" s="64"/>
      <c r="E908" s="50" t="s">
        <v>61</v>
      </c>
      <c r="F908" s="68"/>
      <c r="G908" s="65"/>
      <c r="H908" s="66"/>
      <c r="I908" s="66"/>
      <c r="J908" s="67"/>
      <c r="K908" s="68"/>
      <c r="L908" s="64"/>
      <c r="M908" s="66"/>
      <c r="N908" s="66"/>
      <c r="O908" s="67"/>
      <c r="P908" s="48" t="str">
        <f t="shared" si="60"/>
        <v/>
      </c>
      <c r="Q908" s="50">
        <f t="shared" si="72"/>
        <v>907</v>
      </c>
      <c r="R908" s="50"/>
      <c r="S908" s="52"/>
      <c r="T908" s="52">
        <f t="shared" si="61"/>
        <v>0</v>
      </c>
      <c r="U908" s="52">
        <f t="shared" si="62"/>
        <v>0</v>
      </c>
      <c r="V908" s="52">
        <f t="shared" si="63"/>
        <v>0</v>
      </c>
      <c r="W908" s="52">
        <f t="shared" si="64"/>
        <v>0</v>
      </c>
      <c r="X908" s="52" t="str">
        <f t="shared" si="73"/>
        <v/>
      </c>
      <c r="Y908" s="53" t="str">
        <f t="shared" si="59"/>
        <v/>
      </c>
      <c r="Z908" s="53" t="str">
        <f t="shared" si="74"/>
        <v/>
      </c>
      <c r="AA908" s="53" t="str">
        <f t="shared" si="65"/>
        <v/>
      </c>
      <c r="AB908" s="54" t="str">
        <f t="shared" si="66"/>
        <v/>
      </c>
      <c r="AC908" s="61"/>
      <c r="AD908" s="52" t="str">
        <f t="shared" si="67"/>
        <v/>
      </c>
      <c r="AE908" s="53" t="str">
        <f t="shared" si="77"/>
        <v/>
      </c>
      <c r="AF908" s="52" t="str">
        <f t="shared" si="68"/>
        <v/>
      </c>
      <c r="AG908" s="52" t="str">
        <f t="shared" si="69"/>
        <v/>
      </c>
      <c r="AH908" s="58">
        <f t="shared" si="70"/>
        <v>0</v>
      </c>
      <c r="AI908" s="58">
        <f t="shared" si="71"/>
        <v>0</v>
      </c>
      <c r="AJ908" s="52" t="str">
        <f t="shared" si="75"/>
        <v/>
      </c>
      <c r="AK908" s="52" t="str">
        <f t="shared" si="76"/>
        <v/>
      </c>
    </row>
    <row r="909" spans="1:37" ht="15.75" customHeight="1" x14ac:dyDescent="0.25">
      <c r="A909" s="69"/>
      <c r="B909" s="63"/>
      <c r="C909" s="50" t="s">
        <v>61</v>
      </c>
      <c r="D909" s="64"/>
      <c r="E909" s="50" t="s">
        <v>61</v>
      </c>
      <c r="F909" s="68"/>
      <c r="G909" s="65"/>
      <c r="H909" s="66"/>
      <c r="I909" s="66"/>
      <c r="J909" s="67"/>
      <c r="K909" s="68"/>
      <c r="L909" s="64"/>
      <c r="M909" s="66"/>
      <c r="N909" s="66"/>
      <c r="O909" s="67"/>
      <c r="P909" s="48" t="str">
        <f t="shared" si="60"/>
        <v/>
      </c>
      <c r="Q909" s="50">
        <f t="shared" si="72"/>
        <v>908</v>
      </c>
      <c r="R909" s="50"/>
      <c r="S909" s="52"/>
      <c r="T909" s="52">
        <f t="shared" si="61"/>
        <v>0</v>
      </c>
      <c r="U909" s="52">
        <f t="shared" si="62"/>
        <v>0</v>
      </c>
      <c r="V909" s="52">
        <f t="shared" si="63"/>
        <v>0</v>
      </c>
      <c r="W909" s="52">
        <f t="shared" si="64"/>
        <v>0</v>
      </c>
      <c r="X909" s="52" t="str">
        <f t="shared" si="73"/>
        <v/>
      </c>
      <c r="Y909" s="53" t="str">
        <f t="shared" si="59"/>
        <v/>
      </c>
      <c r="Z909" s="53" t="str">
        <f t="shared" si="74"/>
        <v/>
      </c>
      <c r="AA909" s="53" t="str">
        <f t="shared" si="65"/>
        <v/>
      </c>
      <c r="AB909" s="54" t="str">
        <f t="shared" si="66"/>
        <v/>
      </c>
      <c r="AC909" s="61"/>
      <c r="AD909" s="52" t="str">
        <f t="shared" si="67"/>
        <v/>
      </c>
      <c r="AE909" s="53" t="str">
        <f t="shared" si="77"/>
        <v/>
      </c>
      <c r="AF909" s="52" t="str">
        <f t="shared" si="68"/>
        <v/>
      </c>
      <c r="AG909" s="52" t="str">
        <f t="shared" si="69"/>
        <v/>
      </c>
      <c r="AH909" s="58">
        <f t="shared" si="70"/>
        <v>0</v>
      </c>
      <c r="AI909" s="58">
        <f t="shared" si="71"/>
        <v>0</v>
      </c>
      <c r="AJ909" s="52" t="str">
        <f t="shared" si="75"/>
        <v/>
      </c>
      <c r="AK909" s="52" t="str">
        <f t="shared" si="76"/>
        <v/>
      </c>
    </row>
    <row r="910" spans="1:37" ht="15.75" customHeight="1" x14ac:dyDescent="0.25">
      <c r="A910" s="69"/>
      <c r="B910" s="63"/>
      <c r="C910" s="50" t="s">
        <v>61</v>
      </c>
      <c r="D910" s="64"/>
      <c r="E910" s="50" t="s">
        <v>61</v>
      </c>
      <c r="F910" s="68"/>
      <c r="G910" s="65"/>
      <c r="H910" s="66"/>
      <c r="I910" s="66"/>
      <c r="J910" s="67"/>
      <c r="K910" s="68"/>
      <c r="L910" s="64"/>
      <c r="M910" s="66"/>
      <c r="N910" s="66"/>
      <c r="O910" s="67"/>
      <c r="P910" s="48" t="str">
        <f t="shared" si="60"/>
        <v/>
      </c>
      <c r="Q910" s="50">
        <f t="shared" si="72"/>
        <v>909</v>
      </c>
      <c r="R910" s="50"/>
      <c r="S910" s="52"/>
      <c r="T910" s="52">
        <f t="shared" si="61"/>
        <v>0</v>
      </c>
      <c r="U910" s="52">
        <f t="shared" si="62"/>
        <v>0</v>
      </c>
      <c r="V910" s="52">
        <f t="shared" si="63"/>
        <v>0</v>
      </c>
      <c r="W910" s="52">
        <f t="shared" si="64"/>
        <v>0</v>
      </c>
      <c r="X910" s="52" t="str">
        <f t="shared" si="73"/>
        <v/>
      </c>
      <c r="Y910" s="53" t="str">
        <f t="shared" si="59"/>
        <v/>
      </c>
      <c r="Z910" s="53" t="str">
        <f t="shared" si="74"/>
        <v/>
      </c>
      <c r="AA910" s="53" t="str">
        <f t="shared" si="65"/>
        <v/>
      </c>
      <c r="AB910" s="54" t="str">
        <f t="shared" si="66"/>
        <v/>
      </c>
      <c r="AC910" s="61"/>
      <c r="AD910" s="52" t="str">
        <f t="shared" si="67"/>
        <v/>
      </c>
      <c r="AE910" s="53" t="str">
        <f t="shared" si="77"/>
        <v/>
      </c>
      <c r="AF910" s="52" t="str">
        <f t="shared" si="68"/>
        <v/>
      </c>
      <c r="AG910" s="52" t="str">
        <f t="shared" si="69"/>
        <v/>
      </c>
      <c r="AH910" s="58">
        <f t="shared" si="70"/>
        <v>0</v>
      </c>
      <c r="AI910" s="58">
        <f t="shared" si="71"/>
        <v>0</v>
      </c>
      <c r="AJ910" s="52" t="str">
        <f t="shared" si="75"/>
        <v/>
      </c>
      <c r="AK910" s="52" t="str">
        <f t="shared" si="76"/>
        <v/>
      </c>
    </row>
    <row r="911" spans="1:37" ht="15.75" customHeight="1" x14ac:dyDescent="0.25">
      <c r="A911" s="69"/>
      <c r="B911" s="63"/>
      <c r="C911" s="50" t="s">
        <v>61</v>
      </c>
      <c r="D911" s="64"/>
      <c r="E911" s="50" t="s">
        <v>61</v>
      </c>
      <c r="F911" s="68"/>
      <c r="G911" s="65"/>
      <c r="H911" s="66"/>
      <c r="I911" s="66"/>
      <c r="J911" s="67"/>
      <c r="K911" s="68"/>
      <c r="L911" s="64"/>
      <c r="M911" s="66"/>
      <c r="N911" s="66"/>
      <c r="O911" s="67"/>
      <c r="P911" s="48" t="str">
        <f t="shared" si="60"/>
        <v/>
      </c>
      <c r="Q911" s="50">
        <f t="shared" si="72"/>
        <v>910</v>
      </c>
      <c r="R911" s="50"/>
      <c r="S911" s="52"/>
      <c r="T911" s="52">
        <f t="shared" si="61"/>
        <v>0</v>
      </c>
      <c r="U911" s="52">
        <f t="shared" si="62"/>
        <v>0</v>
      </c>
      <c r="V911" s="52">
        <f t="shared" si="63"/>
        <v>0</v>
      </c>
      <c r="W911" s="52">
        <f t="shared" si="64"/>
        <v>0</v>
      </c>
      <c r="X911" s="52" t="str">
        <f t="shared" si="73"/>
        <v/>
      </c>
      <c r="Y911" s="53" t="str">
        <f t="shared" si="59"/>
        <v/>
      </c>
      <c r="Z911" s="53" t="str">
        <f t="shared" si="74"/>
        <v/>
      </c>
      <c r="AA911" s="53" t="str">
        <f t="shared" si="65"/>
        <v/>
      </c>
      <c r="AB911" s="54" t="str">
        <f t="shared" si="66"/>
        <v/>
      </c>
      <c r="AC911" s="61"/>
      <c r="AD911" s="52" t="str">
        <f t="shared" si="67"/>
        <v/>
      </c>
      <c r="AE911" s="53" t="str">
        <f t="shared" si="77"/>
        <v/>
      </c>
      <c r="AF911" s="52" t="str">
        <f t="shared" si="68"/>
        <v/>
      </c>
      <c r="AG911" s="52" t="str">
        <f t="shared" si="69"/>
        <v/>
      </c>
      <c r="AH911" s="58">
        <f t="shared" si="70"/>
        <v>0</v>
      </c>
      <c r="AI911" s="58">
        <f t="shared" si="71"/>
        <v>0</v>
      </c>
      <c r="AJ911" s="52" t="str">
        <f t="shared" si="75"/>
        <v/>
      </c>
      <c r="AK911" s="52" t="str">
        <f t="shared" si="76"/>
        <v/>
      </c>
    </row>
    <row r="912" spans="1:37" ht="15.75" customHeight="1" x14ac:dyDescent="0.25">
      <c r="A912" s="69"/>
      <c r="B912" s="63"/>
      <c r="C912" s="50" t="s">
        <v>61</v>
      </c>
      <c r="D912" s="64"/>
      <c r="E912" s="50" t="s">
        <v>61</v>
      </c>
      <c r="F912" s="68"/>
      <c r="G912" s="65"/>
      <c r="H912" s="66"/>
      <c r="I912" s="66"/>
      <c r="J912" s="67"/>
      <c r="K912" s="68"/>
      <c r="L912" s="64"/>
      <c r="M912" s="66"/>
      <c r="N912" s="66"/>
      <c r="O912" s="67"/>
      <c r="P912" s="48" t="str">
        <f t="shared" si="60"/>
        <v/>
      </c>
      <c r="Q912" s="50">
        <f t="shared" si="72"/>
        <v>911</v>
      </c>
      <c r="R912" s="50"/>
      <c r="S912" s="52"/>
      <c r="T912" s="52">
        <f t="shared" si="61"/>
        <v>0</v>
      </c>
      <c r="U912" s="52">
        <f t="shared" si="62"/>
        <v>0</v>
      </c>
      <c r="V912" s="52">
        <f t="shared" si="63"/>
        <v>0</v>
      </c>
      <c r="W912" s="52">
        <f t="shared" si="64"/>
        <v>0</v>
      </c>
      <c r="X912" s="52" t="str">
        <f t="shared" si="73"/>
        <v/>
      </c>
      <c r="Y912" s="53" t="str">
        <f t="shared" si="59"/>
        <v/>
      </c>
      <c r="Z912" s="53" t="str">
        <f t="shared" si="74"/>
        <v/>
      </c>
      <c r="AA912" s="53" t="str">
        <f t="shared" si="65"/>
        <v/>
      </c>
      <c r="AB912" s="54" t="str">
        <f t="shared" si="66"/>
        <v/>
      </c>
      <c r="AC912" s="61"/>
      <c r="AD912" s="52" t="str">
        <f t="shared" si="67"/>
        <v/>
      </c>
      <c r="AE912" s="53" t="str">
        <f t="shared" si="77"/>
        <v/>
      </c>
      <c r="AF912" s="52" t="str">
        <f t="shared" si="68"/>
        <v/>
      </c>
      <c r="AG912" s="52" t="str">
        <f t="shared" si="69"/>
        <v/>
      </c>
      <c r="AH912" s="58">
        <f t="shared" si="70"/>
        <v>0</v>
      </c>
      <c r="AI912" s="58">
        <f t="shared" si="71"/>
        <v>0</v>
      </c>
      <c r="AJ912" s="52" t="str">
        <f t="shared" si="75"/>
        <v/>
      </c>
      <c r="AK912" s="52" t="str">
        <f t="shared" si="76"/>
        <v/>
      </c>
    </row>
    <row r="913" spans="1:37" ht="15.75" customHeight="1" x14ac:dyDescent="0.25">
      <c r="A913" s="69"/>
      <c r="B913" s="63"/>
      <c r="C913" s="50" t="s">
        <v>61</v>
      </c>
      <c r="D913" s="64"/>
      <c r="E913" s="50" t="s">
        <v>61</v>
      </c>
      <c r="F913" s="68"/>
      <c r="G913" s="65"/>
      <c r="H913" s="66"/>
      <c r="I913" s="66"/>
      <c r="J913" s="67"/>
      <c r="K913" s="68"/>
      <c r="L913" s="64"/>
      <c r="M913" s="66"/>
      <c r="N913" s="66"/>
      <c r="O913" s="67"/>
      <c r="P913" s="48" t="str">
        <f t="shared" si="60"/>
        <v/>
      </c>
      <c r="Q913" s="50">
        <f t="shared" si="72"/>
        <v>912</v>
      </c>
      <c r="R913" s="50"/>
      <c r="S913" s="52"/>
      <c r="T913" s="52">
        <f t="shared" si="61"/>
        <v>0</v>
      </c>
      <c r="U913" s="52">
        <f t="shared" si="62"/>
        <v>0</v>
      </c>
      <c r="V913" s="52">
        <f t="shared" si="63"/>
        <v>0</v>
      </c>
      <c r="W913" s="52">
        <f t="shared" si="64"/>
        <v>0</v>
      </c>
      <c r="X913" s="52" t="str">
        <f t="shared" si="73"/>
        <v/>
      </c>
      <c r="Y913" s="53" t="str">
        <f t="shared" si="59"/>
        <v/>
      </c>
      <c r="Z913" s="53" t="str">
        <f t="shared" si="74"/>
        <v/>
      </c>
      <c r="AA913" s="53" t="str">
        <f t="shared" si="65"/>
        <v/>
      </c>
      <c r="AB913" s="54" t="str">
        <f t="shared" si="66"/>
        <v/>
      </c>
      <c r="AC913" s="61"/>
      <c r="AD913" s="52" t="str">
        <f t="shared" si="67"/>
        <v/>
      </c>
      <c r="AE913" s="53" t="str">
        <f t="shared" si="77"/>
        <v/>
      </c>
      <c r="AF913" s="52" t="str">
        <f t="shared" si="68"/>
        <v/>
      </c>
      <c r="AG913" s="52" t="str">
        <f t="shared" si="69"/>
        <v/>
      </c>
      <c r="AH913" s="58">
        <f t="shared" si="70"/>
        <v>0</v>
      </c>
      <c r="AI913" s="58">
        <f t="shared" si="71"/>
        <v>0</v>
      </c>
      <c r="AJ913" s="52" t="str">
        <f t="shared" si="75"/>
        <v/>
      </c>
      <c r="AK913" s="52" t="str">
        <f t="shared" si="76"/>
        <v/>
      </c>
    </row>
    <row r="914" spans="1:37" ht="15.75" customHeight="1" x14ac:dyDescent="0.25">
      <c r="A914" s="69"/>
      <c r="B914" s="63"/>
      <c r="C914" s="50" t="s">
        <v>61</v>
      </c>
      <c r="D914" s="64"/>
      <c r="E914" s="50" t="s">
        <v>61</v>
      </c>
      <c r="F914" s="68"/>
      <c r="G914" s="65"/>
      <c r="H914" s="66"/>
      <c r="I914" s="66"/>
      <c r="J914" s="67"/>
      <c r="K914" s="68"/>
      <c r="L914" s="64"/>
      <c r="M914" s="66"/>
      <c r="N914" s="66"/>
      <c r="O914" s="67"/>
      <c r="P914" s="48" t="str">
        <f t="shared" si="60"/>
        <v/>
      </c>
      <c r="Q914" s="50">
        <f t="shared" si="72"/>
        <v>913</v>
      </c>
      <c r="R914" s="50"/>
      <c r="S914" s="52"/>
      <c r="T914" s="52">
        <f t="shared" si="61"/>
        <v>0</v>
      </c>
      <c r="U914" s="52">
        <f t="shared" si="62"/>
        <v>0</v>
      </c>
      <c r="V914" s="52">
        <f t="shared" si="63"/>
        <v>0</v>
      </c>
      <c r="W914" s="52">
        <f t="shared" si="64"/>
        <v>0</v>
      </c>
      <c r="X914" s="52" t="str">
        <f t="shared" si="73"/>
        <v/>
      </c>
      <c r="Y914" s="53" t="str">
        <f t="shared" si="59"/>
        <v/>
      </c>
      <c r="Z914" s="53" t="str">
        <f t="shared" si="74"/>
        <v/>
      </c>
      <c r="AA914" s="53" t="str">
        <f t="shared" si="65"/>
        <v/>
      </c>
      <c r="AB914" s="54" t="str">
        <f t="shared" si="66"/>
        <v/>
      </c>
      <c r="AC914" s="61"/>
      <c r="AD914" s="52" t="str">
        <f t="shared" si="67"/>
        <v/>
      </c>
      <c r="AE914" s="53" t="str">
        <f t="shared" si="77"/>
        <v/>
      </c>
      <c r="AF914" s="52" t="str">
        <f t="shared" si="68"/>
        <v/>
      </c>
      <c r="AG914" s="52" t="str">
        <f t="shared" si="69"/>
        <v/>
      </c>
      <c r="AH914" s="58">
        <f t="shared" si="70"/>
        <v>0</v>
      </c>
      <c r="AI914" s="58">
        <f t="shared" si="71"/>
        <v>0</v>
      </c>
      <c r="AJ914" s="52" t="str">
        <f t="shared" si="75"/>
        <v/>
      </c>
      <c r="AK914" s="52" t="str">
        <f t="shared" si="76"/>
        <v/>
      </c>
    </row>
    <row r="915" spans="1:37" ht="15.75" customHeight="1" x14ac:dyDescent="0.25">
      <c r="A915" s="69"/>
      <c r="B915" s="63"/>
      <c r="C915" s="50" t="s">
        <v>61</v>
      </c>
      <c r="D915" s="64"/>
      <c r="E915" s="50" t="s">
        <v>61</v>
      </c>
      <c r="F915" s="68"/>
      <c r="G915" s="65"/>
      <c r="H915" s="66"/>
      <c r="I915" s="66"/>
      <c r="J915" s="67"/>
      <c r="K915" s="68"/>
      <c r="L915" s="64"/>
      <c r="M915" s="66"/>
      <c r="N915" s="66"/>
      <c r="O915" s="67"/>
      <c r="P915" s="48" t="str">
        <f t="shared" si="60"/>
        <v/>
      </c>
      <c r="Q915" s="50">
        <f t="shared" si="72"/>
        <v>914</v>
      </c>
      <c r="R915" s="50"/>
      <c r="S915" s="52"/>
      <c r="T915" s="52">
        <f t="shared" si="61"/>
        <v>0</v>
      </c>
      <c r="U915" s="52">
        <f t="shared" si="62"/>
        <v>0</v>
      </c>
      <c r="V915" s="52">
        <f t="shared" si="63"/>
        <v>0</v>
      </c>
      <c r="W915" s="52">
        <f t="shared" si="64"/>
        <v>0</v>
      </c>
      <c r="X915" s="52" t="str">
        <f t="shared" si="73"/>
        <v/>
      </c>
      <c r="Y915" s="53" t="str">
        <f t="shared" si="59"/>
        <v/>
      </c>
      <c r="Z915" s="53" t="str">
        <f t="shared" si="74"/>
        <v/>
      </c>
      <c r="AA915" s="53" t="str">
        <f t="shared" si="65"/>
        <v/>
      </c>
      <c r="AB915" s="54" t="str">
        <f t="shared" si="66"/>
        <v/>
      </c>
      <c r="AC915" s="61"/>
      <c r="AD915" s="52" t="str">
        <f t="shared" si="67"/>
        <v/>
      </c>
      <c r="AE915" s="53" t="str">
        <f t="shared" si="77"/>
        <v/>
      </c>
      <c r="AF915" s="52" t="str">
        <f t="shared" si="68"/>
        <v/>
      </c>
      <c r="AG915" s="52" t="str">
        <f t="shared" si="69"/>
        <v/>
      </c>
      <c r="AH915" s="58">
        <f t="shared" si="70"/>
        <v>0</v>
      </c>
      <c r="AI915" s="58">
        <f t="shared" si="71"/>
        <v>0</v>
      </c>
      <c r="AJ915" s="52" t="str">
        <f t="shared" si="75"/>
        <v/>
      </c>
      <c r="AK915" s="52" t="str">
        <f t="shared" si="76"/>
        <v/>
      </c>
    </row>
    <row r="916" spans="1:37" ht="15.75" customHeight="1" x14ac:dyDescent="0.25">
      <c r="A916" s="69"/>
      <c r="B916" s="63"/>
      <c r="C916" s="50" t="s">
        <v>61</v>
      </c>
      <c r="D916" s="64"/>
      <c r="E916" s="50" t="s">
        <v>61</v>
      </c>
      <c r="F916" s="68"/>
      <c r="G916" s="65"/>
      <c r="H916" s="66"/>
      <c r="I916" s="66"/>
      <c r="J916" s="67"/>
      <c r="K916" s="68"/>
      <c r="L916" s="64"/>
      <c r="M916" s="66"/>
      <c r="N916" s="66"/>
      <c r="O916" s="67"/>
      <c r="P916" s="48" t="str">
        <f t="shared" si="60"/>
        <v/>
      </c>
      <c r="Q916" s="50">
        <f t="shared" si="72"/>
        <v>915</v>
      </c>
      <c r="R916" s="50"/>
      <c r="S916" s="52"/>
      <c r="T916" s="52">
        <f t="shared" si="61"/>
        <v>0</v>
      </c>
      <c r="U916" s="52">
        <f t="shared" si="62"/>
        <v>0</v>
      </c>
      <c r="V916" s="52">
        <f t="shared" si="63"/>
        <v>0</v>
      </c>
      <c r="W916" s="52">
        <f t="shared" si="64"/>
        <v>0</v>
      </c>
      <c r="X916" s="52" t="str">
        <f t="shared" si="73"/>
        <v/>
      </c>
      <c r="Y916" s="53" t="str">
        <f t="shared" si="59"/>
        <v/>
      </c>
      <c r="Z916" s="53" t="str">
        <f t="shared" si="74"/>
        <v/>
      </c>
      <c r="AA916" s="53" t="str">
        <f t="shared" si="65"/>
        <v/>
      </c>
      <c r="AB916" s="54" t="str">
        <f t="shared" si="66"/>
        <v/>
      </c>
      <c r="AC916" s="61"/>
      <c r="AD916" s="52" t="str">
        <f t="shared" si="67"/>
        <v/>
      </c>
      <c r="AE916" s="53" t="str">
        <f t="shared" si="77"/>
        <v/>
      </c>
      <c r="AF916" s="52" t="str">
        <f t="shared" si="68"/>
        <v/>
      </c>
      <c r="AG916" s="52" t="str">
        <f t="shared" si="69"/>
        <v/>
      </c>
      <c r="AH916" s="58">
        <f t="shared" si="70"/>
        <v>0</v>
      </c>
      <c r="AI916" s="58">
        <f t="shared" si="71"/>
        <v>0</v>
      </c>
      <c r="AJ916" s="52" t="str">
        <f t="shared" si="75"/>
        <v/>
      </c>
      <c r="AK916" s="52" t="str">
        <f t="shared" si="76"/>
        <v/>
      </c>
    </row>
    <row r="917" spans="1:37" ht="15.75" customHeight="1" x14ac:dyDescent="0.25">
      <c r="A917" s="69"/>
      <c r="B917" s="63"/>
      <c r="C917" s="50" t="s">
        <v>61</v>
      </c>
      <c r="D917" s="64"/>
      <c r="E917" s="50" t="s">
        <v>61</v>
      </c>
      <c r="F917" s="68"/>
      <c r="G917" s="65"/>
      <c r="H917" s="66"/>
      <c r="I917" s="66"/>
      <c r="J917" s="67"/>
      <c r="K917" s="68"/>
      <c r="L917" s="64"/>
      <c r="M917" s="66"/>
      <c r="N917" s="66"/>
      <c r="O917" s="67"/>
      <c r="P917" s="48" t="str">
        <f t="shared" si="60"/>
        <v/>
      </c>
      <c r="Q917" s="50">
        <f t="shared" si="72"/>
        <v>916</v>
      </c>
      <c r="R917" s="50"/>
      <c r="S917" s="52"/>
      <c r="T917" s="52">
        <f t="shared" si="61"/>
        <v>0</v>
      </c>
      <c r="U917" s="52">
        <f t="shared" si="62"/>
        <v>0</v>
      </c>
      <c r="V917" s="52">
        <f t="shared" si="63"/>
        <v>0</v>
      </c>
      <c r="W917" s="52">
        <f t="shared" si="64"/>
        <v>0</v>
      </c>
      <c r="X917" s="52" t="str">
        <f t="shared" si="73"/>
        <v/>
      </c>
      <c r="Y917" s="53" t="str">
        <f t="shared" si="59"/>
        <v/>
      </c>
      <c r="Z917" s="53" t="str">
        <f t="shared" si="74"/>
        <v/>
      </c>
      <c r="AA917" s="53" t="str">
        <f t="shared" si="65"/>
        <v/>
      </c>
      <c r="AB917" s="54" t="str">
        <f t="shared" si="66"/>
        <v/>
      </c>
      <c r="AC917" s="61"/>
      <c r="AD917" s="52" t="str">
        <f t="shared" si="67"/>
        <v/>
      </c>
      <c r="AE917" s="53" t="str">
        <f t="shared" si="77"/>
        <v/>
      </c>
      <c r="AF917" s="52" t="str">
        <f t="shared" si="68"/>
        <v/>
      </c>
      <c r="AG917" s="52" t="str">
        <f t="shared" si="69"/>
        <v/>
      </c>
      <c r="AH917" s="58">
        <f t="shared" si="70"/>
        <v>0</v>
      </c>
      <c r="AI917" s="58">
        <f t="shared" si="71"/>
        <v>0</v>
      </c>
      <c r="AJ917" s="52" t="str">
        <f t="shared" si="75"/>
        <v/>
      </c>
      <c r="AK917" s="52" t="str">
        <f t="shared" si="76"/>
        <v/>
      </c>
    </row>
    <row r="918" spans="1:37" ht="15.75" customHeight="1" x14ac:dyDescent="0.25">
      <c r="A918" s="69"/>
      <c r="B918" s="63"/>
      <c r="C918" s="50" t="s">
        <v>61</v>
      </c>
      <c r="D918" s="64"/>
      <c r="E918" s="50" t="s">
        <v>61</v>
      </c>
      <c r="F918" s="68"/>
      <c r="G918" s="65"/>
      <c r="H918" s="66"/>
      <c r="I918" s="66"/>
      <c r="J918" s="67"/>
      <c r="K918" s="68"/>
      <c r="L918" s="64"/>
      <c r="M918" s="66"/>
      <c r="N918" s="66"/>
      <c r="O918" s="67"/>
      <c r="P918" s="48" t="str">
        <f t="shared" si="60"/>
        <v/>
      </c>
      <c r="Q918" s="50">
        <f t="shared" si="72"/>
        <v>917</v>
      </c>
      <c r="R918" s="50"/>
      <c r="S918" s="52"/>
      <c r="T918" s="52">
        <f t="shared" si="61"/>
        <v>0</v>
      </c>
      <c r="U918" s="52">
        <f t="shared" si="62"/>
        <v>0</v>
      </c>
      <c r="V918" s="52">
        <f t="shared" si="63"/>
        <v>0</v>
      </c>
      <c r="W918" s="52">
        <f t="shared" si="64"/>
        <v>0</v>
      </c>
      <c r="X918" s="52" t="str">
        <f t="shared" si="73"/>
        <v/>
      </c>
      <c r="Y918" s="53" t="str">
        <f t="shared" si="59"/>
        <v/>
      </c>
      <c r="Z918" s="53" t="str">
        <f t="shared" si="74"/>
        <v/>
      </c>
      <c r="AA918" s="53" t="str">
        <f t="shared" si="65"/>
        <v/>
      </c>
      <c r="AB918" s="54" t="str">
        <f t="shared" si="66"/>
        <v/>
      </c>
      <c r="AC918" s="61"/>
      <c r="AD918" s="52" t="str">
        <f t="shared" si="67"/>
        <v/>
      </c>
      <c r="AE918" s="53" t="str">
        <f t="shared" si="77"/>
        <v/>
      </c>
      <c r="AF918" s="52" t="str">
        <f t="shared" si="68"/>
        <v/>
      </c>
      <c r="AG918" s="52" t="str">
        <f t="shared" si="69"/>
        <v/>
      </c>
      <c r="AH918" s="58">
        <f t="shared" si="70"/>
        <v>0</v>
      </c>
      <c r="AI918" s="58">
        <f t="shared" si="71"/>
        <v>0</v>
      </c>
      <c r="AJ918" s="52" t="str">
        <f t="shared" si="75"/>
        <v/>
      </c>
      <c r="AK918" s="52" t="str">
        <f t="shared" si="76"/>
        <v/>
      </c>
    </row>
    <row r="919" spans="1:37" ht="15.75" customHeight="1" x14ac:dyDescent="0.25">
      <c r="A919" s="69"/>
      <c r="B919" s="63"/>
      <c r="C919" s="50" t="s">
        <v>61</v>
      </c>
      <c r="D919" s="64"/>
      <c r="E919" s="50" t="s">
        <v>61</v>
      </c>
      <c r="F919" s="68"/>
      <c r="G919" s="65"/>
      <c r="H919" s="66"/>
      <c r="I919" s="66"/>
      <c r="J919" s="67"/>
      <c r="K919" s="68"/>
      <c r="L919" s="64"/>
      <c r="M919" s="66"/>
      <c r="N919" s="66"/>
      <c r="O919" s="67"/>
      <c r="P919" s="48" t="str">
        <f t="shared" si="60"/>
        <v/>
      </c>
      <c r="Q919" s="50">
        <f t="shared" si="72"/>
        <v>918</v>
      </c>
      <c r="R919" s="50"/>
      <c r="S919" s="52"/>
      <c r="T919" s="52">
        <f t="shared" si="61"/>
        <v>0</v>
      </c>
      <c r="U919" s="52">
        <f t="shared" si="62"/>
        <v>0</v>
      </c>
      <c r="V919" s="52">
        <f t="shared" si="63"/>
        <v>0</v>
      </c>
      <c r="W919" s="52">
        <f t="shared" si="64"/>
        <v>0</v>
      </c>
      <c r="X919" s="52" t="str">
        <f t="shared" si="73"/>
        <v/>
      </c>
      <c r="Y919" s="53" t="str">
        <f t="shared" si="59"/>
        <v/>
      </c>
      <c r="Z919" s="53" t="str">
        <f t="shared" si="74"/>
        <v/>
      </c>
      <c r="AA919" s="53" t="str">
        <f t="shared" si="65"/>
        <v/>
      </c>
      <c r="AB919" s="54" t="str">
        <f t="shared" si="66"/>
        <v/>
      </c>
      <c r="AC919" s="61"/>
      <c r="AD919" s="52" t="str">
        <f t="shared" si="67"/>
        <v/>
      </c>
      <c r="AE919" s="53" t="str">
        <f t="shared" si="77"/>
        <v/>
      </c>
      <c r="AF919" s="52" t="str">
        <f t="shared" si="68"/>
        <v/>
      </c>
      <c r="AG919" s="52" t="str">
        <f t="shared" si="69"/>
        <v/>
      </c>
      <c r="AH919" s="58">
        <f t="shared" si="70"/>
        <v>0</v>
      </c>
      <c r="AI919" s="58">
        <f t="shared" si="71"/>
        <v>0</v>
      </c>
      <c r="AJ919" s="52" t="str">
        <f t="shared" si="75"/>
        <v/>
      </c>
      <c r="AK919" s="52" t="str">
        <f t="shared" si="76"/>
        <v/>
      </c>
    </row>
    <row r="920" spans="1:37" ht="15.75" customHeight="1" x14ac:dyDescent="0.25">
      <c r="A920" s="69"/>
      <c r="B920" s="63"/>
      <c r="C920" s="50" t="s">
        <v>61</v>
      </c>
      <c r="D920" s="64"/>
      <c r="E920" s="50" t="s">
        <v>61</v>
      </c>
      <c r="F920" s="68"/>
      <c r="G920" s="65"/>
      <c r="H920" s="66"/>
      <c r="I920" s="66"/>
      <c r="J920" s="67"/>
      <c r="K920" s="68"/>
      <c r="L920" s="64"/>
      <c r="M920" s="66"/>
      <c r="N920" s="66"/>
      <c r="O920" s="67"/>
      <c r="P920" s="48" t="str">
        <f t="shared" si="60"/>
        <v/>
      </c>
      <c r="Q920" s="50">
        <f t="shared" si="72"/>
        <v>919</v>
      </c>
      <c r="R920" s="50"/>
      <c r="S920" s="52"/>
      <c r="T920" s="52">
        <f t="shared" si="61"/>
        <v>0</v>
      </c>
      <c r="U920" s="52">
        <f t="shared" si="62"/>
        <v>0</v>
      </c>
      <c r="V920" s="52">
        <f t="shared" si="63"/>
        <v>0</v>
      </c>
      <c r="W920" s="52">
        <f t="shared" si="64"/>
        <v>0</v>
      </c>
      <c r="X920" s="52" t="str">
        <f t="shared" si="73"/>
        <v/>
      </c>
      <c r="Y920" s="53" t="str">
        <f t="shared" si="59"/>
        <v/>
      </c>
      <c r="Z920" s="53" t="str">
        <f t="shared" si="74"/>
        <v/>
      </c>
      <c r="AA920" s="53" t="str">
        <f t="shared" si="65"/>
        <v/>
      </c>
      <c r="AB920" s="54" t="str">
        <f t="shared" si="66"/>
        <v/>
      </c>
      <c r="AC920" s="61"/>
      <c r="AD920" s="52" t="str">
        <f t="shared" si="67"/>
        <v/>
      </c>
      <c r="AE920" s="53" t="str">
        <f t="shared" si="77"/>
        <v/>
      </c>
      <c r="AF920" s="52" t="str">
        <f t="shared" si="68"/>
        <v/>
      </c>
      <c r="AG920" s="52" t="str">
        <f t="shared" si="69"/>
        <v/>
      </c>
      <c r="AH920" s="58">
        <f t="shared" si="70"/>
        <v>0</v>
      </c>
      <c r="AI920" s="58">
        <f t="shared" si="71"/>
        <v>0</v>
      </c>
      <c r="AJ920" s="52" t="str">
        <f t="shared" si="75"/>
        <v/>
      </c>
      <c r="AK920" s="52" t="str">
        <f t="shared" si="76"/>
        <v/>
      </c>
    </row>
    <row r="921" spans="1:37" ht="15.75" customHeight="1" x14ac:dyDescent="0.25">
      <c r="A921" s="69"/>
      <c r="B921" s="63"/>
      <c r="C921" s="50" t="s">
        <v>61</v>
      </c>
      <c r="D921" s="64"/>
      <c r="E921" s="50" t="s">
        <v>61</v>
      </c>
      <c r="F921" s="68"/>
      <c r="G921" s="65"/>
      <c r="H921" s="66"/>
      <c r="I921" s="66"/>
      <c r="J921" s="67"/>
      <c r="K921" s="68"/>
      <c r="L921" s="64"/>
      <c r="M921" s="66"/>
      <c r="N921" s="66"/>
      <c r="O921" s="67"/>
      <c r="P921" s="48" t="str">
        <f t="shared" si="60"/>
        <v/>
      </c>
      <c r="Q921" s="50">
        <f t="shared" si="72"/>
        <v>920</v>
      </c>
      <c r="R921" s="50"/>
      <c r="S921" s="52"/>
      <c r="T921" s="52">
        <f t="shared" si="61"/>
        <v>0</v>
      </c>
      <c r="U921" s="52">
        <f t="shared" si="62"/>
        <v>0</v>
      </c>
      <c r="V921" s="52">
        <f t="shared" si="63"/>
        <v>0</v>
      </c>
      <c r="W921" s="52">
        <f t="shared" si="64"/>
        <v>0</v>
      </c>
      <c r="X921" s="52" t="str">
        <f t="shared" si="73"/>
        <v/>
      </c>
      <c r="Y921" s="53" t="str">
        <f t="shared" si="59"/>
        <v/>
      </c>
      <c r="Z921" s="53" t="str">
        <f t="shared" si="74"/>
        <v/>
      </c>
      <c r="AA921" s="53" t="str">
        <f t="shared" si="65"/>
        <v/>
      </c>
      <c r="AB921" s="54" t="str">
        <f t="shared" si="66"/>
        <v/>
      </c>
      <c r="AC921" s="61"/>
      <c r="AD921" s="52" t="str">
        <f t="shared" si="67"/>
        <v/>
      </c>
      <c r="AE921" s="53" t="str">
        <f t="shared" si="77"/>
        <v/>
      </c>
      <c r="AF921" s="52" t="str">
        <f t="shared" si="68"/>
        <v/>
      </c>
      <c r="AG921" s="52" t="str">
        <f t="shared" si="69"/>
        <v/>
      </c>
      <c r="AH921" s="58">
        <f t="shared" si="70"/>
        <v>0</v>
      </c>
      <c r="AI921" s="58">
        <f t="shared" si="71"/>
        <v>0</v>
      </c>
      <c r="AJ921" s="52" t="str">
        <f t="shared" si="75"/>
        <v/>
      </c>
      <c r="AK921" s="52" t="str">
        <f t="shared" si="76"/>
        <v/>
      </c>
    </row>
    <row r="922" spans="1:37" ht="15.75" customHeight="1" x14ac:dyDescent="0.25">
      <c r="A922" s="69"/>
      <c r="B922" s="63"/>
      <c r="C922" s="50" t="s">
        <v>61</v>
      </c>
      <c r="D922" s="64"/>
      <c r="E922" s="50" t="s">
        <v>61</v>
      </c>
      <c r="F922" s="68"/>
      <c r="G922" s="65"/>
      <c r="H922" s="66"/>
      <c r="I922" s="66"/>
      <c r="J922" s="67"/>
      <c r="K922" s="68"/>
      <c r="L922" s="64"/>
      <c r="M922" s="66"/>
      <c r="N922" s="66"/>
      <c r="O922" s="67"/>
      <c r="P922" s="48" t="str">
        <f t="shared" si="60"/>
        <v/>
      </c>
      <c r="Q922" s="50">
        <f t="shared" si="72"/>
        <v>921</v>
      </c>
      <c r="R922" s="50"/>
      <c r="S922" s="52"/>
      <c r="T922" s="52">
        <f t="shared" si="61"/>
        <v>0</v>
      </c>
      <c r="U922" s="52">
        <f t="shared" si="62"/>
        <v>0</v>
      </c>
      <c r="V922" s="52">
        <f t="shared" si="63"/>
        <v>0</v>
      </c>
      <c r="W922" s="52">
        <f t="shared" si="64"/>
        <v>0</v>
      </c>
      <c r="X922" s="52" t="str">
        <f t="shared" si="73"/>
        <v/>
      </c>
      <c r="Y922" s="53" t="str">
        <f t="shared" si="59"/>
        <v/>
      </c>
      <c r="Z922" s="53" t="str">
        <f t="shared" si="74"/>
        <v/>
      </c>
      <c r="AA922" s="53" t="str">
        <f t="shared" si="65"/>
        <v/>
      </c>
      <c r="AB922" s="54" t="str">
        <f t="shared" si="66"/>
        <v/>
      </c>
      <c r="AC922" s="61"/>
      <c r="AD922" s="52" t="str">
        <f t="shared" si="67"/>
        <v/>
      </c>
      <c r="AE922" s="53" t="str">
        <f t="shared" si="77"/>
        <v/>
      </c>
      <c r="AF922" s="52" t="str">
        <f t="shared" si="68"/>
        <v/>
      </c>
      <c r="AG922" s="52" t="str">
        <f t="shared" si="69"/>
        <v/>
      </c>
      <c r="AH922" s="58">
        <f t="shared" si="70"/>
        <v>0</v>
      </c>
      <c r="AI922" s="58">
        <f t="shared" si="71"/>
        <v>0</v>
      </c>
      <c r="AJ922" s="52" t="str">
        <f t="shared" si="75"/>
        <v/>
      </c>
      <c r="AK922" s="52" t="str">
        <f t="shared" si="76"/>
        <v/>
      </c>
    </row>
    <row r="923" spans="1:37" ht="15.75" customHeight="1" x14ac:dyDescent="0.25">
      <c r="A923" s="69"/>
      <c r="B923" s="63"/>
      <c r="C923" s="50" t="s">
        <v>61</v>
      </c>
      <c r="D923" s="64"/>
      <c r="E923" s="50" t="s">
        <v>61</v>
      </c>
      <c r="F923" s="68"/>
      <c r="G923" s="65"/>
      <c r="H923" s="66"/>
      <c r="I923" s="66"/>
      <c r="J923" s="67"/>
      <c r="K923" s="68"/>
      <c r="L923" s="64"/>
      <c r="M923" s="66"/>
      <c r="N923" s="66"/>
      <c r="O923" s="67"/>
      <c r="P923" s="48" t="str">
        <f t="shared" si="60"/>
        <v/>
      </c>
      <c r="Q923" s="50">
        <f t="shared" si="72"/>
        <v>922</v>
      </c>
      <c r="R923" s="50"/>
      <c r="S923" s="52"/>
      <c r="T923" s="52">
        <f t="shared" si="61"/>
        <v>0</v>
      </c>
      <c r="U923" s="52">
        <f t="shared" si="62"/>
        <v>0</v>
      </c>
      <c r="V923" s="52">
        <f t="shared" si="63"/>
        <v>0</v>
      </c>
      <c r="W923" s="52">
        <f t="shared" si="64"/>
        <v>0</v>
      </c>
      <c r="X923" s="52" t="str">
        <f t="shared" si="73"/>
        <v/>
      </c>
      <c r="Y923" s="53" t="str">
        <f t="shared" si="59"/>
        <v/>
      </c>
      <c r="Z923" s="53" t="str">
        <f t="shared" si="74"/>
        <v/>
      </c>
      <c r="AA923" s="53" t="str">
        <f t="shared" si="65"/>
        <v/>
      </c>
      <c r="AB923" s="54" t="str">
        <f t="shared" si="66"/>
        <v/>
      </c>
      <c r="AC923" s="61"/>
      <c r="AD923" s="52" t="str">
        <f t="shared" si="67"/>
        <v/>
      </c>
      <c r="AE923" s="53" t="str">
        <f t="shared" si="77"/>
        <v/>
      </c>
      <c r="AF923" s="52" t="str">
        <f t="shared" si="68"/>
        <v/>
      </c>
      <c r="AG923" s="52" t="str">
        <f t="shared" si="69"/>
        <v/>
      </c>
      <c r="AH923" s="58">
        <f t="shared" si="70"/>
        <v>0</v>
      </c>
      <c r="AI923" s="58">
        <f t="shared" si="71"/>
        <v>0</v>
      </c>
      <c r="AJ923" s="52" t="str">
        <f t="shared" si="75"/>
        <v/>
      </c>
      <c r="AK923" s="52" t="str">
        <f t="shared" si="76"/>
        <v/>
      </c>
    </row>
    <row r="924" spans="1:37" ht="15.75" customHeight="1" x14ac:dyDescent="0.25">
      <c r="A924" s="69"/>
      <c r="B924" s="63"/>
      <c r="C924" s="50" t="s">
        <v>61</v>
      </c>
      <c r="D924" s="64"/>
      <c r="E924" s="50" t="s">
        <v>61</v>
      </c>
      <c r="F924" s="68"/>
      <c r="G924" s="65"/>
      <c r="H924" s="66"/>
      <c r="I924" s="66"/>
      <c r="J924" s="67"/>
      <c r="K924" s="68"/>
      <c r="L924" s="64"/>
      <c r="M924" s="66"/>
      <c r="N924" s="66"/>
      <c r="O924" s="67"/>
      <c r="P924" s="48" t="str">
        <f t="shared" si="60"/>
        <v/>
      </c>
      <c r="Q924" s="50">
        <f t="shared" si="72"/>
        <v>923</v>
      </c>
      <c r="R924" s="50"/>
      <c r="S924" s="52"/>
      <c r="T924" s="52">
        <f t="shared" si="61"/>
        <v>0</v>
      </c>
      <c r="U924" s="52">
        <f t="shared" si="62"/>
        <v>0</v>
      </c>
      <c r="V924" s="52">
        <f t="shared" si="63"/>
        <v>0</v>
      </c>
      <c r="W924" s="52">
        <f t="shared" si="64"/>
        <v>0</v>
      </c>
      <c r="X924" s="52" t="str">
        <f t="shared" si="73"/>
        <v/>
      </c>
      <c r="Y924" s="53" t="str">
        <f t="shared" si="59"/>
        <v/>
      </c>
      <c r="Z924" s="53" t="str">
        <f t="shared" si="74"/>
        <v/>
      </c>
      <c r="AA924" s="53" t="str">
        <f t="shared" si="65"/>
        <v/>
      </c>
      <c r="AB924" s="54" t="str">
        <f t="shared" si="66"/>
        <v/>
      </c>
      <c r="AC924" s="61"/>
      <c r="AD924" s="52" t="str">
        <f t="shared" si="67"/>
        <v/>
      </c>
      <c r="AE924" s="53" t="str">
        <f t="shared" si="77"/>
        <v/>
      </c>
      <c r="AF924" s="52" t="str">
        <f t="shared" si="68"/>
        <v/>
      </c>
      <c r="AG924" s="52" t="str">
        <f t="shared" si="69"/>
        <v/>
      </c>
      <c r="AH924" s="58">
        <f t="shared" si="70"/>
        <v>0</v>
      </c>
      <c r="AI924" s="58">
        <f t="shared" si="71"/>
        <v>0</v>
      </c>
      <c r="AJ924" s="52" t="str">
        <f t="shared" si="75"/>
        <v/>
      </c>
      <c r="AK924" s="52" t="str">
        <f t="shared" si="76"/>
        <v/>
      </c>
    </row>
    <row r="925" spans="1:37" ht="15.75" customHeight="1" x14ac:dyDescent="0.25">
      <c r="A925" s="69"/>
      <c r="B925" s="63"/>
      <c r="C925" s="50" t="s">
        <v>61</v>
      </c>
      <c r="D925" s="64"/>
      <c r="E925" s="50" t="s">
        <v>61</v>
      </c>
      <c r="F925" s="68"/>
      <c r="G925" s="65"/>
      <c r="H925" s="66"/>
      <c r="I925" s="66"/>
      <c r="J925" s="67"/>
      <c r="K925" s="68"/>
      <c r="L925" s="64"/>
      <c r="M925" s="66"/>
      <c r="N925" s="66"/>
      <c r="O925" s="67"/>
      <c r="P925" s="48" t="str">
        <f t="shared" si="60"/>
        <v/>
      </c>
      <c r="Q925" s="50">
        <f t="shared" si="72"/>
        <v>924</v>
      </c>
      <c r="R925" s="50"/>
      <c r="S925" s="52"/>
      <c r="T925" s="52">
        <f t="shared" si="61"/>
        <v>0</v>
      </c>
      <c r="U925" s="52">
        <f t="shared" si="62"/>
        <v>0</v>
      </c>
      <c r="V925" s="52">
        <f t="shared" si="63"/>
        <v>0</v>
      </c>
      <c r="W925" s="52">
        <f t="shared" si="64"/>
        <v>0</v>
      </c>
      <c r="X925" s="52" t="str">
        <f t="shared" si="73"/>
        <v/>
      </c>
      <c r="Y925" s="53" t="str">
        <f t="shared" si="59"/>
        <v/>
      </c>
      <c r="Z925" s="53" t="str">
        <f t="shared" si="74"/>
        <v/>
      </c>
      <c r="AA925" s="53" t="str">
        <f t="shared" si="65"/>
        <v/>
      </c>
      <c r="AB925" s="54" t="str">
        <f t="shared" si="66"/>
        <v/>
      </c>
      <c r="AC925" s="61"/>
      <c r="AD925" s="52" t="str">
        <f t="shared" si="67"/>
        <v/>
      </c>
      <c r="AE925" s="53" t="str">
        <f t="shared" si="77"/>
        <v/>
      </c>
      <c r="AF925" s="52" t="str">
        <f t="shared" si="68"/>
        <v/>
      </c>
      <c r="AG925" s="52" t="str">
        <f t="shared" si="69"/>
        <v/>
      </c>
      <c r="AH925" s="58">
        <f t="shared" si="70"/>
        <v>0</v>
      </c>
      <c r="AI925" s="58">
        <f t="shared" si="71"/>
        <v>0</v>
      </c>
      <c r="AJ925" s="52" t="str">
        <f t="shared" si="75"/>
        <v/>
      </c>
      <c r="AK925" s="52" t="str">
        <f t="shared" si="76"/>
        <v/>
      </c>
    </row>
    <row r="926" spans="1:37" ht="15.75" customHeight="1" x14ac:dyDescent="0.25">
      <c r="A926" s="69"/>
      <c r="B926" s="63"/>
      <c r="C926" s="50" t="s">
        <v>61</v>
      </c>
      <c r="D926" s="64"/>
      <c r="E926" s="50" t="s">
        <v>61</v>
      </c>
      <c r="F926" s="68"/>
      <c r="G926" s="65"/>
      <c r="H926" s="66"/>
      <c r="I926" s="66"/>
      <c r="J926" s="67"/>
      <c r="K926" s="68"/>
      <c r="L926" s="64"/>
      <c r="M926" s="66"/>
      <c r="N926" s="66"/>
      <c r="O926" s="67"/>
      <c r="P926" s="48" t="str">
        <f t="shared" si="60"/>
        <v/>
      </c>
      <c r="Q926" s="50">
        <f t="shared" si="72"/>
        <v>925</v>
      </c>
      <c r="R926" s="50"/>
      <c r="S926" s="52"/>
      <c r="T926" s="52">
        <f t="shared" si="61"/>
        <v>0</v>
      </c>
      <c r="U926" s="52">
        <f t="shared" si="62"/>
        <v>0</v>
      </c>
      <c r="V926" s="52">
        <f t="shared" si="63"/>
        <v>0</v>
      </c>
      <c r="W926" s="52">
        <f t="shared" si="64"/>
        <v>0</v>
      </c>
      <c r="X926" s="52" t="str">
        <f t="shared" si="73"/>
        <v/>
      </c>
      <c r="Y926" s="53" t="str">
        <f t="shared" si="59"/>
        <v/>
      </c>
      <c r="Z926" s="53" t="str">
        <f t="shared" si="74"/>
        <v/>
      </c>
      <c r="AA926" s="53" t="str">
        <f t="shared" si="65"/>
        <v/>
      </c>
      <c r="AB926" s="54" t="str">
        <f t="shared" si="66"/>
        <v/>
      </c>
      <c r="AC926" s="61"/>
      <c r="AD926" s="52" t="str">
        <f t="shared" si="67"/>
        <v/>
      </c>
      <c r="AE926" s="53" t="str">
        <f t="shared" si="77"/>
        <v/>
      </c>
      <c r="AF926" s="52" t="str">
        <f t="shared" si="68"/>
        <v/>
      </c>
      <c r="AG926" s="52" t="str">
        <f t="shared" si="69"/>
        <v/>
      </c>
      <c r="AH926" s="58">
        <f t="shared" si="70"/>
        <v>0</v>
      </c>
      <c r="AI926" s="58">
        <f t="shared" si="71"/>
        <v>0</v>
      </c>
      <c r="AJ926" s="52" t="str">
        <f t="shared" si="75"/>
        <v/>
      </c>
      <c r="AK926" s="52" t="str">
        <f t="shared" si="76"/>
        <v/>
      </c>
    </row>
    <row r="927" spans="1:37" ht="15.75" customHeight="1" x14ac:dyDescent="0.25">
      <c r="A927" s="69"/>
      <c r="B927" s="63"/>
      <c r="C927" s="50" t="s">
        <v>61</v>
      </c>
      <c r="D927" s="64"/>
      <c r="E927" s="50" t="s">
        <v>61</v>
      </c>
      <c r="F927" s="68"/>
      <c r="G927" s="65"/>
      <c r="H927" s="66"/>
      <c r="I927" s="66"/>
      <c r="J927" s="67"/>
      <c r="K927" s="68"/>
      <c r="L927" s="64"/>
      <c r="M927" s="66"/>
      <c r="N927" s="66"/>
      <c r="O927" s="67"/>
      <c r="P927" s="48" t="str">
        <f t="shared" si="60"/>
        <v/>
      </c>
      <c r="Q927" s="50">
        <f t="shared" si="72"/>
        <v>926</v>
      </c>
      <c r="R927" s="50"/>
      <c r="S927" s="52"/>
      <c r="T927" s="52">
        <f t="shared" si="61"/>
        <v>0</v>
      </c>
      <c r="U927" s="52">
        <f t="shared" si="62"/>
        <v>0</v>
      </c>
      <c r="V927" s="52">
        <f t="shared" si="63"/>
        <v>0</v>
      </c>
      <c r="W927" s="52">
        <f t="shared" si="64"/>
        <v>0</v>
      </c>
      <c r="X927" s="52" t="str">
        <f t="shared" si="73"/>
        <v/>
      </c>
      <c r="Y927" s="53" t="str">
        <f t="shared" si="59"/>
        <v/>
      </c>
      <c r="Z927" s="53" t="str">
        <f t="shared" si="74"/>
        <v/>
      </c>
      <c r="AA927" s="53" t="str">
        <f t="shared" si="65"/>
        <v/>
      </c>
      <c r="AB927" s="54" t="str">
        <f t="shared" si="66"/>
        <v/>
      </c>
      <c r="AC927" s="61"/>
      <c r="AD927" s="52" t="str">
        <f t="shared" si="67"/>
        <v/>
      </c>
      <c r="AE927" s="53" t="str">
        <f t="shared" si="77"/>
        <v/>
      </c>
      <c r="AF927" s="52" t="str">
        <f t="shared" si="68"/>
        <v/>
      </c>
      <c r="AG927" s="52" t="str">
        <f t="shared" si="69"/>
        <v/>
      </c>
      <c r="AH927" s="58">
        <f t="shared" si="70"/>
        <v>0</v>
      </c>
      <c r="AI927" s="58">
        <f t="shared" si="71"/>
        <v>0</v>
      </c>
      <c r="AJ927" s="52" t="str">
        <f t="shared" si="75"/>
        <v/>
      </c>
      <c r="AK927" s="52" t="str">
        <f t="shared" si="76"/>
        <v/>
      </c>
    </row>
    <row r="928" spans="1:37" ht="15.75" customHeight="1" x14ac:dyDescent="0.25">
      <c r="A928" s="69"/>
      <c r="B928" s="63"/>
      <c r="C928" s="50" t="s">
        <v>61</v>
      </c>
      <c r="D928" s="64"/>
      <c r="E928" s="50" t="s">
        <v>61</v>
      </c>
      <c r="F928" s="68"/>
      <c r="G928" s="65"/>
      <c r="H928" s="66"/>
      <c r="I928" s="66"/>
      <c r="J928" s="67"/>
      <c r="K928" s="68"/>
      <c r="L928" s="64"/>
      <c r="M928" s="66"/>
      <c r="N928" s="66"/>
      <c r="O928" s="67"/>
      <c r="P928" s="48" t="str">
        <f t="shared" si="60"/>
        <v/>
      </c>
      <c r="Q928" s="50">
        <f t="shared" si="72"/>
        <v>927</v>
      </c>
      <c r="R928" s="50"/>
      <c r="S928" s="52"/>
      <c r="T928" s="52">
        <f t="shared" si="61"/>
        <v>0</v>
      </c>
      <c r="U928" s="52">
        <f t="shared" si="62"/>
        <v>0</v>
      </c>
      <c r="V928" s="52">
        <f t="shared" si="63"/>
        <v>0</v>
      </c>
      <c r="W928" s="52">
        <f t="shared" si="64"/>
        <v>0</v>
      </c>
      <c r="X928" s="52" t="str">
        <f t="shared" si="73"/>
        <v/>
      </c>
      <c r="Y928" s="53" t="str">
        <f t="shared" si="59"/>
        <v/>
      </c>
      <c r="Z928" s="53" t="str">
        <f t="shared" si="74"/>
        <v/>
      </c>
      <c r="AA928" s="53" t="str">
        <f t="shared" si="65"/>
        <v/>
      </c>
      <c r="AB928" s="54" t="str">
        <f t="shared" si="66"/>
        <v/>
      </c>
      <c r="AC928" s="61"/>
      <c r="AD928" s="52" t="str">
        <f t="shared" si="67"/>
        <v/>
      </c>
      <c r="AE928" s="53" t="str">
        <f t="shared" si="77"/>
        <v/>
      </c>
      <c r="AF928" s="52" t="str">
        <f t="shared" si="68"/>
        <v/>
      </c>
      <c r="AG928" s="52" t="str">
        <f t="shared" si="69"/>
        <v/>
      </c>
      <c r="AH928" s="58">
        <f t="shared" si="70"/>
        <v>0</v>
      </c>
      <c r="AI928" s="58">
        <f t="shared" si="71"/>
        <v>0</v>
      </c>
      <c r="AJ928" s="52" t="str">
        <f t="shared" si="75"/>
        <v/>
      </c>
      <c r="AK928" s="52" t="str">
        <f t="shared" si="76"/>
        <v/>
      </c>
    </row>
    <row r="929" spans="1:37" ht="15.75" customHeight="1" x14ac:dyDescent="0.25">
      <c r="A929" s="69"/>
      <c r="B929" s="63"/>
      <c r="C929" s="50" t="s">
        <v>61</v>
      </c>
      <c r="D929" s="64"/>
      <c r="E929" s="50" t="s">
        <v>61</v>
      </c>
      <c r="F929" s="68"/>
      <c r="G929" s="65"/>
      <c r="H929" s="66"/>
      <c r="I929" s="66"/>
      <c r="J929" s="67"/>
      <c r="K929" s="68"/>
      <c r="L929" s="64"/>
      <c r="M929" s="66"/>
      <c r="N929" s="66"/>
      <c r="O929" s="67"/>
      <c r="P929" s="48" t="str">
        <f t="shared" si="60"/>
        <v/>
      </c>
      <c r="Q929" s="50">
        <f t="shared" si="72"/>
        <v>928</v>
      </c>
      <c r="R929" s="50"/>
      <c r="S929" s="52"/>
      <c r="T929" s="52">
        <f t="shared" si="61"/>
        <v>0</v>
      </c>
      <c r="U929" s="52">
        <f t="shared" si="62"/>
        <v>0</v>
      </c>
      <c r="V929" s="52">
        <f t="shared" si="63"/>
        <v>0</v>
      </c>
      <c r="W929" s="52">
        <f t="shared" si="64"/>
        <v>0</v>
      </c>
      <c r="X929" s="52" t="str">
        <f t="shared" si="73"/>
        <v/>
      </c>
      <c r="Y929" s="53" t="str">
        <f t="shared" si="59"/>
        <v/>
      </c>
      <c r="Z929" s="53" t="str">
        <f t="shared" si="74"/>
        <v/>
      </c>
      <c r="AA929" s="53" t="str">
        <f t="shared" si="65"/>
        <v/>
      </c>
      <c r="AB929" s="54" t="str">
        <f t="shared" si="66"/>
        <v/>
      </c>
      <c r="AC929" s="61"/>
      <c r="AD929" s="52" t="str">
        <f t="shared" si="67"/>
        <v/>
      </c>
      <c r="AE929" s="53" t="str">
        <f t="shared" si="77"/>
        <v/>
      </c>
      <c r="AF929" s="52" t="str">
        <f t="shared" si="68"/>
        <v/>
      </c>
      <c r="AG929" s="52" t="str">
        <f t="shared" si="69"/>
        <v/>
      </c>
      <c r="AH929" s="58">
        <f t="shared" si="70"/>
        <v>0</v>
      </c>
      <c r="AI929" s="58">
        <f t="shared" si="71"/>
        <v>0</v>
      </c>
      <c r="AJ929" s="52" t="str">
        <f t="shared" si="75"/>
        <v/>
      </c>
      <c r="AK929" s="52" t="str">
        <f t="shared" si="76"/>
        <v/>
      </c>
    </row>
    <row r="930" spans="1:37" ht="15.75" customHeight="1" x14ac:dyDescent="0.25">
      <c r="A930" s="69"/>
      <c r="B930" s="63"/>
      <c r="C930" s="50" t="s">
        <v>61</v>
      </c>
      <c r="D930" s="64"/>
      <c r="E930" s="50" t="s">
        <v>61</v>
      </c>
      <c r="F930" s="68"/>
      <c r="G930" s="65"/>
      <c r="H930" s="66"/>
      <c r="I930" s="66"/>
      <c r="J930" s="67"/>
      <c r="K930" s="68"/>
      <c r="L930" s="64"/>
      <c r="M930" s="66"/>
      <c r="N930" s="66"/>
      <c r="O930" s="67"/>
      <c r="P930" s="48" t="str">
        <f t="shared" si="60"/>
        <v/>
      </c>
      <c r="Q930" s="50">
        <f t="shared" si="72"/>
        <v>929</v>
      </c>
      <c r="R930" s="50"/>
      <c r="S930" s="52"/>
      <c r="T930" s="52">
        <f t="shared" si="61"/>
        <v>0</v>
      </c>
      <c r="U930" s="52">
        <f t="shared" si="62"/>
        <v>0</v>
      </c>
      <c r="V930" s="52">
        <f t="shared" si="63"/>
        <v>0</v>
      </c>
      <c r="W930" s="52">
        <f t="shared" si="64"/>
        <v>0</v>
      </c>
      <c r="X930" s="52" t="str">
        <f t="shared" si="73"/>
        <v/>
      </c>
      <c r="Y930" s="53" t="str">
        <f t="shared" si="59"/>
        <v/>
      </c>
      <c r="Z930" s="53" t="str">
        <f t="shared" si="74"/>
        <v/>
      </c>
      <c r="AA930" s="53" t="str">
        <f t="shared" si="65"/>
        <v/>
      </c>
      <c r="AB930" s="54" t="str">
        <f t="shared" si="66"/>
        <v/>
      </c>
      <c r="AC930" s="61"/>
      <c r="AD930" s="52" t="str">
        <f t="shared" si="67"/>
        <v/>
      </c>
      <c r="AE930" s="53" t="str">
        <f t="shared" si="77"/>
        <v/>
      </c>
      <c r="AF930" s="52" t="str">
        <f t="shared" si="68"/>
        <v/>
      </c>
      <c r="AG930" s="52" t="str">
        <f t="shared" si="69"/>
        <v/>
      </c>
      <c r="AH930" s="58">
        <f t="shared" si="70"/>
        <v>0</v>
      </c>
      <c r="AI930" s="58">
        <f t="shared" si="71"/>
        <v>0</v>
      </c>
      <c r="AJ930" s="52" t="str">
        <f t="shared" si="75"/>
        <v/>
      </c>
      <c r="AK930" s="52" t="str">
        <f t="shared" si="76"/>
        <v/>
      </c>
    </row>
    <row r="931" spans="1:37" ht="15.75" customHeight="1" x14ac:dyDescent="0.25">
      <c r="A931" s="69"/>
      <c r="B931" s="63"/>
      <c r="C931" s="50" t="s">
        <v>61</v>
      </c>
      <c r="D931" s="64"/>
      <c r="E931" s="50" t="s">
        <v>61</v>
      </c>
      <c r="F931" s="68"/>
      <c r="G931" s="65"/>
      <c r="H931" s="66"/>
      <c r="I931" s="66"/>
      <c r="J931" s="67"/>
      <c r="K931" s="68"/>
      <c r="L931" s="64"/>
      <c r="M931" s="66"/>
      <c r="N931" s="66"/>
      <c r="O931" s="67"/>
      <c r="P931" s="48" t="str">
        <f t="shared" si="60"/>
        <v/>
      </c>
      <c r="Q931" s="50">
        <f t="shared" si="72"/>
        <v>930</v>
      </c>
      <c r="R931" s="50"/>
      <c r="S931" s="52"/>
      <c r="T931" s="52">
        <f t="shared" si="61"/>
        <v>0</v>
      </c>
      <c r="U931" s="52">
        <f t="shared" si="62"/>
        <v>0</v>
      </c>
      <c r="V931" s="52">
        <f t="shared" si="63"/>
        <v>0</v>
      </c>
      <c r="W931" s="52">
        <f t="shared" si="64"/>
        <v>0</v>
      </c>
      <c r="X931" s="52" t="str">
        <f t="shared" si="73"/>
        <v/>
      </c>
      <c r="Y931" s="53" t="str">
        <f t="shared" si="59"/>
        <v/>
      </c>
      <c r="Z931" s="53" t="str">
        <f t="shared" si="74"/>
        <v/>
      </c>
      <c r="AA931" s="53" t="str">
        <f t="shared" si="65"/>
        <v/>
      </c>
      <c r="AB931" s="54" t="str">
        <f t="shared" si="66"/>
        <v/>
      </c>
      <c r="AC931" s="61"/>
      <c r="AD931" s="52" t="str">
        <f t="shared" si="67"/>
        <v/>
      </c>
      <c r="AE931" s="53" t="str">
        <f t="shared" si="77"/>
        <v/>
      </c>
      <c r="AF931" s="52" t="str">
        <f t="shared" si="68"/>
        <v/>
      </c>
      <c r="AG931" s="52" t="str">
        <f t="shared" si="69"/>
        <v/>
      </c>
      <c r="AH931" s="58">
        <f t="shared" si="70"/>
        <v>0</v>
      </c>
      <c r="AI931" s="58">
        <f t="shared" si="71"/>
        <v>0</v>
      </c>
      <c r="AJ931" s="52" t="str">
        <f t="shared" si="75"/>
        <v/>
      </c>
      <c r="AK931" s="52" t="str">
        <f t="shared" si="76"/>
        <v/>
      </c>
    </row>
    <row r="932" spans="1:37" ht="15.75" customHeight="1" x14ac:dyDescent="0.25">
      <c r="A932" s="69"/>
      <c r="B932" s="63"/>
      <c r="C932" s="50" t="s">
        <v>61</v>
      </c>
      <c r="D932" s="64"/>
      <c r="E932" s="50" t="s">
        <v>61</v>
      </c>
      <c r="F932" s="68"/>
      <c r="G932" s="65"/>
      <c r="H932" s="66"/>
      <c r="I932" s="66"/>
      <c r="J932" s="67"/>
      <c r="K932" s="68"/>
      <c r="L932" s="64"/>
      <c r="M932" s="66"/>
      <c r="N932" s="66"/>
      <c r="O932" s="67"/>
      <c r="P932" s="48" t="str">
        <f t="shared" si="60"/>
        <v/>
      </c>
      <c r="Q932" s="50">
        <f t="shared" si="72"/>
        <v>931</v>
      </c>
      <c r="R932" s="50"/>
      <c r="S932" s="52"/>
      <c r="T932" s="52">
        <f t="shared" si="61"/>
        <v>0</v>
      </c>
      <c r="U932" s="52">
        <f t="shared" si="62"/>
        <v>0</v>
      </c>
      <c r="V932" s="52">
        <f t="shared" si="63"/>
        <v>0</v>
      </c>
      <c r="W932" s="52">
        <f t="shared" si="64"/>
        <v>0</v>
      </c>
      <c r="X932" s="52" t="str">
        <f t="shared" si="73"/>
        <v/>
      </c>
      <c r="Y932" s="53" t="str">
        <f t="shared" si="59"/>
        <v/>
      </c>
      <c r="Z932" s="53" t="str">
        <f t="shared" si="74"/>
        <v/>
      </c>
      <c r="AA932" s="53" t="str">
        <f t="shared" si="65"/>
        <v/>
      </c>
      <c r="AB932" s="54" t="str">
        <f t="shared" si="66"/>
        <v/>
      </c>
      <c r="AC932" s="61"/>
      <c r="AD932" s="52" t="str">
        <f t="shared" si="67"/>
        <v/>
      </c>
      <c r="AE932" s="53" t="str">
        <f t="shared" si="77"/>
        <v/>
      </c>
      <c r="AF932" s="52" t="str">
        <f t="shared" si="68"/>
        <v/>
      </c>
      <c r="AG932" s="52" t="str">
        <f t="shared" si="69"/>
        <v/>
      </c>
      <c r="AH932" s="58">
        <f t="shared" si="70"/>
        <v>0</v>
      </c>
      <c r="AI932" s="58">
        <f t="shared" si="71"/>
        <v>0</v>
      </c>
      <c r="AJ932" s="52" t="str">
        <f t="shared" si="75"/>
        <v/>
      </c>
      <c r="AK932" s="52" t="str">
        <f t="shared" si="76"/>
        <v/>
      </c>
    </row>
    <row r="933" spans="1:37" ht="15.75" customHeight="1" x14ac:dyDescent="0.25">
      <c r="A933" s="69"/>
      <c r="B933" s="63"/>
      <c r="C933" s="50" t="s">
        <v>61</v>
      </c>
      <c r="D933" s="64"/>
      <c r="E933" s="50" t="s">
        <v>61</v>
      </c>
      <c r="F933" s="68"/>
      <c r="G933" s="65"/>
      <c r="H933" s="66"/>
      <c r="I933" s="66"/>
      <c r="J933" s="67"/>
      <c r="K933" s="68"/>
      <c r="L933" s="64"/>
      <c r="M933" s="66"/>
      <c r="N933" s="66"/>
      <c r="O933" s="67"/>
      <c r="P933" s="48" t="str">
        <f t="shared" si="60"/>
        <v/>
      </c>
      <c r="Q933" s="50">
        <f t="shared" si="72"/>
        <v>932</v>
      </c>
      <c r="R933" s="50"/>
      <c r="S933" s="52"/>
      <c r="T933" s="52">
        <f t="shared" si="61"/>
        <v>0</v>
      </c>
      <c r="U933" s="52">
        <f t="shared" si="62"/>
        <v>0</v>
      </c>
      <c r="V933" s="52">
        <f t="shared" si="63"/>
        <v>0</v>
      </c>
      <c r="W933" s="52">
        <f t="shared" si="64"/>
        <v>0</v>
      </c>
      <c r="X933" s="52" t="str">
        <f t="shared" si="73"/>
        <v/>
      </c>
      <c r="Y933" s="53" t="str">
        <f t="shared" si="59"/>
        <v/>
      </c>
      <c r="Z933" s="53" t="str">
        <f t="shared" si="74"/>
        <v/>
      </c>
      <c r="AA933" s="53" t="str">
        <f t="shared" si="65"/>
        <v/>
      </c>
      <c r="AB933" s="54" t="str">
        <f t="shared" si="66"/>
        <v/>
      </c>
      <c r="AC933" s="61"/>
      <c r="AD933" s="52" t="str">
        <f t="shared" si="67"/>
        <v/>
      </c>
      <c r="AE933" s="53" t="str">
        <f t="shared" si="77"/>
        <v/>
      </c>
      <c r="AF933" s="52" t="str">
        <f t="shared" si="68"/>
        <v/>
      </c>
      <c r="AG933" s="52" t="str">
        <f t="shared" si="69"/>
        <v/>
      </c>
      <c r="AH933" s="58">
        <f t="shared" si="70"/>
        <v>0</v>
      </c>
      <c r="AI933" s="58">
        <f t="shared" si="71"/>
        <v>0</v>
      </c>
      <c r="AJ933" s="52" t="str">
        <f t="shared" si="75"/>
        <v/>
      </c>
      <c r="AK933" s="52" t="str">
        <f t="shared" si="76"/>
        <v/>
      </c>
    </row>
    <row r="934" spans="1:37" ht="15.75" customHeight="1" x14ac:dyDescent="0.25">
      <c r="A934" s="69"/>
      <c r="B934" s="63"/>
      <c r="C934" s="50" t="s">
        <v>61</v>
      </c>
      <c r="D934" s="64"/>
      <c r="E934" s="50" t="s">
        <v>61</v>
      </c>
      <c r="F934" s="68"/>
      <c r="G934" s="65"/>
      <c r="H934" s="66"/>
      <c r="I934" s="66"/>
      <c r="J934" s="67"/>
      <c r="K934" s="68"/>
      <c r="L934" s="64"/>
      <c r="M934" s="66"/>
      <c r="N934" s="66"/>
      <c r="O934" s="67"/>
      <c r="P934" s="48" t="str">
        <f t="shared" si="60"/>
        <v/>
      </c>
      <c r="Q934" s="50">
        <f t="shared" si="72"/>
        <v>933</v>
      </c>
      <c r="R934" s="50"/>
      <c r="S934" s="52"/>
      <c r="T934" s="52">
        <f t="shared" si="61"/>
        <v>0</v>
      </c>
      <c r="U934" s="52">
        <f t="shared" si="62"/>
        <v>0</v>
      </c>
      <c r="V934" s="52">
        <f t="shared" si="63"/>
        <v>0</v>
      </c>
      <c r="W934" s="52">
        <f t="shared" si="64"/>
        <v>0</v>
      </c>
      <c r="X934" s="52" t="str">
        <f t="shared" si="73"/>
        <v/>
      </c>
      <c r="Y934" s="53" t="str">
        <f t="shared" si="59"/>
        <v/>
      </c>
      <c r="Z934" s="53" t="str">
        <f t="shared" si="74"/>
        <v/>
      </c>
      <c r="AA934" s="53" t="str">
        <f t="shared" si="65"/>
        <v/>
      </c>
      <c r="AB934" s="54" t="str">
        <f t="shared" si="66"/>
        <v/>
      </c>
      <c r="AC934" s="61"/>
      <c r="AD934" s="52" t="str">
        <f t="shared" si="67"/>
        <v/>
      </c>
      <c r="AE934" s="53" t="str">
        <f t="shared" si="77"/>
        <v/>
      </c>
      <c r="AF934" s="52" t="str">
        <f t="shared" si="68"/>
        <v/>
      </c>
      <c r="AG934" s="52" t="str">
        <f t="shared" si="69"/>
        <v/>
      </c>
      <c r="AH934" s="58">
        <f t="shared" si="70"/>
        <v>0</v>
      </c>
      <c r="AI934" s="58">
        <f t="shared" si="71"/>
        <v>0</v>
      </c>
      <c r="AJ934" s="52" t="str">
        <f t="shared" si="75"/>
        <v/>
      </c>
      <c r="AK934" s="52" t="str">
        <f t="shared" si="76"/>
        <v/>
      </c>
    </row>
    <row r="935" spans="1:37" ht="15.75" customHeight="1" x14ac:dyDescent="0.25">
      <c r="A935" s="69"/>
      <c r="B935" s="63"/>
      <c r="C935" s="50" t="s">
        <v>61</v>
      </c>
      <c r="D935" s="64"/>
      <c r="E935" s="50" t="s">
        <v>61</v>
      </c>
      <c r="F935" s="68"/>
      <c r="G935" s="65"/>
      <c r="H935" s="66"/>
      <c r="I935" s="66"/>
      <c r="J935" s="67"/>
      <c r="K935" s="68"/>
      <c r="L935" s="64"/>
      <c r="M935" s="66"/>
      <c r="N935" s="66"/>
      <c r="O935" s="67"/>
      <c r="P935" s="48" t="str">
        <f t="shared" si="60"/>
        <v/>
      </c>
      <c r="Q935" s="50">
        <f t="shared" si="72"/>
        <v>934</v>
      </c>
      <c r="R935" s="50"/>
      <c r="S935" s="52"/>
      <c r="T935" s="52">
        <f t="shared" si="61"/>
        <v>0</v>
      </c>
      <c r="U935" s="52">
        <f t="shared" si="62"/>
        <v>0</v>
      </c>
      <c r="V935" s="52">
        <f t="shared" si="63"/>
        <v>0</v>
      </c>
      <c r="W935" s="52">
        <f t="shared" si="64"/>
        <v>0</v>
      </c>
      <c r="X935" s="52" t="str">
        <f t="shared" si="73"/>
        <v/>
      </c>
      <c r="Y935" s="53" t="str">
        <f t="shared" si="59"/>
        <v/>
      </c>
      <c r="Z935" s="53" t="str">
        <f t="shared" si="74"/>
        <v/>
      </c>
      <c r="AA935" s="53" t="str">
        <f t="shared" si="65"/>
        <v/>
      </c>
      <c r="AB935" s="54" t="str">
        <f t="shared" si="66"/>
        <v/>
      </c>
      <c r="AC935" s="61"/>
      <c r="AD935" s="52" t="str">
        <f t="shared" si="67"/>
        <v/>
      </c>
      <c r="AE935" s="53" t="str">
        <f t="shared" si="77"/>
        <v/>
      </c>
      <c r="AF935" s="52" t="str">
        <f t="shared" si="68"/>
        <v/>
      </c>
      <c r="AG935" s="52" t="str">
        <f t="shared" si="69"/>
        <v/>
      </c>
      <c r="AH935" s="58">
        <f t="shared" si="70"/>
        <v>0</v>
      </c>
      <c r="AI935" s="58">
        <f t="shared" si="71"/>
        <v>0</v>
      </c>
      <c r="AJ935" s="52" t="str">
        <f t="shared" si="75"/>
        <v/>
      </c>
      <c r="AK935" s="52" t="str">
        <f t="shared" si="76"/>
        <v/>
      </c>
    </row>
    <row r="936" spans="1:37" ht="15.75" customHeight="1" x14ac:dyDescent="0.25">
      <c r="A936" s="69"/>
      <c r="B936" s="63"/>
      <c r="C936" s="50" t="s">
        <v>61</v>
      </c>
      <c r="D936" s="64"/>
      <c r="E936" s="50" t="s">
        <v>61</v>
      </c>
      <c r="F936" s="68"/>
      <c r="G936" s="65"/>
      <c r="H936" s="66"/>
      <c r="I936" s="66"/>
      <c r="J936" s="67"/>
      <c r="K936" s="68"/>
      <c r="L936" s="64"/>
      <c r="M936" s="66"/>
      <c r="N936" s="66"/>
      <c r="O936" s="67"/>
      <c r="P936" s="48" t="str">
        <f t="shared" si="60"/>
        <v/>
      </c>
      <c r="Q936" s="50">
        <f t="shared" si="72"/>
        <v>935</v>
      </c>
      <c r="R936" s="50"/>
      <c r="S936" s="52"/>
      <c r="T936" s="52">
        <f t="shared" si="61"/>
        <v>0</v>
      </c>
      <c r="U936" s="52">
        <f t="shared" si="62"/>
        <v>0</v>
      </c>
      <c r="V936" s="52">
        <f t="shared" si="63"/>
        <v>0</v>
      </c>
      <c r="W936" s="52">
        <f t="shared" si="64"/>
        <v>0</v>
      </c>
      <c r="X936" s="52" t="str">
        <f t="shared" si="73"/>
        <v/>
      </c>
      <c r="Y936" s="53" t="str">
        <f t="shared" si="59"/>
        <v/>
      </c>
      <c r="Z936" s="53" t="str">
        <f t="shared" si="74"/>
        <v/>
      </c>
      <c r="AA936" s="53" t="str">
        <f t="shared" si="65"/>
        <v/>
      </c>
      <c r="AB936" s="54" t="str">
        <f t="shared" si="66"/>
        <v/>
      </c>
      <c r="AC936" s="61"/>
      <c r="AD936" s="52" t="str">
        <f t="shared" si="67"/>
        <v/>
      </c>
      <c r="AE936" s="53" t="str">
        <f t="shared" si="77"/>
        <v/>
      </c>
      <c r="AF936" s="52" t="str">
        <f t="shared" si="68"/>
        <v/>
      </c>
      <c r="AG936" s="52" t="str">
        <f t="shared" si="69"/>
        <v/>
      </c>
      <c r="AH936" s="58">
        <f t="shared" si="70"/>
        <v>0</v>
      </c>
      <c r="AI936" s="58">
        <f t="shared" si="71"/>
        <v>0</v>
      </c>
      <c r="AJ936" s="52" t="str">
        <f t="shared" si="75"/>
        <v/>
      </c>
      <c r="AK936" s="52" t="str">
        <f t="shared" si="76"/>
        <v/>
      </c>
    </row>
    <row r="937" spans="1:37" ht="15.75" customHeight="1" x14ac:dyDescent="0.25">
      <c r="A937" s="69"/>
      <c r="B937" s="63"/>
      <c r="C937" s="50" t="s">
        <v>61</v>
      </c>
      <c r="D937" s="64"/>
      <c r="E937" s="50" t="s">
        <v>61</v>
      </c>
      <c r="F937" s="68"/>
      <c r="G937" s="65"/>
      <c r="H937" s="66"/>
      <c r="I937" s="66"/>
      <c r="J937" s="67"/>
      <c r="K937" s="68"/>
      <c r="L937" s="64"/>
      <c r="M937" s="66"/>
      <c r="N937" s="66"/>
      <c r="O937" s="67"/>
      <c r="P937" s="48" t="str">
        <f t="shared" si="60"/>
        <v/>
      </c>
      <c r="Q937" s="50">
        <f t="shared" si="72"/>
        <v>936</v>
      </c>
      <c r="R937" s="50"/>
      <c r="S937" s="52"/>
      <c r="T937" s="52">
        <f t="shared" si="61"/>
        <v>0</v>
      </c>
      <c r="U937" s="52">
        <f t="shared" si="62"/>
        <v>0</v>
      </c>
      <c r="V937" s="52">
        <f t="shared" si="63"/>
        <v>0</v>
      </c>
      <c r="W937" s="52">
        <f t="shared" si="64"/>
        <v>0</v>
      </c>
      <c r="X937" s="52" t="str">
        <f t="shared" si="73"/>
        <v/>
      </c>
      <c r="Y937" s="53" t="str">
        <f t="shared" si="59"/>
        <v/>
      </c>
      <c r="Z937" s="53" t="str">
        <f t="shared" si="74"/>
        <v/>
      </c>
      <c r="AA937" s="53" t="str">
        <f t="shared" si="65"/>
        <v/>
      </c>
      <c r="AB937" s="54" t="str">
        <f t="shared" si="66"/>
        <v/>
      </c>
      <c r="AC937" s="61"/>
      <c r="AD937" s="52" t="str">
        <f t="shared" si="67"/>
        <v/>
      </c>
      <c r="AE937" s="53" t="str">
        <f t="shared" si="77"/>
        <v/>
      </c>
      <c r="AF937" s="52" t="str">
        <f t="shared" si="68"/>
        <v/>
      </c>
      <c r="AG937" s="52" t="str">
        <f t="shared" si="69"/>
        <v/>
      </c>
      <c r="AH937" s="58">
        <f t="shared" si="70"/>
        <v>0</v>
      </c>
      <c r="AI937" s="58">
        <f t="shared" si="71"/>
        <v>0</v>
      </c>
      <c r="AJ937" s="52" t="str">
        <f t="shared" si="75"/>
        <v/>
      </c>
      <c r="AK937" s="52" t="str">
        <f t="shared" si="76"/>
        <v/>
      </c>
    </row>
    <row r="938" spans="1:37" ht="15.75" customHeight="1" x14ac:dyDescent="0.25">
      <c r="A938" s="69"/>
      <c r="B938" s="63"/>
      <c r="C938" s="50" t="s">
        <v>61</v>
      </c>
      <c r="D938" s="64"/>
      <c r="E938" s="50" t="s">
        <v>61</v>
      </c>
      <c r="F938" s="68"/>
      <c r="G938" s="65"/>
      <c r="H938" s="66"/>
      <c r="I938" s="66"/>
      <c r="J938" s="67"/>
      <c r="K938" s="68"/>
      <c r="L938" s="64"/>
      <c r="M938" s="66"/>
      <c r="N938" s="66"/>
      <c r="O938" s="67"/>
      <c r="P938" s="48" t="str">
        <f t="shared" si="60"/>
        <v/>
      </c>
      <c r="Q938" s="50">
        <f t="shared" si="72"/>
        <v>937</v>
      </c>
      <c r="R938" s="50"/>
      <c r="S938" s="52"/>
      <c r="T938" s="52">
        <f t="shared" si="61"/>
        <v>0</v>
      </c>
      <c r="U938" s="52">
        <f t="shared" si="62"/>
        <v>0</v>
      </c>
      <c r="V938" s="52">
        <f t="shared" si="63"/>
        <v>0</v>
      </c>
      <c r="W938" s="52">
        <f t="shared" si="64"/>
        <v>0</v>
      </c>
      <c r="X938" s="52" t="str">
        <f t="shared" si="73"/>
        <v/>
      </c>
      <c r="Y938" s="53" t="str">
        <f t="shared" si="59"/>
        <v/>
      </c>
      <c r="Z938" s="53" t="str">
        <f t="shared" si="74"/>
        <v/>
      </c>
      <c r="AA938" s="53" t="str">
        <f t="shared" si="65"/>
        <v/>
      </c>
      <c r="AB938" s="54" t="str">
        <f t="shared" si="66"/>
        <v/>
      </c>
      <c r="AC938" s="61"/>
      <c r="AD938" s="52" t="str">
        <f t="shared" si="67"/>
        <v/>
      </c>
      <c r="AE938" s="53" t="str">
        <f t="shared" si="77"/>
        <v/>
      </c>
      <c r="AF938" s="52" t="str">
        <f t="shared" si="68"/>
        <v/>
      </c>
      <c r="AG938" s="52" t="str">
        <f t="shared" si="69"/>
        <v/>
      </c>
      <c r="AH938" s="58">
        <f t="shared" si="70"/>
        <v>0</v>
      </c>
      <c r="AI938" s="58">
        <f t="shared" si="71"/>
        <v>0</v>
      </c>
      <c r="AJ938" s="52" t="str">
        <f t="shared" si="75"/>
        <v/>
      </c>
      <c r="AK938" s="52" t="str">
        <f t="shared" si="76"/>
        <v/>
      </c>
    </row>
    <row r="939" spans="1:37" ht="15.75" customHeight="1" x14ac:dyDescent="0.25">
      <c r="A939" s="69"/>
      <c r="B939" s="63"/>
      <c r="C939" s="50" t="s">
        <v>61</v>
      </c>
      <c r="D939" s="64"/>
      <c r="E939" s="50" t="s">
        <v>61</v>
      </c>
      <c r="F939" s="68"/>
      <c r="G939" s="65"/>
      <c r="H939" s="66"/>
      <c r="I939" s="66"/>
      <c r="J939" s="67"/>
      <c r="K939" s="68"/>
      <c r="L939" s="64"/>
      <c r="M939" s="66"/>
      <c r="N939" s="66"/>
      <c r="O939" s="67"/>
      <c r="P939" s="48" t="str">
        <f t="shared" si="60"/>
        <v/>
      </c>
      <c r="Q939" s="50">
        <f t="shared" si="72"/>
        <v>938</v>
      </c>
      <c r="R939" s="50"/>
      <c r="S939" s="52"/>
      <c r="T939" s="52">
        <f t="shared" si="61"/>
        <v>0</v>
      </c>
      <c r="U939" s="52">
        <f t="shared" si="62"/>
        <v>0</v>
      </c>
      <c r="V939" s="52">
        <f t="shared" si="63"/>
        <v>0</v>
      </c>
      <c r="W939" s="52">
        <f t="shared" si="64"/>
        <v>0</v>
      </c>
      <c r="X939" s="52" t="str">
        <f t="shared" si="73"/>
        <v/>
      </c>
      <c r="Y939" s="53" t="str">
        <f t="shared" si="59"/>
        <v/>
      </c>
      <c r="Z939" s="53" t="str">
        <f t="shared" si="74"/>
        <v/>
      </c>
      <c r="AA939" s="53" t="str">
        <f t="shared" si="65"/>
        <v/>
      </c>
      <c r="AB939" s="54" t="str">
        <f t="shared" si="66"/>
        <v/>
      </c>
      <c r="AC939" s="61"/>
      <c r="AD939" s="52" t="str">
        <f t="shared" si="67"/>
        <v/>
      </c>
      <c r="AE939" s="53" t="str">
        <f t="shared" si="77"/>
        <v/>
      </c>
      <c r="AF939" s="52" t="str">
        <f t="shared" si="68"/>
        <v/>
      </c>
      <c r="AG939" s="52" t="str">
        <f t="shared" si="69"/>
        <v/>
      </c>
      <c r="AH939" s="58">
        <f t="shared" si="70"/>
        <v>0</v>
      </c>
      <c r="AI939" s="58">
        <f t="shared" si="71"/>
        <v>0</v>
      </c>
      <c r="AJ939" s="52" t="str">
        <f t="shared" si="75"/>
        <v/>
      </c>
      <c r="AK939" s="52" t="str">
        <f t="shared" si="76"/>
        <v/>
      </c>
    </row>
    <row r="940" spans="1:37" ht="15.75" customHeight="1" x14ac:dyDescent="0.25">
      <c r="A940" s="69"/>
      <c r="B940" s="63"/>
      <c r="C940" s="50" t="s">
        <v>61</v>
      </c>
      <c r="D940" s="64"/>
      <c r="E940" s="50" t="s">
        <v>61</v>
      </c>
      <c r="F940" s="68"/>
      <c r="G940" s="65"/>
      <c r="H940" s="66"/>
      <c r="I940" s="66"/>
      <c r="J940" s="67"/>
      <c r="K940" s="68"/>
      <c r="L940" s="64"/>
      <c r="M940" s="66"/>
      <c r="N940" s="66"/>
      <c r="O940" s="67"/>
      <c r="P940" s="48" t="str">
        <f t="shared" si="60"/>
        <v/>
      </c>
      <c r="Q940" s="50">
        <f t="shared" si="72"/>
        <v>939</v>
      </c>
      <c r="R940" s="50"/>
      <c r="S940" s="52"/>
      <c r="T940" s="52">
        <f t="shared" si="61"/>
        <v>0</v>
      </c>
      <c r="U940" s="52">
        <f t="shared" si="62"/>
        <v>0</v>
      </c>
      <c r="V940" s="52">
        <f t="shared" si="63"/>
        <v>0</v>
      </c>
      <c r="W940" s="52">
        <f t="shared" si="64"/>
        <v>0</v>
      </c>
      <c r="X940" s="52" t="str">
        <f t="shared" si="73"/>
        <v/>
      </c>
      <c r="Y940" s="53" t="str">
        <f t="shared" si="59"/>
        <v/>
      </c>
      <c r="Z940" s="53" t="str">
        <f t="shared" si="74"/>
        <v/>
      </c>
      <c r="AA940" s="53" t="str">
        <f t="shared" si="65"/>
        <v/>
      </c>
      <c r="AB940" s="54" t="str">
        <f t="shared" si="66"/>
        <v/>
      </c>
      <c r="AC940" s="61"/>
      <c r="AD940" s="52" t="str">
        <f t="shared" si="67"/>
        <v/>
      </c>
      <c r="AE940" s="53" t="str">
        <f t="shared" si="77"/>
        <v/>
      </c>
      <c r="AF940" s="52" t="str">
        <f t="shared" si="68"/>
        <v/>
      </c>
      <c r="AG940" s="52" t="str">
        <f t="shared" si="69"/>
        <v/>
      </c>
      <c r="AH940" s="58">
        <f t="shared" si="70"/>
        <v>0</v>
      </c>
      <c r="AI940" s="58">
        <f t="shared" si="71"/>
        <v>0</v>
      </c>
      <c r="AJ940" s="52" t="str">
        <f t="shared" si="75"/>
        <v/>
      </c>
      <c r="AK940" s="52" t="str">
        <f t="shared" si="76"/>
        <v/>
      </c>
    </row>
    <row r="941" spans="1:37" ht="15.75" customHeight="1" x14ac:dyDescent="0.25">
      <c r="A941" s="69"/>
      <c r="B941" s="63"/>
      <c r="C941" s="50" t="s">
        <v>61</v>
      </c>
      <c r="D941" s="64"/>
      <c r="E941" s="50" t="s">
        <v>61</v>
      </c>
      <c r="F941" s="68"/>
      <c r="G941" s="65"/>
      <c r="H941" s="66"/>
      <c r="I941" s="66"/>
      <c r="J941" s="67"/>
      <c r="K941" s="68"/>
      <c r="L941" s="64"/>
      <c r="M941" s="66"/>
      <c r="N941" s="66"/>
      <c r="O941" s="67"/>
      <c r="P941" s="48" t="str">
        <f t="shared" si="60"/>
        <v/>
      </c>
      <c r="Q941" s="50">
        <f t="shared" si="72"/>
        <v>940</v>
      </c>
      <c r="R941" s="50"/>
      <c r="S941" s="52"/>
      <c r="T941" s="52">
        <f t="shared" si="61"/>
        <v>0</v>
      </c>
      <c r="U941" s="52">
        <f t="shared" si="62"/>
        <v>0</v>
      </c>
      <c r="V941" s="52">
        <f t="shared" si="63"/>
        <v>0</v>
      </c>
      <c r="W941" s="52">
        <f t="shared" si="64"/>
        <v>0</v>
      </c>
      <c r="X941" s="52" t="str">
        <f t="shared" si="73"/>
        <v/>
      </c>
      <c r="Y941" s="53" t="str">
        <f t="shared" si="59"/>
        <v/>
      </c>
      <c r="Z941" s="53" t="str">
        <f t="shared" si="74"/>
        <v/>
      </c>
      <c r="AA941" s="53" t="str">
        <f t="shared" si="65"/>
        <v/>
      </c>
      <c r="AB941" s="54" t="str">
        <f t="shared" si="66"/>
        <v/>
      </c>
      <c r="AC941" s="61"/>
      <c r="AD941" s="52" t="str">
        <f t="shared" si="67"/>
        <v/>
      </c>
      <c r="AE941" s="53" t="str">
        <f t="shared" si="77"/>
        <v/>
      </c>
      <c r="AF941" s="52" t="str">
        <f t="shared" si="68"/>
        <v/>
      </c>
      <c r="AG941" s="52" t="str">
        <f t="shared" si="69"/>
        <v/>
      </c>
      <c r="AH941" s="58">
        <f t="shared" si="70"/>
        <v>0</v>
      </c>
      <c r="AI941" s="58">
        <f t="shared" si="71"/>
        <v>0</v>
      </c>
      <c r="AJ941" s="52" t="str">
        <f t="shared" si="75"/>
        <v/>
      </c>
      <c r="AK941" s="52" t="str">
        <f t="shared" si="76"/>
        <v/>
      </c>
    </row>
    <row r="942" spans="1:37" ht="15.75" customHeight="1" x14ac:dyDescent="0.25">
      <c r="A942" s="69"/>
      <c r="B942" s="63"/>
      <c r="C942" s="50" t="s">
        <v>61</v>
      </c>
      <c r="D942" s="64"/>
      <c r="E942" s="50" t="s">
        <v>61</v>
      </c>
      <c r="F942" s="68"/>
      <c r="G942" s="65"/>
      <c r="H942" s="66"/>
      <c r="I942" s="66"/>
      <c r="J942" s="67"/>
      <c r="K942" s="68"/>
      <c r="L942" s="64"/>
      <c r="M942" s="66"/>
      <c r="N942" s="66"/>
      <c r="O942" s="67"/>
      <c r="P942" s="48" t="str">
        <f t="shared" si="60"/>
        <v/>
      </c>
      <c r="Q942" s="50">
        <f t="shared" si="72"/>
        <v>941</v>
      </c>
      <c r="R942" s="50"/>
      <c r="S942" s="52"/>
      <c r="T942" s="52">
        <f t="shared" si="61"/>
        <v>0</v>
      </c>
      <c r="U942" s="52">
        <f t="shared" si="62"/>
        <v>0</v>
      </c>
      <c r="V942" s="52">
        <f t="shared" si="63"/>
        <v>0</v>
      </c>
      <c r="W942" s="52">
        <f t="shared" si="64"/>
        <v>0</v>
      </c>
      <c r="X942" s="52" t="str">
        <f t="shared" si="73"/>
        <v/>
      </c>
      <c r="Y942" s="53" t="str">
        <f t="shared" si="59"/>
        <v/>
      </c>
      <c r="Z942" s="53" t="str">
        <f t="shared" si="74"/>
        <v/>
      </c>
      <c r="AA942" s="53" t="str">
        <f t="shared" si="65"/>
        <v/>
      </c>
      <c r="AB942" s="54" t="str">
        <f t="shared" si="66"/>
        <v/>
      </c>
      <c r="AC942" s="61"/>
      <c r="AD942" s="52" t="str">
        <f t="shared" si="67"/>
        <v/>
      </c>
      <c r="AE942" s="53" t="str">
        <f t="shared" si="77"/>
        <v/>
      </c>
      <c r="AF942" s="52" t="str">
        <f t="shared" si="68"/>
        <v/>
      </c>
      <c r="AG942" s="52" t="str">
        <f t="shared" si="69"/>
        <v/>
      </c>
      <c r="AH942" s="58">
        <f t="shared" si="70"/>
        <v>0</v>
      </c>
      <c r="AI942" s="58">
        <f t="shared" si="71"/>
        <v>0</v>
      </c>
      <c r="AJ942" s="52" t="str">
        <f t="shared" si="75"/>
        <v/>
      </c>
      <c r="AK942" s="52" t="str">
        <f t="shared" si="76"/>
        <v/>
      </c>
    </row>
    <row r="943" spans="1:37" ht="15.75" customHeight="1" x14ac:dyDescent="0.25">
      <c r="A943" s="69"/>
      <c r="B943" s="63"/>
      <c r="C943" s="50" t="s">
        <v>61</v>
      </c>
      <c r="D943" s="64"/>
      <c r="E943" s="50" t="s">
        <v>61</v>
      </c>
      <c r="F943" s="68"/>
      <c r="G943" s="65"/>
      <c r="H943" s="66"/>
      <c r="I943" s="66"/>
      <c r="J943" s="67"/>
      <c r="K943" s="68"/>
      <c r="L943" s="64"/>
      <c r="M943" s="66"/>
      <c r="N943" s="66"/>
      <c r="O943" s="67"/>
      <c r="P943" s="48" t="str">
        <f t="shared" si="60"/>
        <v/>
      </c>
      <c r="Q943" s="50">
        <f t="shared" si="72"/>
        <v>942</v>
      </c>
      <c r="R943" s="50"/>
      <c r="S943" s="52"/>
      <c r="T943" s="52">
        <f t="shared" si="61"/>
        <v>0</v>
      </c>
      <c r="U943" s="52">
        <f t="shared" si="62"/>
        <v>0</v>
      </c>
      <c r="V943" s="52">
        <f t="shared" si="63"/>
        <v>0</v>
      </c>
      <c r="W943" s="52">
        <f t="shared" si="64"/>
        <v>0</v>
      </c>
      <c r="X943" s="52" t="str">
        <f t="shared" si="73"/>
        <v/>
      </c>
      <c r="Y943" s="53" t="str">
        <f t="shared" si="59"/>
        <v/>
      </c>
      <c r="Z943" s="53" t="str">
        <f t="shared" si="74"/>
        <v/>
      </c>
      <c r="AA943" s="53" t="str">
        <f t="shared" si="65"/>
        <v/>
      </c>
      <c r="AB943" s="54" t="str">
        <f t="shared" si="66"/>
        <v/>
      </c>
      <c r="AC943" s="61"/>
      <c r="AD943" s="52" t="str">
        <f t="shared" si="67"/>
        <v/>
      </c>
      <c r="AE943" s="53" t="str">
        <f t="shared" si="77"/>
        <v/>
      </c>
      <c r="AF943" s="52" t="str">
        <f t="shared" si="68"/>
        <v/>
      </c>
      <c r="AG943" s="52" t="str">
        <f t="shared" si="69"/>
        <v/>
      </c>
      <c r="AH943" s="58">
        <f t="shared" si="70"/>
        <v>0</v>
      </c>
      <c r="AI943" s="58">
        <f t="shared" si="71"/>
        <v>0</v>
      </c>
      <c r="AJ943" s="52" t="str">
        <f t="shared" si="75"/>
        <v/>
      </c>
      <c r="AK943" s="52" t="str">
        <f t="shared" si="76"/>
        <v/>
      </c>
    </row>
    <row r="944" spans="1:37" ht="15.75" customHeight="1" x14ac:dyDescent="0.25">
      <c r="A944" s="69"/>
      <c r="B944" s="63"/>
      <c r="C944" s="50" t="s">
        <v>61</v>
      </c>
      <c r="D944" s="64"/>
      <c r="E944" s="50" t="s">
        <v>61</v>
      </c>
      <c r="F944" s="68"/>
      <c r="G944" s="65"/>
      <c r="H944" s="66"/>
      <c r="I944" s="66"/>
      <c r="J944" s="67"/>
      <c r="K944" s="68"/>
      <c r="L944" s="64"/>
      <c r="M944" s="66"/>
      <c r="N944" s="66"/>
      <c r="O944" s="67"/>
      <c r="P944" s="48" t="str">
        <f t="shared" si="60"/>
        <v/>
      </c>
      <c r="Q944" s="50">
        <f t="shared" si="72"/>
        <v>943</v>
      </c>
      <c r="R944" s="50"/>
      <c r="S944" s="52"/>
      <c r="T944" s="52">
        <f t="shared" si="61"/>
        <v>0</v>
      </c>
      <c r="U944" s="52">
        <f t="shared" si="62"/>
        <v>0</v>
      </c>
      <c r="V944" s="52">
        <f t="shared" si="63"/>
        <v>0</v>
      </c>
      <c r="W944" s="52">
        <f t="shared" si="64"/>
        <v>0</v>
      </c>
      <c r="X944" s="52" t="str">
        <f t="shared" si="73"/>
        <v/>
      </c>
      <c r="Y944" s="53" t="str">
        <f t="shared" si="59"/>
        <v/>
      </c>
      <c r="Z944" s="53" t="str">
        <f t="shared" si="74"/>
        <v/>
      </c>
      <c r="AA944" s="53" t="str">
        <f t="shared" si="65"/>
        <v/>
      </c>
      <c r="AB944" s="54" t="str">
        <f t="shared" si="66"/>
        <v/>
      </c>
      <c r="AC944" s="61"/>
      <c r="AD944" s="52" t="str">
        <f t="shared" si="67"/>
        <v/>
      </c>
      <c r="AE944" s="53" t="str">
        <f t="shared" si="77"/>
        <v/>
      </c>
      <c r="AF944" s="52" t="str">
        <f t="shared" si="68"/>
        <v/>
      </c>
      <c r="AG944" s="52" t="str">
        <f t="shared" si="69"/>
        <v/>
      </c>
      <c r="AH944" s="58">
        <f t="shared" si="70"/>
        <v>0</v>
      </c>
      <c r="AI944" s="58">
        <f t="shared" si="71"/>
        <v>0</v>
      </c>
      <c r="AJ944" s="52" t="str">
        <f t="shared" si="75"/>
        <v/>
      </c>
      <c r="AK944" s="52" t="str">
        <f t="shared" si="76"/>
        <v/>
      </c>
    </row>
    <row r="945" spans="1:37" ht="15.75" customHeight="1" x14ac:dyDescent="0.25">
      <c r="A945" s="69"/>
      <c r="B945" s="63"/>
      <c r="C945" s="50" t="s">
        <v>61</v>
      </c>
      <c r="D945" s="64"/>
      <c r="E945" s="50" t="s">
        <v>61</v>
      </c>
      <c r="F945" s="68"/>
      <c r="G945" s="65"/>
      <c r="H945" s="66"/>
      <c r="I945" s="66"/>
      <c r="J945" s="67"/>
      <c r="K945" s="68"/>
      <c r="L945" s="64"/>
      <c r="M945" s="66"/>
      <c r="N945" s="66"/>
      <c r="O945" s="67"/>
      <c r="P945" s="48" t="str">
        <f t="shared" si="60"/>
        <v/>
      </c>
      <c r="Q945" s="50">
        <f t="shared" si="72"/>
        <v>944</v>
      </c>
      <c r="R945" s="50"/>
      <c r="S945" s="52"/>
      <c r="T945" s="52">
        <f t="shared" si="61"/>
        <v>0</v>
      </c>
      <c r="U945" s="52">
        <f t="shared" si="62"/>
        <v>0</v>
      </c>
      <c r="V945" s="52">
        <f t="shared" si="63"/>
        <v>0</v>
      </c>
      <c r="W945" s="52">
        <f t="shared" si="64"/>
        <v>0</v>
      </c>
      <c r="X945" s="52" t="str">
        <f t="shared" si="73"/>
        <v/>
      </c>
      <c r="Y945" s="53" t="str">
        <f t="shared" si="59"/>
        <v/>
      </c>
      <c r="Z945" s="53" t="str">
        <f t="shared" si="74"/>
        <v/>
      </c>
      <c r="AA945" s="53" t="str">
        <f t="shared" si="65"/>
        <v/>
      </c>
      <c r="AB945" s="54" t="str">
        <f t="shared" si="66"/>
        <v/>
      </c>
      <c r="AC945" s="61"/>
      <c r="AD945" s="52" t="str">
        <f t="shared" si="67"/>
        <v/>
      </c>
      <c r="AE945" s="53" t="str">
        <f t="shared" si="77"/>
        <v/>
      </c>
      <c r="AF945" s="52" t="str">
        <f t="shared" si="68"/>
        <v/>
      </c>
      <c r="AG945" s="52" t="str">
        <f t="shared" si="69"/>
        <v/>
      </c>
      <c r="AH945" s="58">
        <f t="shared" si="70"/>
        <v>0</v>
      </c>
      <c r="AI945" s="58">
        <f t="shared" si="71"/>
        <v>0</v>
      </c>
      <c r="AJ945" s="52" t="str">
        <f t="shared" si="75"/>
        <v/>
      </c>
      <c r="AK945" s="52" t="str">
        <f t="shared" si="76"/>
        <v/>
      </c>
    </row>
    <row r="946" spans="1:37" ht="15.75" customHeight="1" x14ac:dyDescent="0.25">
      <c r="A946" s="69"/>
      <c r="B946" s="63"/>
      <c r="C946" s="50" t="s">
        <v>61</v>
      </c>
      <c r="D946" s="64"/>
      <c r="E946" s="50" t="s">
        <v>61</v>
      </c>
      <c r="F946" s="68"/>
      <c r="G946" s="65"/>
      <c r="H946" s="66"/>
      <c r="I946" s="66"/>
      <c r="J946" s="67"/>
      <c r="K946" s="68"/>
      <c r="L946" s="64"/>
      <c r="M946" s="66"/>
      <c r="N946" s="66"/>
      <c r="O946" s="67"/>
      <c r="P946" s="48" t="str">
        <f t="shared" si="60"/>
        <v/>
      </c>
      <c r="Q946" s="50">
        <f t="shared" si="72"/>
        <v>945</v>
      </c>
      <c r="R946" s="50"/>
      <c r="S946" s="52"/>
      <c r="T946" s="52">
        <f t="shared" si="61"/>
        <v>0</v>
      </c>
      <c r="U946" s="52">
        <f t="shared" si="62"/>
        <v>0</v>
      </c>
      <c r="V946" s="52">
        <f t="shared" si="63"/>
        <v>0</v>
      </c>
      <c r="W946" s="52">
        <f t="shared" si="64"/>
        <v>0</v>
      </c>
      <c r="X946" s="52" t="str">
        <f t="shared" si="73"/>
        <v/>
      </c>
      <c r="Y946" s="53" t="str">
        <f t="shared" si="59"/>
        <v/>
      </c>
      <c r="Z946" s="53" t="str">
        <f t="shared" si="74"/>
        <v/>
      </c>
      <c r="AA946" s="53" t="str">
        <f t="shared" si="65"/>
        <v/>
      </c>
      <c r="AB946" s="54" t="str">
        <f t="shared" si="66"/>
        <v/>
      </c>
      <c r="AC946" s="61"/>
      <c r="AD946" s="52" t="str">
        <f t="shared" si="67"/>
        <v/>
      </c>
      <c r="AE946" s="53" t="str">
        <f t="shared" si="77"/>
        <v/>
      </c>
      <c r="AF946" s="52" t="str">
        <f t="shared" si="68"/>
        <v/>
      </c>
      <c r="AG946" s="52" t="str">
        <f t="shared" si="69"/>
        <v/>
      </c>
      <c r="AH946" s="58">
        <f t="shared" si="70"/>
        <v>0</v>
      </c>
      <c r="AI946" s="58">
        <f t="shared" si="71"/>
        <v>0</v>
      </c>
      <c r="AJ946" s="52" t="str">
        <f t="shared" si="75"/>
        <v/>
      </c>
      <c r="AK946" s="52" t="str">
        <f t="shared" si="76"/>
        <v/>
      </c>
    </row>
    <row r="947" spans="1:37" ht="15.75" customHeight="1" x14ac:dyDescent="0.25">
      <c r="A947" s="69"/>
      <c r="B947" s="63"/>
      <c r="C947" s="50" t="s">
        <v>61</v>
      </c>
      <c r="D947" s="64"/>
      <c r="E947" s="50" t="s">
        <v>61</v>
      </c>
      <c r="F947" s="68"/>
      <c r="G947" s="65"/>
      <c r="H947" s="66"/>
      <c r="I947" s="66"/>
      <c r="J947" s="67"/>
      <c r="K947" s="68"/>
      <c r="L947" s="64"/>
      <c r="M947" s="66"/>
      <c r="N947" s="66"/>
      <c r="O947" s="67"/>
      <c r="P947" s="48" t="str">
        <f t="shared" si="60"/>
        <v/>
      </c>
      <c r="Q947" s="50">
        <f t="shared" si="72"/>
        <v>946</v>
      </c>
      <c r="R947" s="50"/>
      <c r="S947" s="52"/>
      <c r="T947" s="52">
        <f t="shared" si="61"/>
        <v>0</v>
      </c>
      <c r="U947" s="52">
        <f t="shared" si="62"/>
        <v>0</v>
      </c>
      <c r="V947" s="52">
        <f t="shared" si="63"/>
        <v>0</v>
      </c>
      <c r="W947" s="52">
        <f t="shared" si="64"/>
        <v>0</v>
      </c>
      <c r="X947" s="52" t="str">
        <f t="shared" si="73"/>
        <v/>
      </c>
      <c r="Y947" s="53" t="str">
        <f t="shared" si="59"/>
        <v/>
      </c>
      <c r="Z947" s="53" t="str">
        <f t="shared" si="74"/>
        <v/>
      </c>
      <c r="AA947" s="53" t="str">
        <f t="shared" si="65"/>
        <v/>
      </c>
      <c r="AB947" s="54" t="str">
        <f t="shared" si="66"/>
        <v/>
      </c>
      <c r="AC947" s="61"/>
      <c r="AD947" s="52" t="str">
        <f t="shared" si="67"/>
        <v/>
      </c>
      <c r="AE947" s="53" t="str">
        <f t="shared" si="77"/>
        <v/>
      </c>
      <c r="AF947" s="52" t="str">
        <f t="shared" si="68"/>
        <v/>
      </c>
      <c r="AG947" s="52" t="str">
        <f t="shared" si="69"/>
        <v/>
      </c>
      <c r="AH947" s="58">
        <f t="shared" si="70"/>
        <v>0</v>
      </c>
      <c r="AI947" s="58">
        <f t="shared" si="71"/>
        <v>0</v>
      </c>
      <c r="AJ947" s="52" t="str">
        <f t="shared" si="75"/>
        <v/>
      </c>
      <c r="AK947" s="52" t="str">
        <f t="shared" si="76"/>
        <v/>
      </c>
    </row>
    <row r="948" spans="1:37" ht="15.75" customHeight="1" x14ac:dyDescent="0.25">
      <c r="A948" s="69"/>
      <c r="B948" s="63"/>
      <c r="C948" s="50" t="s">
        <v>61</v>
      </c>
      <c r="D948" s="64"/>
      <c r="E948" s="50" t="s">
        <v>61</v>
      </c>
      <c r="F948" s="68"/>
      <c r="G948" s="65"/>
      <c r="H948" s="66"/>
      <c r="I948" s="66"/>
      <c r="J948" s="67"/>
      <c r="K948" s="68"/>
      <c r="L948" s="64"/>
      <c r="M948" s="66"/>
      <c r="N948" s="66"/>
      <c r="O948" s="67"/>
      <c r="P948" s="48" t="str">
        <f t="shared" si="60"/>
        <v/>
      </c>
      <c r="Q948" s="50">
        <f t="shared" si="72"/>
        <v>947</v>
      </c>
      <c r="R948" s="50"/>
      <c r="S948" s="52"/>
      <c r="T948" s="52">
        <f t="shared" si="61"/>
        <v>0</v>
      </c>
      <c r="U948" s="52">
        <f t="shared" si="62"/>
        <v>0</v>
      </c>
      <c r="V948" s="52">
        <f t="shared" si="63"/>
        <v>0</v>
      </c>
      <c r="W948" s="52">
        <f t="shared" si="64"/>
        <v>0</v>
      </c>
      <c r="X948" s="52" t="str">
        <f t="shared" si="73"/>
        <v/>
      </c>
      <c r="Y948" s="53" t="str">
        <f t="shared" si="59"/>
        <v/>
      </c>
      <c r="Z948" s="53" t="str">
        <f t="shared" si="74"/>
        <v/>
      </c>
      <c r="AA948" s="53" t="str">
        <f t="shared" si="65"/>
        <v/>
      </c>
      <c r="AB948" s="54" t="str">
        <f t="shared" si="66"/>
        <v/>
      </c>
      <c r="AC948" s="61"/>
      <c r="AD948" s="52" t="str">
        <f t="shared" si="67"/>
        <v/>
      </c>
      <c r="AE948" s="53" t="str">
        <f t="shared" si="77"/>
        <v/>
      </c>
      <c r="AF948" s="52" t="str">
        <f t="shared" si="68"/>
        <v/>
      </c>
      <c r="AG948" s="52" t="str">
        <f t="shared" si="69"/>
        <v/>
      </c>
      <c r="AH948" s="58">
        <f t="shared" si="70"/>
        <v>0</v>
      </c>
      <c r="AI948" s="58">
        <f t="shared" si="71"/>
        <v>0</v>
      </c>
      <c r="AJ948" s="52" t="str">
        <f t="shared" si="75"/>
        <v/>
      </c>
      <c r="AK948" s="52" t="str">
        <f t="shared" si="76"/>
        <v/>
      </c>
    </row>
    <row r="949" spans="1:37" ht="15.75" customHeight="1" x14ac:dyDescent="0.25">
      <c r="A949" s="69"/>
      <c r="B949" s="63"/>
      <c r="C949" s="50" t="s">
        <v>61</v>
      </c>
      <c r="D949" s="64"/>
      <c r="E949" s="50" t="s">
        <v>61</v>
      </c>
      <c r="F949" s="68"/>
      <c r="G949" s="65"/>
      <c r="H949" s="66"/>
      <c r="I949" s="66"/>
      <c r="J949" s="67"/>
      <c r="K949" s="68"/>
      <c r="L949" s="64"/>
      <c r="M949" s="66"/>
      <c r="N949" s="66"/>
      <c r="O949" s="67"/>
      <c r="P949" s="48" t="str">
        <f t="shared" si="60"/>
        <v/>
      </c>
      <c r="Q949" s="50">
        <f t="shared" si="72"/>
        <v>948</v>
      </c>
      <c r="R949" s="50"/>
      <c r="S949" s="52"/>
      <c r="T949" s="52">
        <f t="shared" si="61"/>
        <v>0</v>
      </c>
      <c r="U949" s="52">
        <f t="shared" si="62"/>
        <v>0</v>
      </c>
      <c r="V949" s="52">
        <f t="shared" si="63"/>
        <v>0</v>
      </c>
      <c r="W949" s="52">
        <f t="shared" si="64"/>
        <v>0</v>
      </c>
      <c r="X949" s="52" t="str">
        <f t="shared" si="73"/>
        <v/>
      </c>
      <c r="Y949" s="53" t="str">
        <f t="shared" si="59"/>
        <v/>
      </c>
      <c r="Z949" s="53" t="str">
        <f t="shared" si="74"/>
        <v/>
      </c>
      <c r="AA949" s="53" t="str">
        <f t="shared" si="65"/>
        <v/>
      </c>
      <c r="AB949" s="54" t="str">
        <f t="shared" si="66"/>
        <v/>
      </c>
      <c r="AC949" s="61"/>
      <c r="AD949" s="52" t="str">
        <f t="shared" si="67"/>
        <v/>
      </c>
      <c r="AE949" s="53" t="str">
        <f t="shared" si="77"/>
        <v/>
      </c>
      <c r="AF949" s="52" t="str">
        <f t="shared" si="68"/>
        <v/>
      </c>
      <c r="AG949" s="52" t="str">
        <f t="shared" si="69"/>
        <v/>
      </c>
      <c r="AH949" s="58">
        <f t="shared" si="70"/>
        <v>0</v>
      </c>
      <c r="AI949" s="58">
        <f t="shared" si="71"/>
        <v>0</v>
      </c>
      <c r="AJ949" s="52" t="str">
        <f t="shared" si="75"/>
        <v/>
      </c>
      <c r="AK949" s="52" t="str">
        <f t="shared" si="76"/>
        <v/>
      </c>
    </row>
    <row r="950" spans="1:37" ht="15.75" customHeight="1" x14ac:dyDescent="0.25">
      <c r="A950" s="69"/>
      <c r="B950" s="63"/>
      <c r="C950" s="50" t="s">
        <v>61</v>
      </c>
      <c r="D950" s="64"/>
      <c r="E950" s="50" t="s">
        <v>61</v>
      </c>
      <c r="F950" s="68"/>
      <c r="G950" s="65"/>
      <c r="H950" s="66"/>
      <c r="I950" s="66"/>
      <c r="J950" s="67"/>
      <c r="K950" s="68"/>
      <c r="L950" s="64"/>
      <c r="M950" s="66"/>
      <c r="N950" s="66"/>
      <c r="O950" s="67"/>
      <c r="P950" s="48" t="str">
        <f t="shared" si="60"/>
        <v/>
      </c>
      <c r="Q950" s="50">
        <f t="shared" si="72"/>
        <v>949</v>
      </c>
      <c r="R950" s="50"/>
      <c r="S950" s="52"/>
      <c r="T950" s="52">
        <f t="shared" si="61"/>
        <v>0</v>
      </c>
      <c r="U950" s="52">
        <f t="shared" si="62"/>
        <v>0</v>
      </c>
      <c r="V950" s="52">
        <f t="shared" si="63"/>
        <v>0</v>
      </c>
      <c r="W950" s="52">
        <f t="shared" si="64"/>
        <v>0</v>
      </c>
      <c r="X950" s="52" t="str">
        <f t="shared" si="73"/>
        <v/>
      </c>
      <c r="Y950" s="53" t="str">
        <f t="shared" si="59"/>
        <v/>
      </c>
      <c r="Z950" s="53" t="str">
        <f t="shared" si="74"/>
        <v/>
      </c>
      <c r="AA950" s="53" t="str">
        <f t="shared" si="65"/>
        <v/>
      </c>
      <c r="AB950" s="54" t="str">
        <f t="shared" si="66"/>
        <v/>
      </c>
      <c r="AC950" s="61"/>
      <c r="AD950" s="52" t="str">
        <f t="shared" si="67"/>
        <v/>
      </c>
      <c r="AE950" s="53" t="str">
        <f t="shared" si="77"/>
        <v/>
      </c>
      <c r="AF950" s="52" t="str">
        <f t="shared" si="68"/>
        <v/>
      </c>
      <c r="AG950" s="52" t="str">
        <f t="shared" si="69"/>
        <v/>
      </c>
      <c r="AH950" s="58">
        <f t="shared" si="70"/>
        <v>0</v>
      </c>
      <c r="AI950" s="58">
        <f t="shared" si="71"/>
        <v>0</v>
      </c>
      <c r="AJ950" s="52" t="str">
        <f t="shared" si="75"/>
        <v/>
      </c>
      <c r="AK950" s="52" t="str">
        <f t="shared" si="76"/>
        <v/>
      </c>
    </row>
    <row r="951" spans="1:37" ht="15.75" customHeight="1" x14ac:dyDescent="0.25">
      <c r="A951" s="69"/>
      <c r="B951" s="63"/>
      <c r="C951" s="50" t="s">
        <v>61</v>
      </c>
      <c r="D951" s="64"/>
      <c r="E951" s="50" t="s">
        <v>61</v>
      </c>
      <c r="F951" s="68"/>
      <c r="G951" s="65"/>
      <c r="H951" s="66"/>
      <c r="I951" s="66"/>
      <c r="J951" s="67"/>
      <c r="K951" s="68"/>
      <c r="L951" s="64"/>
      <c r="M951" s="66"/>
      <c r="N951" s="66"/>
      <c r="O951" s="67"/>
      <c r="P951" s="48" t="str">
        <f t="shared" si="60"/>
        <v/>
      </c>
      <c r="Q951" s="50">
        <f t="shared" si="72"/>
        <v>950</v>
      </c>
      <c r="R951" s="50"/>
      <c r="S951" s="52"/>
      <c r="T951" s="52">
        <f t="shared" si="61"/>
        <v>0</v>
      </c>
      <c r="U951" s="52">
        <f t="shared" si="62"/>
        <v>0</v>
      </c>
      <c r="V951" s="52">
        <f t="shared" si="63"/>
        <v>0</v>
      </c>
      <c r="W951" s="52">
        <f t="shared" si="64"/>
        <v>0</v>
      </c>
      <c r="X951" s="52" t="str">
        <f t="shared" si="73"/>
        <v/>
      </c>
      <c r="Y951" s="53" t="str">
        <f t="shared" si="59"/>
        <v/>
      </c>
      <c r="Z951" s="53" t="str">
        <f t="shared" si="74"/>
        <v/>
      </c>
      <c r="AA951" s="53" t="str">
        <f t="shared" si="65"/>
        <v/>
      </c>
      <c r="AB951" s="54" t="str">
        <f t="shared" si="66"/>
        <v/>
      </c>
      <c r="AC951" s="61"/>
      <c r="AD951" s="52" t="str">
        <f t="shared" si="67"/>
        <v/>
      </c>
      <c r="AE951" s="53" t="str">
        <f t="shared" si="77"/>
        <v/>
      </c>
      <c r="AF951" s="52" t="str">
        <f t="shared" si="68"/>
        <v/>
      </c>
      <c r="AG951" s="52" t="str">
        <f t="shared" si="69"/>
        <v/>
      </c>
      <c r="AH951" s="58">
        <f t="shared" si="70"/>
        <v>0</v>
      </c>
      <c r="AI951" s="58">
        <f t="shared" si="71"/>
        <v>0</v>
      </c>
      <c r="AJ951" s="52" t="str">
        <f t="shared" si="75"/>
        <v/>
      </c>
      <c r="AK951" s="52" t="str">
        <f t="shared" si="76"/>
        <v/>
      </c>
    </row>
    <row r="952" spans="1:37" ht="15.75" customHeight="1" x14ac:dyDescent="0.25">
      <c r="A952" s="69"/>
      <c r="B952" s="63"/>
      <c r="C952" s="50" t="s">
        <v>61</v>
      </c>
      <c r="D952" s="64"/>
      <c r="E952" s="50" t="s">
        <v>61</v>
      </c>
      <c r="F952" s="68"/>
      <c r="G952" s="65"/>
      <c r="H952" s="66"/>
      <c r="I952" s="66"/>
      <c r="J952" s="67"/>
      <c r="K952" s="68"/>
      <c r="L952" s="64"/>
      <c r="M952" s="66"/>
      <c r="N952" s="66"/>
      <c r="O952" s="67"/>
      <c r="P952" s="48" t="str">
        <f t="shared" si="60"/>
        <v/>
      </c>
      <c r="Q952" s="50">
        <f t="shared" si="72"/>
        <v>951</v>
      </c>
      <c r="R952" s="50"/>
      <c r="S952" s="52"/>
      <c r="T952" s="52">
        <f t="shared" si="61"/>
        <v>0</v>
      </c>
      <c r="U952" s="52">
        <f t="shared" si="62"/>
        <v>0</v>
      </c>
      <c r="V952" s="52">
        <f t="shared" si="63"/>
        <v>0</v>
      </c>
      <c r="W952" s="52">
        <f t="shared" si="64"/>
        <v>0</v>
      </c>
      <c r="X952" s="52" t="str">
        <f t="shared" si="73"/>
        <v/>
      </c>
      <c r="Y952" s="53" t="str">
        <f t="shared" si="59"/>
        <v/>
      </c>
      <c r="Z952" s="53" t="str">
        <f t="shared" si="74"/>
        <v/>
      </c>
      <c r="AA952" s="53" t="str">
        <f t="shared" si="65"/>
        <v/>
      </c>
      <c r="AB952" s="54" t="str">
        <f t="shared" si="66"/>
        <v/>
      </c>
      <c r="AC952" s="61"/>
      <c r="AD952" s="52" t="str">
        <f t="shared" si="67"/>
        <v/>
      </c>
      <c r="AE952" s="53" t="str">
        <f t="shared" si="77"/>
        <v/>
      </c>
      <c r="AF952" s="52" t="str">
        <f t="shared" si="68"/>
        <v/>
      </c>
      <c r="AG952" s="52" t="str">
        <f t="shared" si="69"/>
        <v/>
      </c>
      <c r="AH952" s="58">
        <f t="shared" si="70"/>
        <v>0</v>
      </c>
      <c r="AI952" s="58">
        <f t="shared" si="71"/>
        <v>0</v>
      </c>
      <c r="AJ952" s="52" t="str">
        <f t="shared" si="75"/>
        <v/>
      </c>
      <c r="AK952" s="52" t="str">
        <f t="shared" si="76"/>
        <v/>
      </c>
    </row>
    <row r="953" spans="1:37" ht="15.75" customHeight="1" x14ac:dyDescent="0.25">
      <c r="A953" s="69"/>
      <c r="B953" s="63"/>
      <c r="C953" s="50" t="s">
        <v>61</v>
      </c>
      <c r="D953" s="64"/>
      <c r="E953" s="50" t="s">
        <v>61</v>
      </c>
      <c r="F953" s="68"/>
      <c r="G953" s="65"/>
      <c r="H953" s="66"/>
      <c r="I953" s="66"/>
      <c r="J953" s="67"/>
      <c r="K953" s="68"/>
      <c r="L953" s="64"/>
      <c r="M953" s="66"/>
      <c r="N953" s="66"/>
      <c r="O953" s="67"/>
      <c r="P953" s="48" t="str">
        <f t="shared" si="60"/>
        <v/>
      </c>
      <c r="Q953" s="50">
        <f t="shared" si="72"/>
        <v>952</v>
      </c>
      <c r="R953" s="50"/>
      <c r="S953" s="52"/>
      <c r="T953" s="52">
        <f t="shared" si="61"/>
        <v>0</v>
      </c>
      <c r="U953" s="52">
        <f t="shared" si="62"/>
        <v>0</v>
      </c>
      <c r="V953" s="52">
        <f t="shared" si="63"/>
        <v>0</v>
      </c>
      <c r="W953" s="52">
        <f t="shared" si="64"/>
        <v>0</v>
      </c>
      <c r="X953" s="52" t="str">
        <f t="shared" si="73"/>
        <v/>
      </c>
      <c r="Y953" s="53" t="str">
        <f t="shared" si="59"/>
        <v/>
      </c>
      <c r="Z953" s="53" t="str">
        <f t="shared" si="74"/>
        <v/>
      </c>
      <c r="AA953" s="53" t="str">
        <f t="shared" si="65"/>
        <v/>
      </c>
      <c r="AB953" s="54" t="str">
        <f t="shared" si="66"/>
        <v/>
      </c>
      <c r="AC953" s="61"/>
      <c r="AD953" s="52" t="str">
        <f t="shared" si="67"/>
        <v/>
      </c>
      <c r="AE953" s="53" t="str">
        <f t="shared" si="77"/>
        <v/>
      </c>
      <c r="AF953" s="52" t="str">
        <f t="shared" si="68"/>
        <v/>
      </c>
      <c r="AG953" s="52" t="str">
        <f t="shared" si="69"/>
        <v/>
      </c>
      <c r="AH953" s="58">
        <f t="shared" si="70"/>
        <v>0</v>
      </c>
      <c r="AI953" s="58">
        <f t="shared" si="71"/>
        <v>0</v>
      </c>
      <c r="AJ953" s="52" t="str">
        <f t="shared" si="75"/>
        <v/>
      </c>
      <c r="AK953" s="52" t="str">
        <f t="shared" si="76"/>
        <v/>
      </c>
    </row>
    <row r="954" spans="1:37" ht="15.75" customHeight="1" x14ac:dyDescent="0.25">
      <c r="A954" s="69"/>
      <c r="B954" s="63"/>
      <c r="C954" s="50" t="s">
        <v>61</v>
      </c>
      <c r="D954" s="64"/>
      <c r="E954" s="50" t="s">
        <v>61</v>
      </c>
      <c r="F954" s="68"/>
      <c r="G954" s="65"/>
      <c r="H954" s="66"/>
      <c r="I954" s="66"/>
      <c r="J954" s="67"/>
      <c r="K954" s="68"/>
      <c r="L954" s="64"/>
      <c r="M954" s="66"/>
      <c r="N954" s="66"/>
      <c r="O954" s="67"/>
      <c r="P954" s="48" t="str">
        <f t="shared" si="60"/>
        <v/>
      </c>
      <c r="Q954" s="50">
        <f t="shared" si="72"/>
        <v>953</v>
      </c>
      <c r="R954" s="50"/>
      <c r="S954" s="52"/>
      <c r="T954" s="52">
        <f t="shared" si="61"/>
        <v>0</v>
      </c>
      <c r="U954" s="52">
        <f t="shared" si="62"/>
        <v>0</v>
      </c>
      <c r="V954" s="52">
        <f t="shared" si="63"/>
        <v>0</v>
      </c>
      <c r="W954" s="52">
        <f t="shared" si="64"/>
        <v>0</v>
      </c>
      <c r="X954" s="52" t="str">
        <f t="shared" si="73"/>
        <v/>
      </c>
      <c r="Y954" s="53" t="str">
        <f t="shared" si="59"/>
        <v/>
      </c>
      <c r="Z954" s="53" t="str">
        <f t="shared" si="74"/>
        <v/>
      </c>
      <c r="AA954" s="53" t="str">
        <f t="shared" si="65"/>
        <v/>
      </c>
      <c r="AB954" s="54" t="str">
        <f t="shared" si="66"/>
        <v/>
      </c>
      <c r="AC954" s="61"/>
      <c r="AD954" s="52" t="str">
        <f t="shared" si="67"/>
        <v/>
      </c>
      <c r="AE954" s="53" t="str">
        <f t="shared" si="77"/>
        <v/>
      </c>
      <c r="AF954" s="52" t="str">
        <f t="shared" si="68"/>
        <v/>
      </c>
      <c r="AG954" s="52" t="str">
        <f t="shared" si="69"/>
        <v/>
      </c>
      <c r="AH954" s="58">
        <f t="shared" si="70"/>
        <v>0</v>
      </c>
      <c r="AI954" s="58">
        <f t="shared" si="71"/>
        <v>0</v>
      </c>
      <c r="AJ954" s="52" t="str">
        <f t="shared" si="75"/>
        <v/>
      </c>
      <c r="AK954" s="52" t="str">
        <f t="shared" si="76"/>
        <v/>
      </c>
    </row>
    <row r="955" spans="1:37" ht="15.75" customHeight="1" x14ac:dyDescent="0.25">
      <c r="A955" s="69"/>
      <c r="B955" s="63"/>
      <c r="C955" s="50" t="s">
        <v>61</v>
      </c>
      <c r="D955" s="64"/>
      <c r="E955" s="50" t="s">
        <v>61</v>
      </c>
      <c r="F955" s="68"/>
      <c r="G955" s="65"/>
      <c r="H955" s="66"/>
      <c r="I955" s="66"/>
      <c r="J955" s="67"/>
      <c r="K955" s="68"/>
      <c r="L955" s="64"/>
      <c r="M955" s="66"/>
      <c r="N955" s="66"/>
      <c r="O955" s="67"/>
      <c r="P955" s="48" t="str">
        <f t="shared" si="60"/>
        <v/>
      </c>
      <c r="Q955" s="50">
        <f t="shared" si="72"/>
        <v>954</v>
      </c>
      <c r="R955" s="50"/>
      <c r="S955" s="52"/>
      <c r="T955" s="52">
        <f t="shared" si="61"/>
        <v>0</v>
      </c>
      <c r="U955" s="52">
        <f t="shared" si="62"/>
        <v>0</v>
      </c>
      <c r="V955" s="52">
        <f t="shared" si="63"/>
        <v>0</v>
      </c>
      <c r="W955" s="52">
        <f t="shared" si="64"/>
        <v>0</v>
      </c>
      <c r="X955" s="52" t="str">
        <f t="shared" si="73"/>
        <v/>
      </c>
      <c r="Y955" s="53" t="str">
        <f t="shared" si="59"/>
        <v/>
      </c>
      <c r="Z955" s="53" t="str">
        <f t="shared" si="74"/>
        <v/>
      </c>
      <c r="AA955" s="53" t="str">
        <f t="shared" si="65"/>
        <v/>
      </c>
      <c r="AB955" s="54" t="str">
        <f t="shared" si="66"/>
        <v/>
      </c>
      <c r="AC955" s="61"/>
      <c r="AD955" s="52" t="str">
        <f t="shared" si="67"/>
        <v/>
      </c>
      <c r="AE955" s="53" t="str">
        <f t="shared" si="77"/>
        <v/>
      </c>
      <c r="AF955" s="52" t="str">
        <f t="shared" si="68"/>
        <v/>
      </c>
      <c r="AG955" s="52" t="str">
        <f t="shared" si="69"/>
        <v/>
      </c>
      <c r="AH955" s="58">
        <f t="shared" si="70"/>
        <v>0</v>
      </c>
      <c r="AI955" s="58">
        <f t="shared" si="71"/>
        <v>0</v>
      </c>
      <c r="AJ955" s="52" t="str">
        <f t="shared" si="75"/>
        <v/>
      </c>
      <c r="AK955" s="52" t="str">
        <f t="shared" si="76"/>
        <v/>
      </c>
    </row>
    <row r="956" spans="1:37" ht="15.75" customHeight="1" x14ac:dyDescent="0.25">
      <c r="A956" s="69"/>
      <c r="B956" s="63"/>
      <c r="C956" s="50" t="s">
        <v>61</v>
      </c>
      <c r="D956" s="64"/>
      <c r="E956" s="50" t="s">
        <v>61</v>
      </c>
      <c r="F956" s="68"/>
      <c r="G956" s="65"/>
      <c r="H956" s="66"/>
      <c r="I956" s="66"/>
      <c r="J956" s="67"/>
      <c r="K956" s="68"/>
      <c r="L956" s="64"/>
      <c r="M956" s="66"/>
      <c r="N956" s="66"/>
      <c r="O956" s="67"/>
      <c r="P956" s="48" t="str">
        <f t="shared" si="60"/>
        <v/>
      </c>
      <c r="Q956" s="50">
        <f t="shared" si="72"/>
        <v>955</v>
      </c>
      <c r="R956" s="50"/>
      <c r="S956" s="52"/>
      <c r="T956" s="52">
        <f t="shared" si="61"/>
        <v>0</v>
      </c>
      <c r="U956" s="52">
        <f t="shared" si="62"/>
        <v>0</v>
      </c>
      <c r="V956" s="52">
        <f t="shared" si="63"/>
        <v>0</v>
      </c>
      <c r="W956" s="52">
        <f t="shared" si="64"/>
        <v>0</v>
      </c>
      <c r="X956" s="52" t="str">
        <f t="shared" si="73"/>
        <v/>
      </c>
      <c r="Y956" s="53" t="str">
        <f t="shared" si="59"/>
        <v/>
      </c>
      <c r="Z956" s="53" t="str">
        <f t="shared" si="74"/>
        <v/>
      </c>
      <c r="AA956" s="53" t="str">
        <f t="shared" si="65"/>
        <v/>
      </c>
      <c r="AB956" s="54" t="str">
        <f t="shared" si="66"/>
        <v/>
      </c>
      <c r="AC956" s="61"/>
      <c r="AD956" s="52" t="str">
        <f t="shared" si="67"/>
        <v/>
      </c>
      <c r="AE956" s="53" t="str">
        <f t="shared" si="77"/>
        <v/>
      </c>
      <c r="AF956" s="52" t="str">
        <f t="shared" si="68"/>
        <v/>
      </c>
      <c r="AG956" s="52" t="str">
        <f t="shared" si="69"/>
        <v/>
      </c>
      <c r="AH956" s="58">
        <f t="shared" si="70"/>
        <v>0</v>
      </c>
      <c r="AI956" s="58">
        <f t="shared" si="71"/>
        <v>0</v>
      </c>
      <c r="AJ956" s="52" t="str">
        <f t="shared" si="75"/>
        <v/>
      </c>
      <c r="AK956" s="52" t="str">
        <f t="shared" si="76"/>
        <v/>
      </c>
    </row>
    <row r="957" spans="1:37" ht="15.75" customHeight="1" x14ac:dyDescent="0.25">
      <c r="A957" s="69"/>
      <c r="B957" s="63"/>
      <c r="C957" s="50" t="s">
        <v>61</v>
      </c>
      <c r="D957" s="64"/>
      <c r="E957" s="50" t="s">
        <v>61</v>
      </c>
      <c r="F957" s="68"/>
      <c r="G957" s="65"/>
      <c r="H957" s="66"/>
      <c r="I957" s="66"/>
      <c r="J957" s="67"/>
      <c r="K957" s="68"/>
      <c r="L957" s="64"/>
      <c r="M957" s="66"/>
      <c r="N957" s="66"/>
      <c r="O957" s="67"/>
      <c r="P957" s="48" t="str">
        <f t="shared" si="60"/>
        <v/>
      </c>
      <c r="Q957" s="50">
        <f t="shared" si="72"/>
        <v>956</v>
      </c>
      <c r="R957" s="50"/>
      <c r="S957" s="52"/>
      <c r="T957" s="52">
        <f t="shared" si="61"/>
        <v>0</v>
      </c>
      <c r="U957" s="52">
        <f t="shared" si="62"/>
        <v>0</v>
      </c>
      <c r="V957" s="52">
        <f t="shared" si="63"/>
        <v>0</v>
      </c>
      <c r="W957" s="52">
        <f t="shared" si="64"/>
        <v>0</v>
      </c>
      <c r="X957" s="52" t="str">
        <f t="shared" si="73"/>
        <v/>
      </c>
      <c r="Y957" s="53" t="str">
        <f t="shared" si="59"/>
        <v/>
      </c>
      <c r="Z957" s="53" t="str">
        <f t="shared" si="74"/>
        <v/>
      </c>
      <c r="AA957" s="53" t="str">
        <f t="shared" si="65"/>
        <v/>
      </c>
      <c r="AB957" s="54" t="str">
        <f t="shared" si="66"/>
        <v/>
      </c>
      <c r="AC957" s="61"/>
      <c r="AD957" s="52" t="str">
        <f t="shared" si="67"/>
        <v/>
      </c>
      <c r="AE957" s="53" t="str">
        <f t="shared" si="77"/>
        <v/>
      </c>
      <c r="AF957" s="52" t="str">
        <f t="shared" si="68"/>
        <v/>
      </c>
      <c r="AG957" s="52" t="str">
        <f t="shared" si="69"/>
        <v/>
      </c>
      <c r="AH957" s="58">
        <f t="shared" si="70"/>
        <v>0</v>
      </c>
      <c r="AI957" s="58">
        <f t="shared" si="71"/>
        <v>0</v>
      </c>
      <c r="AJ957" s="52" t="str">
        <f t="shared" si="75"/>
        <v/>
      </c>
      <c r="AK957" s="52" t="str">
        <f t="shared" si="76"/>
        <v/>
      </c>
    </row>
    <row r="958" spans="1:37" ht="15.75" customHeight="1" x14ac:dyDescent="0.25">
      <c r="A958" s="69"/>
      <c r="B958" s="63"/>
      <c r="C958" s="50" t="s">
        <v>61</v>
      </c>
      <c r="D958" s="64"/>
      <c r="E958" s="50" t="s">
        <v>61</v>
      </c>
      <c r="F958" s="68"/>
      <c r="G958" s="65"/>
      <c r="H958" s="66"/>
      <c r="I958" s="66"/>
      <c r="J958" s="67"/>
      <c r="K958" s="68"/>
      <c r="L958" s="64"/>
      <c r="M958" s="66"/>
      <c r="N958" s="66"/>
      <c r="O958" s="67"/>
      <c r="P958" s="48" t="str">
        <f t="shared" si="60"/>
        <v/>
      </c>
      <c r="Q958" s="50">
        <f t="shared" si="72"/>
        <v>957</v>
      </c>
      <c r="R958" s="50"/>
      <c r="S958" s="52"/>
      <c r="T958" s="52">
        <f t="shared" si="61"/>
        <v>0</v>
      </c>
      <c r="U958" s="52">
        <f t="shared" si="62"/>
        <v>0</v>
      </c>
      <c r="V958" s="52">
        <f t="shared" si="63"/>
        <v>0</v>
      </c>
      <c r="W958" s="52">
        <f t="shared" si="64"/>
        <v>0</v>
      </c>
      <c r="X958" s="52" t="str">
        <f t="shared" si="73"/>
        <v/>
      </c>
      <c r="Y958" s="53" t="str">
        <f t="shared" si="59"/>
        <v/>
      </c>
      <c r="Z958" s="53" t="str">
        <f t="shared" si="74"/>
        <v/>
      </c>
      <c r="AA958" s="53" t="str">
        <f t="shared" si="65"/>
        <v/>
      </c>
      <c r="AB958" s="54" t="str">
        <f t="shared" si="66"/>
        <v/>
      </c>
      <c r="AC958" s="61"/>
      <c r="AD958" s="52" t="str">
        <f t="shared" si="67"/>
        <v/>
      </c>
      <c r="AE958" s="53" t="str">
        <f t="shared" si="77"/>
        <v/>
      </c>
      <c r="AF958" s="52" t="str">
        <f t="shared" si="68"/>
        <v/>
      </c>
      <c r="AG958" s="52" t="str">
        <f t="shared" si="69"/>
        <v/>
      </c>
      <c r="AH958" s="58">
        <f t="shared" si="70"/>
        <v>0</v>
      </c>
      <c r="AI958" s="58">
        <f t="shared" si="71"/>
        <v>0</v>
      </c>
      <c r="AJ958" s="52" t="str">
        <f t="shared" si="75"/>
        <v/>
      </c>
      <c r="AK958" s="52" t="str">
        <f t="shared" si="76"/>
        <v/>
      </c>
    </row>
    <row r="959" spans="1:37" ht="15.75" customHeight="1" x14ac:dyDescent="0.25">
      <c r="A959" s="69"/>
      <c r="B959" s="63"/>
      <c r="C959" s="50" t="s">
        <v>61</v>
      </c>
      <c r="D959" s="64"/>
      <c r="E959" s="50" t="s">
        <v>61</v>
      </c>
      <c r="F959" s="68"/>
      <c r="G959" s="65"/>
      <c r="H959" s="66"/>
      <c r="I959" s="66"/>
      <c r="J959" s="67"/>
      <c r="K959" s="68"/>
      <c r="L959" s="64"/>
      <c r="M959" s="66"/>
      <c r="N959" s="66"/>
      <c r="O959" s="67"/>
      <c r="P959" s="48" t="str">
        <f t="shared" si="60"/>
        <v/>
      </c>
      <c r="Q959" s="50">
        <f t="shared" si="72"/>
        <v>958</v>
      </c>
      <c r="R959" s="50"/>
      <c r="S959" s="52"/>
      <c r="T959" s="52">
        <f t="shared" si="61"/>
        <v>0</v>
      </c>
      <c r="U959" s="52">
        <f t="shared" si="62"/>
        <v>0</v>
      </c>
      <c r="V959" s="52">
        <f t="shared" si="63"/>
        <v>0</v>
      </c>
      <c r="W959" s="52">
        <f t="shared" si="64"/>
        <v>0</v>
      </c>
      <c r="X959" s="52" t="str">
        <f t="shared" si="73"/>
        <v/>
      </c>
      <c r="Y959" s="53" t="str">
        <f t="shared" si="59"/>
        <v/>
      </c>
      <c r="Z959" s="53" t="str">
        <f t="shared" si="74"/>
        <v/>
      </c>
      <c r="AA959" s="53" t="str">
        <f t="shared" si="65"/>
        <v/>
      </c>
      <c r="AB959" s="54" t="str">
        <f t="shared" si="66"/>
        <v/>
      </c>
      <c r="AC959" s="61"/>
      <c r="AD959" s="52" t="str">
        <f t="shared" si="67"/>
        <v/>
      </c>
      <c r="AE959" s="53" t="str">
        <f t="shared" si="77"/>
        <v/>
      </c>
      <c r="AF959" s="52" t="str">
        <f t="shared" si="68"/>
        <v/>
      </c>
      <c r="AG959" s="52" t="str">
        <f t="shared" si="69"/>
        <v/>
      </c>
      <c r="AH959" s="58">
        <f t="shared" si="70"/>
        <v>0</v>
      </c>
      <c r="AI959" s="58">
        <f t="shared" si="71"/>
        <v>0</v>
      </c>
      <c r="AJ959" s="52" t="str">
        <f t="shared" si="75"/>
        <v/>
      </c>
      <c r="AK959" s="52" t="str">
        <f t="shared" si="76"/>
        <v/>
      </c>
    </row>
    <row r="960" spans="1:37" ht="15.75" customHeight="1" x14ac:dyDescent="0.25">
      <c r="A960" s="69"/>
      <c r="B960" s="63"/>
      <c r="C960" s="50" t="s">
        <v>61</v>
      </c>
      <c r="D960" s="64"/>
      <c r="E960" s="50" t="s">
        <v>61</v>
      </c>
      <c r="F960" s="68"/>
      <c r="G960" s="65"/>
      <c r="H960" s="66"/>
      <c r="I960" s="66"/>
      <c r="J960" s="67"/>
      <c r="K960" s="68"/>
      <c r="L960" s="64"/>
      <c r="M960" s="66"/>
      <c r="N960" s="66"/>
      <c r="O960" s="67"/>
      <c r="P960" s="48" t="str">
        <f t="shared" si="60"/>
        <v/>
      </c>
      <c r="Q960" s="50">
        <f t="shared" si="72"/>
        <v>959</v>
      </c>
      <c r="R960" s="50"/>
      <c r="S960" s="52"/>
      <c r="T960" s="52">
        <f t="shared" si="61"/>
        <v>0</v>
      </c>
      <c r="U960" s="52">
        <f t="shared" si="62"/>
        <v>0</v>
      </c>
      <c r="V960" s="52">
        <f t="shared" si="63"/>
        <v>0</v>
      </c>
      <c r="W960" s="52">
        <f t="shared" si="64"/>
        <v>0</v>
      </c>
      <c r="X960" s="52" t="str">
        <f t="shared" si="73"/>
        <v/>
      </c>
      <c r="Y960" s="53" t="str">
        <f t="shared" si="59"/>
        <v/>
      </c>
      <c r="Z960" s="53" t="str">
        <f t="shared" si="74"/>
        <v/>
      </c>
      <c r="AA960" s="53" t="str">
        <f t="shared" si="65"/>
        <v/>
      </c>
      <c r="AB960" s="54" t="str">
        <f t="shared" si="66"/>
        <v/>
      </c>
      <c r="AC960" s="61"/>
      <c r="AD960" s="52" t="str">
        <f t="shared" si="67"/>
        <v/>
      </c>
      <c r="AE960" s="53" t="str">
        <f t="shared" si="77"/>
        <v/>
      </c>
      <c r="AF960" s="52" t="str">
        <f t="shared" si="68"/>
        <v/>
      </c>
      <c r="AG960" s="52" t="str">
        <f t="shared" si="69"/>
        <v/>
      </c>
      <c r="AH960" s="58">
        <f t="shared" si="70"/>
        <v>0</v>
      </c>
      <c r="AI960" s="58">
        <f t="shared" si="71"/>
        <v>0</v>
      </c>
      <c r="AJ960" s="52" t="str">
        <f t="shared" si="75"/>
        <v/>
      </c>
      <c r="AK960" s="52" t="str">
        <f t="shared" si="76"/>
        <v/>
      </c>
    </row>
    <row r="961" spans="1:37" ht="15.75" customHeight="1" x14ac:dyDescent="0.25">
      <c r="A961" s="69"/>
      <c r="B961" s="63"/>
      <c r="C961" s="50" t="s">
        <v>61</v>
      </c>
      <c r="D961" s="64"/>
      <c r="E961" s="50" t="s">
        <v>61</v>
      </c>
      <c r="F961" s="68"/>
      <c r="G961" s="65"/>
      <c r="H961" s="66"/>
      <c r="I961" s="66"/>
      <c r="J961" s="67"/>
      <c r="K961" s="68"/>
      <c r="L961" s="64"/>
      <c r="M961" s="66"/>
      <c r="N961" s="66"/>
      <c r="O961" s="67"/>
      <c r="P961" s="48" t="str">
        <f t="shared" si="60"/>
        <v/>
      </c>
      <c r="Q961" s="50">
        <f t="shared" si="72"/>
        <v>960</v>
      </c>
      <c r="R961" s="50"/>
      <c r="S961" s="52"/>
      <c r="T961" s="52">
        <f t="shared" si="61"/>
        <v>0</v>
      </c>
      <c r="U961" s="52">
        <f t="shared" si="62"/>
        <v>0</v>
      </c>
      <c r="V961" s="52">
        <f t="shared" si="63"/>
        <v>0</v>
      </c>
      <c r="W961" s="52">
        <f t="shared" si="64"/>
        <v>0</v>
      </c>
      <c r="X961" s="52" t="str">
        <f t="shared" si="73"/>
        <v/>
      </c>
      <c r="Y961" s="53" t="str">
        <f t="shared" si="59"/>
        <v/>
      </c>
      <c r="Z961" s="53" t="str">
        <f t="shared" si="74"/>
        <v/>
      </c>
      <c r="AA961" s="53" t="str">
        <f t="shared" si="65"/>
        <v/>
      </c>
      <c r="AB961" s="54" t="str">
        <f t="shared" si="66"/>
        <v/>
      </c>
      <c r="AC961" s="61"/>
      <c r="AD961" s="52" t="str">
        <f t="shared" si="67"/>
        <v/>
      </c>
      <c r="AE961" s="53" t="str">
        <f t="shared" si="77"/>
        <v/>
      </c>
      <c r="AF961" s="52" t="str">
        <f t="shared" si="68"/>
        <v/>
      </c>
      <c r="AG961" s="52" t="str">
        <f t="shared" si="69"/>
        <v/>
      </c>
      <c r="AH961" s="58">
        <f t="shared" si="70"/>
        <v>0</v>
      </c>
      <c r="AI961" s="58">
        <f t="shared" si="71"/>
        <v>0</v>
      </c>
      <c r="AJ961" s="52" t="str">
        <f t="shared" si="75"/>
        <v/>
      </c>
      <c r="AK961" s="52" t="str">
        <f t="shared" si="76"/>
        <v/>
      </c>
    </row>
    <row r="962" spans="1:37" ht="15.75" customHeight="1" x14ac:dyDescent="0.25">
      <c r="A962" s="69"/>
      <c r="B962" s="63"/>
      <c r="C962" s="50" t="s">
        <v>61</v>
      </c>
      <c r="D962" s="64"/>
      <c r="E962" s="50" t="s">
        <v>61</v>
      </c>
      <c r="F962" s="68"/>
      <c r="G962" s="65"/>
      <c r="H962" s="66"/>
      <c r="I962" s="66"/>
      <c r="J962" s="67"/>
      <c r="K962" s="68"/>
      <c r="L962" s="64"/>
      <c r="M962" s="66"/>
      <c r="N962" s="66"/>
      <c r="O962" s="67"/>
      <c r="P962" s="48" t="str">
        <f t="shared" si="60"/>
        <v/>
      </c>
      <c r="Q962" s="50">
        <f t="shared" si="72"/>
        <v>961</v>
      </c>
      <c r="R962" s="50"/>
      <c r="S962" s="52"/>
      <c r="T962" s="52">
        <f t="shared" si="61"/>
        <v>0</v>
      </c>
      <c r="U962" s="52">
        <f t="shared" si="62"/>
        <v>0</v>
      </c>
      <c r="V962" s="52">
        <f t="shared" si="63"/>
        <v>0</v>
      </c>
      <c r="W962" s="52">
        <f t="shared" si="64"/>
        <v>0</v>
      </c>
      <c r="X962" s="52" t="str">
        <f t="shared" si="73"/>
        <v/>
      </c>
      <c r="Y962" s="53" t="str">
        <f t="shared" si="59"/>
        <v/>
      </c>
      <c r="Z962" s="53" t="str">
        <f t="shared" si="74"/>
        <v/>
      </c>
      <c r="AA962" s="53" t="str">
        <f t="shared" si="65"/>
        <v/>
      </c>
      <c r="AB962" s="54" t="str">
        <f t="shared" si="66"/>
        <v/>
      </c>
      <c r="AC962" s="61"/>
      <c r="AD962" s="52" t="str">
        <f t="shared" si="67"/>
        <v/>
      </c>
      <c r="AE962" s="53" t="str">
        <f t="shared" si="77"/>
        <v/>
      </c>
      <c r="AF962" s="52" t="str">
        <f t="shared" si="68"/>
        <v/>
      </c>
      <c r="AG962" s="52" t="str">
        <f t="shared" si="69"/>
        <v/>
      </c>
      <c r="AH962" s="58">
        <f t="shared" si="70"/>
        <v>0</v>
      </c>
      <c r="AI962" s="58">
        <f t="shared" si="71"/>
        <v>0</v>
      </c>
      <c r="AJ962" s="52" t="str">
        <f t="shared" si="75"/>
        <v/>
      </c>
      <c r="AK962" s="52" t="str">
        <f t="shared" si="76"/>
        <v/>
      </c>
    </row>
    <row r="963" spans="1:37" ht="15.75" customHeight="1" x14ac:dyDescent="0.25">
      <c r="A963" s="69"/>
      <c r="B963" s="63"/>
      <c r="C963" s="50" t="s">
        <v>61</v>
      </c>
      <c r="D963" s="64"/>
      <c r="E963" s="50" t="s">
        <v>61</v>
      </c>
      <c r="F963" s="68"/>
      <c r="G963" s="65"/>
      <c r="H963" s="66"/>
      <c r="I963" s="66"/>
      <c r="J963" s="67"/>
      <c r="K963" s="68"/>
      <c r="L963" s="64"/>
      <c r="M963" s="66"/>
      <c r="N963" s="66"/>
      <c r="O963" s="67"/>
      <c r="P963" s="48" t="str">
        <f t="shared" si="60"/>
        <v/>
      </c>
      <c r="Q963" s="50">
        <f t="shared" si="72"/>
        <v>962</v>
      </c>
      <c r="R963" s="50"/>
      <c r="S963" s="52"/>
      <c r="T963" s="52">
        <f t="shared" si="61"/>
        <v>0</v>
      </c>
      <c r="U963" s="52">
        <f t="shared" si="62"/>
        <v>0</v>
      </c>
      <c r="V963" s="52">
        <f t="shared" si="63"/>
        <v>0</v>
      </c>
      <c r="W963" s="52">
        <f t="shared" si="64"/>
        <v>0</v>
      </c>
      <c r="X963" s="52" t="str">
        <f t="shared" si="73"/>
        <v/>
      </c>
      <c r="Y963" s="53" t="str">
        <f t="shared" si="59"/>
        <v/>
      </c>
      <c r="Z963" s="53" t="str">
        <f t="shared" si="74"/>
        <v/>
      </c>
      <c r="AA963" s="53" t="str">
        <f t="shared" si="65"/>
        <v/>
      </c>
      <c r="AB963" s="54" t="str">
        <f t="shared" si="66"/>
        <v/>
      </c>
      <c r="AC963" s="61"/>
      <c r="AD963" s="52" t="str">
        <f t="shared" si="67"/>
        <v/>
      </c>
      <c r="AE963" s="53" t="str">
        <f t="shared" si="77"/>
        <v/>
      </c>
      <c r="AF963" s="52" t="str">
        <f t="shared" si="68"/>
        <v/>
      </c>
      <c r="AG963" s="52" t="str">
        <f t="shared" si="69"/>
        <v/>
      </c>
      <c r="AH963" s="58">
        <f t="shared" si="70"/>
        <v>0</v>
      </c>
      <c r="AI963" s="58">
        <f t="shared" si="71"/>
        <v>0</v>
      </c>
      <c r="AJ963" s="52" t="str">
        <f t="shared" si="75"/>
        <v/>
      </c>
      <c r="AK963" s="52" t="str">
        <f t="shared" si="76"/>
        <v/>
      </c>
    </row>
    <row r="964" spans="1:37" ht="15.75" customHeight="1" x14ac:dyDescent="0.25">
      <c r="A964" s="69"/>
      <c r="B964" s="63"/>
      <c r="C964" s="50" t="s">
        <v>61</v>
      </c>
      <c r="D964" s="64"/>
      <c r="E964" s="50" t="s">
        <v>61</v>
      </c>
      <c r="F964" s="68"/>
      <c r="G964" s="65"/>
      <c r="H964" s="66"/>
      <c r="I964" s="66"/>
      <c r="J964" s="67"/>
      <c r="K964" s="68"/>
      <c r="L964" s="64"/>
      <c r="M964" s="66"/>
      <c r="N964" s="66"/>
      <c r="O964" s="67"/>
      <c r="P964" s="48" t="str">
        <f t="shared" si="60"/>
        <v/>
      </c>
      <c r="Q964" s="50">
        <f t="shared" si="72"/>
        <v>963</v>
      </c>
      <c r="R964" s="50"/>
      <c r="S964" s="52"/>
      <c r="T964" s="52">
        <f t="shared" si="61"/>
        <v>0</v>
      </c>
      <c r="U964" s="52">
        <f t="shared" si="62"/>
        <v>0</v>
      </c>
      <c r="V964" s="52">
        <f t="shared" si="63"/>
        <v>0</v>
      </c>
      <c r="W964" s="52">
        <f t="shared" si="64"/>
        <v>0</v>
      </c>
      <c r="X964" s="52" t="str">
        <f t="shared" si="73"/>
        <v/>
      </c>
      <c r="Y964" s="53" t="str">
        <f t="shared" si="59"/>
        <v/>
      </c>
      <c r="Z964" s="53" t="str">
        <f t="shared" si="74"/>
        <v/>
      </c>
      <c r="AA964" s="53" t="str">
        <f t="shared" si="65"/>
        <v/>
      </c>
      <c r="AB964" s="54" t="str">
        <f t="shared" si="66"/>
        <v/>
      </c>
      <c r="AC964" s="61"/>
      <c r="AD964" s="52" t="str">
        <f t="shared" si="67"/>
        <v/>
      </c>
      <c r="AE964" s="53" t="str">
        <f t="shared" si="77"/>
        <v/>
      </c>
      <c r="AF964" s="52" t="str">
        <f t="shared" si="68"/>
        <v/>
      </c>
      <c r="AG964" s="52" t="str">
        <f t="shared" si="69"/>
        <v/>
      </c>
      <c r="AH964" s="58">
        <f t="shared" si="70"/>
        <v>0</v>
      </c>
      <c r="AI964" s="58">
        <f t="shared" si="71"/>
        <v>0</v>
      </c>
      <c r="AJ964" s="52" t="str">
        <f t="shared" si="75"/>
        <v/>
      </c>
      <c r="AK964" s="52" t="str">
        <f t="shared" si="76"/>
        <v/>
      </c>
    </row>
    <row r="965" spans="1:37" ht="15.75" customHeight="1" x14ac:dyDescent="0.25">
      <c r="A965" s="69"/>
      <c r="B965" s="63"/>
      <c r="C965" s="50" t="s">
        <v>61</v>
      </c>
      <c r="D965" s="64"/>
      <c r="E965" s="50" t="s">
        <v>61</v>
      </c>
      <c r="F965" s="68"/>
      <c r="G965" s="65"/>
      <c r="H965" s="66"/>
      <c r="I965" s="66"/>
      <c r="J965" s="67"/>
      <c r="K965" s="68"/>
      <c r="L965" s="64"/>
      <c r="M965" s="66"/>
      <c r="N965" s="66"/>
      <c r="O965" s="67"/>
      <c r="P965" s="48" t="str">
        <f t="shared" si="60"/>
        <v/>
      </c>
      <c r="Q965" s="50">
        <f t="shared" si="72"/>
        <v>964</v>
      </c>
      <c r="R965" s="50"/>
      <c r="S965" s="52"/>
      <c r="T965" s="52">
        <f t="shared" si="61"/>
        <v>0</v>
      </c>
      <c r="U965" s="52">
        <f t="shared" si="62"/>
        <v>0</v>
      </c>
      <c r="V965" s="52">
        <f t="shared" si="63"/>
        <v>0</v>
      </c>
      <c r="W965" s="52">
        <f t="shared" si="64"/>
        <v>0</v>
      </c>
      <c r="X965" s="52" t="str">
        <f t="shared" si="73"/>
        <v/>
      </c>
      <c r="Y965" s="53" t="str">
        <f t="shared" si="59"/>
        <v/>
      </c>
      <c r="Z965" s="53" t="str">
        <f t="shared" si="74"/>
        <v/>
      </c>
      <c r="AA965" s="53" t="str">
        <f t="shared" si="65"/>
        <v/>
      </c>
      <c r="AB965" s="54" t="str">
        <f t="shared" si="66"/>
        <v/>
      </c>
      <c r="AC965" s="61"/>
      <c r="AD965" s="52" t="str">
        <f t="shared" si="67"/>
        <v/>
      </c>
      <c r="AE965" s="53" t="str">
        <f t="shared" si="77"/>
        <v/>
      </c>
      <c r="AF965" s="52" t="str">
        <f t="shared" si="68"/>
        <v/>
      </c>
      <c r="AG965" s="52" t="str">
        <f t="shared" si="69"/>
        <v/>
      </c>
      <c r="AH965" s="58">
        <f t="shared" si="70"/>
        <v>0</v>
      </c>
      <c r="AI965" s="58">
        <f t="shared" si="71"/>
        <v>0</v>
      </c>
      <c r="AJ965" s="52" t="str">
        <f t="shared" si="75"/>
        <v/>
      </c>
      <c r="AK965" s="52" t="str">
        <f t="shared" si="76"/>
        <v/>
      </c>
    </row>
    <row r="966" spans="1:37" ht="15.75" customHeight="1" x14ac:dyDescent="0.25">
      <c r="A966" s="69"/>
      <c r="B966" s="63"/>
      <c r="C966" s="50" t="s">
        <v>61</v>
      </c>
      <c r="D966" s="64"/>
      <c r="E966" s="50" t="s">
        <v>61</v>
      </c>
      <c r="F966" s="68"/>
      <c r="G966" s="65"/>
      <c r="H966" s="66"/>
      <c r="I966" s="66"/>
      <c r="J966" s="67"/>
      <c r="K966" s="68"/>
      <c r="L966" s="64"/>
      <c r="M966" s="66"/>
      <c r="N966" s="66"/>
      <c r="O966" s="67"/>
      <c r="P966" s="48" t="str">
        <f t="shared" si="60"/>
        <v/>
      </c>
      <c r="Q966" s="50">
        <f t="shared" si="72"/>
        <v>965</v>
      </c>
      <c r="R966" s="50"/>
      <c r="S966" s="52"/>
      <c r="T966" s="52">
        <f t="shared" si="61"/>
        <v>0</v>
      </c>
      <c r="U966" s="52">
        <f t="shared" si="62"/>
        <v>0</v>
      </c>
      <c r="V966" s="52">
        <f t="shared" si="63"/>
        <v>0</v>
      </c>
      <c r="W966" s="52">
        <f t="shared" si="64"/>
        <v>0</v>
      </c>
      <c r="X966" s="52" t="str">
        <f t="shared" si="73"/>
        <v/>
      </c>
      <c r="Y966" s="53" t="str">
        <f t="shared" si="59"/>
        <v/>
      </c>
      <c r="Z966" s="53" t="str">
        <f t="shared" si="74"/>
        <v/>
      </c>
      <c r="AA966" s="53" t="str">
        <f t="shared" si="65"/>
        <v/>
      </c>
      <c r="AB966" s="54" t="str">
        <f t="shared" si="66"/>
        <v/>
      </c>
      <c r="AC966" s="61"/>
      <c r="AD966" s="52" t="str">
        <f t="shared" si="67"/>
        <v/>
      </c>
      <c r="AE966" s="53" t="str">
        <f t="shared" si="77"/>
        <v/>
      </c>
      <c r="AF966" s="52" t="str">
        <f t="shared" si="68"/>
        <v/>
      </c>
      <c r="AG966" s="52" t="str">
        <f t="shared" si="69"/>
        <v/>
      </c>
      <c r="AH966" s="58">
        <f t="shared" si="70"/>
        <v>0</v>
      </c>
      <c r="AI966" s="58">
        <f t="shared" si="71"/>
        <v>0</v>
      </c>
      <c r="AJ966" s="52" t="str">
        <f t="shared" si="75"/>
        <v/>
      </c>
      <c r="AK966" s="52" t="str">
        <f t="shared" si="76"/>
        <v/>
      </c>
    </row>
    <row r="967" spans="1:37" ht="15.75" customHeight="1" x14ac:dyDescent="0.25">
      <c r="A967" s="69"/>
      <c r="B967" s="63"/>
      <c r="C967" s="50" t="s">
        <v>61</v>
      </c>
      <c r="D967" s="64"/>
      <c r="E967" s="50" t="s">
        <v>61</v>
      </c>
      <c r="F967" s="68"/>
      <c r="G967" s="65"/>
      <c r="H967" s="66"/>
      <c r="I967" s="66"/>
      <c r="J967" s="67"/>
      <c r="K967" s="68"/>
      <c r="L967" s="64"/>
      <c r="M967" s="66"/>
      <c r="N967" s="66"/>
      <c r="O967" s="67"/>
      <c r="P967" s="48" t="str">
        <f t="shared" si="60"/>
        <v/>
      </c>
      <c r="Q967" s="50">
        <f t="shared" si="72"/>
        <v>966</v>
      </c>
      <c r="R967" s="50"/>
      <c r="S967" s="52"/>
      <c r="T967" s="52">
        <f t="shared" si="61"/>
        <v>0</v>
      </c>
      <c r="U967" s="52">
        <f t="shared" si="62"/>
        <v>0</v>
      </c>
      <c r="V967" s="52">
        <f t="shared" si="63"/>
        <v>0</v>
      </c>
      <c r="W967" s="52">
        <f t="shared" si="64"/>
        <v>0</v>
      </c>
      <c r="X967" s="52" t="str">
        <f t="shared" si="73"/>
        <v/>
      </c>
      <c r="Y967" s="53" t="str">
        <f t="shared" si="59"/>
        <v/>
      </c>
      <c r="Z967" s="53" t="str">
        <f t="shared" si="74"/>
        <v/>
      </c>
      <c r="AA967" s="53" t="str">
        <f t="shared" si="65"/>
        <v/>
      </c>
      <c r="AB967" s="54" t="str">
        <f t="shared" si="66"/>
        <v/>
      </c>
      <c r="AC967" s="61"/>
      <c r="AD967" s="52" t="str">
        <f t="shared" si="67"/>
        <v/>
      </c>
      <c r="AE967" s="53" t="str">
        <f t="shared" si="77"/>
        <v/>
      </c>
      <c r="AF967" s="52" t="str">
        <f t="shared" si="68"/>
        <v/>
      </c>
      <c r="AG967" s="52" t="str">
        <f t="shared" si="69"/>
        <v/>
      </c>
      <c r="AH967" s="58">
        <f t="shared" si="70"/>
        <v>0</v>
      </c>
      <c r="AI967" s="58">
        <f t="shared" si="71"/>
        <v>0</v>
      </c>
      <c r="AJ967" s="52" t="str">
        <f t="shared" si="75"/>
        <v/>
      </c>
      <c r="AK967" s="52" t="str">
        <f t="shared" si="76"/>
        <v/>
      </c>
    </row>
    <row r="968" spans="1:37" ht="15.75" customHeight="1" x14ac:dyDescent="0.25">
      <c r="A968" s="69"/>
      <c r="B968" s="63"/>
      <c r="C968" s="50" t="s">
        <v>61</v>
      </c>
      <c r="D968" s="64"/>
      <c r="E968" s="50" t="s">
        <v>61</v>
      </c>
      <c r="F968" s="68"/>
      <c r="G968" s="65"/>
      <c r="H968" s="66"/>
      <c r="I968" s="66"/>
      <c r="J968" s="67"/>
      <c r="K968" s="68"/>
      <c r="L968" s="64"/>
      <c r="M968" s="66"/>
      <c r="N968" s="66"/>
      <c r="O968" s="67"/>
      <c r="P968" s="48" t="str">
        <f t="shared" si="60"/>
        <v/>
      </c>
      <c r="Q968" s="50">
        <f t="shared" si="72"/>
        <v>967</v>
      </c>
      <c r="R968" s="50"/>
      <c r="S968" s="52"/>
      <c r="T968" s="52">
        <f t="shared" si="61"/>
        <v>0</v>
      </c>
      <c r="U968" s="52">
        <f t="shared" si="62"/>
        <v>0</v>
      </c>
      <c r="V968" s="52">
        <f t="shared" si="63"/>
        <v>0</v>
      </c>
      <c r="W968" s="52">
        <f t="shared" si="64"/>
        <v>0</v>
      </c>
      <c r="X968" s="52" t="str">
        <f t="shared" si="73"/>
        <v/>
      </c>
      <c r="Y968" s="53" t="str">
        <f t="shared" si="59"/>
        <v/>
      </c>
      <c r="Z968" s="53" t="str">
        <f t="shared" si="74"/>
        <v/>
      </c>
      <c r="AA968" s="53" t="str">
        <f t="shared" si="65"/>
        <v/>
      </c>
      <c r="AB968" s="54" t="str">
        <f t="shared" si="66"/>
        <v/>
      </c>
      <c r="AC968" s="61"/>
      <c r="AD968" s="52" t="str">
        <f t="shared" si="67"/>
        <v/>
      </c>
      <c r="AE968" s="53" t="str">
        <f t="shared" si="77"/>
        <v/>
      </c>
      <c r="AF968" s="52" t="str">
        <f t="shared" si="68"/>
        <v/>
      </c>
      <c r="AG968" s="52" t="str">
        <f t="shared" si="69"/>
        <v/>
      </c>
      <c r="AH968" s="58">
        <f t="shared" si="70"/>
        <v>0</v>
      </c>
      <c r="AI968" s="58">
        <f t="shared" si="71"/>
        <v>0</v>
      </c>
      <c r="AJ968" s="52" t="str">
        <f t="shared" si="75"/>
        <v/>
      </c>
      <c r="AK968" s="52" t="str">
        <f t="shared" si="76"/>
        <v/>
      </c>
    </row>
    <row r="969" spans="1:37" ht="15.75" customHeight="1" x14ac:dyDescent="0.25">
      <c r="A969" s="69"/>
      <c r="B969" s="63"/>
      <c r="C969" s="50" t="s">
        <v>61</v>
      </c>
      <c r="D969" s="64"/>
      <c r="E969" s="50" t="s">
        <v>61</v>
      </c>
      <c r="F969" s="68"/>
      <c r="G969" s="65"/>
      <c r="H969" s="66"/>
      <c r="I969" s="66"/>
      <c r="J969" s="67"/>
      <c r="K969" s="68"/>
      <c r="L969" s="64"/>
      <c r="M969" s="66"/>
      <c r="N969" s="66"/>
      <c r="O969" s="67"/>
      <c r="P969" s="48" t="str">
        <f t="shared" si="60"/>
        <v/>
      </c>
      <c r="Q969" s="50">
        <f t="shared" si="72"/>
        <v>968</v>
      </c>
      <c r="R969" s="50"/>
      <c r="S969" s="52"/>
      <c r="T969" s="52">
        <f t="shared" si="61"/>
        <v>0</v>
      </c>
      <c r="U969" s="52">
        <f t="shared" si="62"/>
        <v>0</v>
      </c>
      <c r="V969" s="52">
        <f t="shared" si="63"/>
        <v>0</v>
      </c>
      <c r="W969" s="52">
        <f t="shared" si="64"/>
        <v>0</v>
      </c>
      <c r="X969" s="52" t="str">
        <f t="shared" si="73"/>
        <v/>
      </c>
      <c r="Y969" s="53" t="str">
        <f t="shared" si="59"/>
        <v/>
      </c>
      <c r="Z969" s="53" t="str">
        <f t="shared" si="74"/>
        <v/>
      </c>
      <c r="AA969" s="53" t="str">
        <f t="shared" si="65"/>
        <v/>
      </c>
      <c r="AB969" s="54" t="str">
        <f t="shared" si="66"/>
        <v/>
      </c>
      <c r="AC969" s="61"/>
      <c r="AD969" s="52" t="str">
        <f t="shared" si="67"/>
        <v/>
      </c>
      <c r="AE969" s="53" t="str">
        <f t="shared" si="77"/>
        <v/>
      </c>
      <c r="AF969" s="52" t="str">
        <f t="shared" si="68"/>
        <v/>
      </c>
      <c r="AG969" s="52" t="str">
        <f t="shared" si="69"/>
        <v/>
      </c>
      <c r="AH969" s="58">
        <f t="shared" si="70"/>
        <v>0</v>
      </c>
      <c r="AI969" s="58">
        <f t="shared" si="71"/>
        <v>0</v>
      </c>
      <c r="AJ969" s="52" t="str">
        <f t="shared" si="75"/>
        <v/>
      </c>
      <c r="AK969" s="52" t="str">
        <f t="shared" si="76"/>
        <v/>
      </c>
    </row>
    <row r="970" spans="1:37" ht="15.75" customHeight="1" x14ac:dyDescent="0.25">
      <c r="A970" s="69"/>
      <c r="B970" s="63"/>
      <c r="C970" s="50" t="s">
        <v>61</v>
      </c>
      <c r="D970" s="64"/>
      <c r="E970" s="50" t="s">
        <v>61</v>
      </c>
      <c r="F970" s="68"/>
      <c r="G970" s="65"/>
      <c r="H970" s="66"/>
      <c r="I970" s="66"/>
      <c r="J970" s="67"/>
      <c r="K970" s="68"/>
      <c r="L970" s="64"/>
      <c r="M970" s="66"/>
      <c r="N970" s="66"/>
      <c r="O970" s="67"/>
      <c r="P970" s="48" t="str">
        <f t="shared" si="60"/>
        <v/>
      </c>
      <c r="Q970" s="50">
        <f t="shared" si="72"/>
        <v>969</v>
      </c>
      <c r="R970" s="50"/>
      <c r="S970" s="52"/>
      <c r="T970" s="52">
        <f t="shared" si="61"/>
        <v>0</v>
      </c>
      <c r="U970" s="52">
        <f t="shared" si="62"/>
        <v>0</v>
      </c>
      <c r="V970" s="52">
        <f t="shared" si="63"/>
        <v>0</v>
      </c>
      <c r="W970" s="52">
        <f t="shared" si="64"/>
        <v>0</v>
      </c>
      <c r="X970" s="52" t="str">
        <f t="shared" si="73"/>
        <v/>
      </c>
      <c r="Y970" s="53" t="str">
        <f t="shared" si="59"/>
        <v/>
      </c>
      <c r="Z970" s="53" t="str">
        <f t="shared" si="74"/>
        <v/>
      </c>
      <c r="AA970" s="53" t="str">
        <f t="shared" si="65"/>
        <v/>
      </c>
      <c r="AB970" s="54" t="str">
        <f t="shared" si="66"/>
        <v/>
      </c>
      <c r="AC970" s="61"/>
      <c r="AD970" s="52" t="str">
        <f t="shared" si="67"/>
        <v/>
      </c>
      <c r="AE970" s="53" t="str">
        <f t="shared" si="77"/>
        <v/>
      </c>
      <c r="AF970" s="52" t="str">
        <f t="shared" si="68"/>
        <v/>
      </c>
      <c r="AG970" s="52" t="str">
        <f t="shared" si="69"/>
        <v/>
      </c>
      <c r="AH970" s="58">
        <f t="shared" si="70"/>
        <v>0</v>
      </c>
      <c r="AI970" s="58">
        <f t="shared" si="71"/>
        <v>0</v>
      </c>
      <c r="AJ970" s="52" t="str">
        <f t="shared" si="75"/>
        <v/>
      </c>
      <c r="AK970" s="52" t="str">
        <f t="shared" si="76"/>
        <v/>
      </c>
    </row>
    <row r="971" spans="1:37" ht="15.75" customHeight="1" x14ac:dyDescent="0.25">
      <c r="A971" s="69"/>
      <c r="B971" s="63"/>
      <c r="C971" s="50" t="s">
        <v>61</v>
      </c>
      <c r="D971" s="64"/>
      <c r="E971" s="50" t="s">
        <v>61</v>
      </c>
      <c r="F971" s="68"/>
      <c r="G971" s="65"/>
      <c r="H971" s="66"/>
      <c r="I971" s="66"/>
      <c r="J971" s="67"/>
      <c r="K971" s="68"/>
      <c r="L971" s="64"/>
      <c r="M971" s="66"/>
      <c r="N971" s="66"/>
      <c r="O971" s="67"/>
      <c r="P971" s="48" t="str">
        <f t="shared" si="60"/>
        <v/>
      </c>
      <c r="Q971" s="50">
        <f t="shared" si="72"/>
        <v>970</v>
      </c>
      <c r="R971" s="50"/>
      <c r="S971" s="52"/>
      <c r="T971" s="52">
        <f t="shared" si="61"/>
        <v>0</v>
      </c>
      <c r="U971" s="52">
        <f t="shared" si="62"/>
        <v>0</v>
      </c>
      <c r="V971" s="52">
        <f t="shared" si="63"/>
        <v>0</v>
      </c>
      <c r="W971" s="52">
        <f t="shared" si="64"/>
        <v>0</v>
      </c>
      <c r="X971" s="52" t="str">
        <f t="shared" si="73"/>
        <v/>
      </c>
      <c r="Y971" s="53" t="str">
        <f t="shared" si="59"/>
        <v/>
      </c>
      <c r="Z971" s="53" t="str">
        <f t="shared" si="74"/>
        <v/>
      </c>
      <c r="AA971" s="53" t="str">
        <f t="shared" si="65"/>
        <v/>
      </c>
      <c r="AB971" s="54" t="str">
        <f t="shared" si="66"/>
        <v/>
      </c>
      <c r="AC971" s="61"/>
      <c r="AD971" s="52" t="str">
        <f t="shared" si="67"/>
        <v/>
      </c>
      <c r="AE971" s="53" t="str">
        <f t="shared" si="77"/>
        <v/>
      </c>
      <c r="AF971" s="52" t="str">
        <f t="shared" si="68"/>
        <v/>
      </c>
      <c r="AG971" s="52" t="str">
        <f t="shared" si="69"/>
        <v/>
      </c>
      <c r="AH971" s="58">
        <f t="shared" si="70"/>
        <v>0</v>
      </c>
      <c r="AI971" s="58">
        <f t="shared" si="71"/>
        <v>0</v>
      </c>
      <c r="AJ971" s="52" t="str">
        <f t="shared" si="75"/>
        <v/>
      </c>
      <c r="AK971" s="52" t="str">
        <f t="shared" si="76"/>
        <v/>
      </c>
    </row>
    <row r="972" spans="1:37" ht="15.75" customHeight="1" x14ac:dyDescent="0.25">
      <c r="A972" s="69"/>
      <c r="B972" s="63"/>
      <c r="C972" s="50" t="s">
        <v>61</v>
      </c>
      <c r="D972" s="64"/>
      <c r="E972" s="50" t="s">
        <v>61</v>
      </c>
      <c r="F972" s="68"/>
      <c r="G972" s="65"/>
      <c r="H972" s="66"/>
      <c r="I972" s="66"/>
      <c r="J972" s="67"/>
      <c r="K972" s="68"/>
      <c r="L972" s="64"/>
      <c r="M972" s="66"/>
      <c r="N972" s="66"/>
      <c r="O972" s="67"/>
      <c r="P972" s="48" t="str">
        <f t="shared" si="60"/>
        <v/>
      </c>
      <c r="Q972" s="50">
        <f t="shared" si="72"/>
        <v>971</v>
      </c>
      <c r="R972" s="50"/>
      <c r="S972" s="52"/>
      <c r="T972" s="52">
        <f t="shared" si="61"/>
        <v>0</v>
      </c>
      <c r="U972" s="52">
        <f t="shared" si="62"/>
        <v>0</v>
      </c>
      <c r="V972" s="52">
        <f t="shared" si="63"/>
        <v>0</v>
      </c>
      <c r="W972" s="52">
        <f t="shared" si="64"/>
        <v>0</v>
      </c>
      <c r="X972" s="52" t="str">
        <f t="shared" si="73"/>
        <v/>
      </c>
      <c r="Y972" s="53" t="str">
        <f t="shared" si="59"/>
        <v/>
      </c>
      <c r="Z972" s="53" t="str">
        <f t="shared" si="74"/>
        <v/>
      </c>
      <c r="AA972" s="53" t="str">
        <f t="shared" si="65"/>
        <v/>
      </c>
      <c r="AB972" s="54" t="str">
        <f t="shared" si="66"/>
        <v/>
      </c>
      <c r="AC972" s="61"/>
      <c r="AD972" s="52" t="str">
        <f t="shared" si="67"/>
        <v/>
      </c>
      <c r="AE972" s="53" t="str">
        <f t="shared" si="77"/>
        <v/>
      </c>
      <c r="AF972" s="52" t="str">
        <f t="shared" si="68"/>
        <v/>
      </c>
      <c r="AG972" s="52" t="str">
        <f t="shared" si="69"/>
        <v/>
      </c>
      <c r="AH972" s="58">
        <f t="shared" si="70"/>
        <v>0</v>
      </c>
      <c r="AI972" s="58">
        <f t="shared" si="71"/>
        <v>0</v>
      </c>
      <c r="AJ972" s="52" t="str">
        <f t="shared" si="75"/>
        <v/>
      </c>
      <c r="AK972" s="52" t="str">
        <f t="shared" si="76"/>
        <v/>
      </c>
    </row>
    <row r="973" spans="1:37" ht="15.75" customHeight="1" x14ac:dyDescent="0.25">
      <c r="A973" s="69"/>
      <c r="B973" s="63"/>
      <c r="C973" s="50" t="s">
        <v>61</v>
      </c>
      <c r="D973" s="64"/>
      <c r="E973" s="50" t="s">
        <v>61</v>
      </c>
      <c r="F973" s="68"/>
      <c r="G973" s="65"/>
      <c r="H973" s="66"/>
      <c r="I973" s="66"/>
      <c r="J973" s="67"/>
      <c r="K973" s="68"/>
      <c r="L973" s="64"/>
      <c r="M973" s="66"/>
      <c r="N973" s="66"/>
      <c r="O973" s="67"/>
      <c r="P973" s="48" t="str">
        <f t="shared" si="60"/>
        <v/>
      </c>
      <c r="Q973" s="50">
        <f t="shared" si="72"/>
        <v>972</v>
      </c>
      <c r="R973" s="50"/>
      <c r="S973" s="52"/>
      <c r="T973" s="52">
        <f t="shared" si="61"/>
        <v>0</v>
      </c>
      <c r="U973" s="52">
        <f t="shared" si="62"/>
        <v>0</v>
      </c>
      <c r="V973" s="52">
        <f t="shared" si="63"/>
        <v>0</v>
      </c>
      <c r="W973" s="52">
        <f t="shared" si="64"/>
        <v>0</v>
      </c>
      <c r="X973" s="52" t="str">
        <f t="shared" si="73"/>
        <v/>
      </c>
      <c r="Y973" s="53" t="str">
        <f t="shared" si="59"/>
        <v/>
      </c>
      <c r="Z973" s="53" t="str">
        <f t="shared" si="74"/>
        <v/>
      </c>
      <c r="AA973" s="53" t="str">
        <f t="shared" si="65"/>
        <v/>
      </c>
      <c r="AB973" s="54" t="str">
        <f t="shared" si="66"/>
        <v/>
      </c>
      <c r="AC973" s="61"/>
      <c r="AD973" s="52" t="str">
        <f t="shared" si="67"/>
        <v/>
      </c>
      <c r="AE973" s="53" t="str">
        <f t="shared" si="77"/>
        <v/>
      </c>
      <c r="AF973" s="52" t="str">
        <f t="shared" si="68"/>
        <v/>
      </c>
      <c r="AG973" s="52" t="str">
        <f t="shared" si="69"/>
        <v/>
      </c>
      <c r="AH973" s="58">
        <f t="shared" si="70"/>
        <v>0</v>
      </c>
      <c r="AI973" s="58">
        <f t="shared" si="71"/>
        <v>0</v>
      </c>
      <c r="AJ973" s="52" t="str">
        <f t="shared" si="75"/>
        <v/>
      </c>
      <c r="AK973" s="52" t="str">
        <f t="shared" si="76"/>
        <v/>
      </c>
    </row>
    <row r="974" spans="1:37" ht="15.75" customHeight="1" x14ac:dyDescent="0.25">
      <c r="A974" s="69"/>
      <c r="B974" s="63"/>
      <c r="C974" s="50" t="s">
        <v>61</v>
      </c>
      <c r="D974" s="64"/>
      <c r="E974" s="50" t="s">
        <v>61</v>
      </c>
      <c r="F974" s="68"/>
      <c r="G974" s="65"/>
      <c r="H974" s="66"/>
      <c r="I974" s="66"/>
      <c r="J974" s="67"/>
      <c r="K974" s="68"/>
      <c r="L974" s="64"/>
      <c r="M974" s="66"/>
      <c r="N974" s="66"/>
      <c r="O974" s="67"/>
      <c r="P974" s="48" t="str">
        <f t="shared" si="60"/>
        <v/>
      </c>
      <c r="Q974" s="50">
        <f t="shared" si="72"/>
        <v>973</v>
      </c>
      <c r="R974" s="50"/>
      <c r="S974" s="52"/>
      <c r="T974" s="52">
        <f t="shared" si="61"/>
        <v>0</v>
      </c>
      <c r="U974" s="52">
        <f t="shared" si="62"/>
        <v>0</v>
      </c>
      <c r="V974" s="52">
        <f t="shared" si="63"/>
        <v>0</v>
      </c>
      <c r="W974" s="52">
        <f t="shared" si="64"/>
        <v>0</v>
      </c>
      <c r="X974" s="52" t="str">
        <f t="shared" si="73"/>
        <v/>
      </c>
      <c r="Y974" s="53" t="str">
        <f t="shared" si="59"/>
        <v/>
      </c>
      <c r="Z974" s="53" t="str">
        <f t="shared" si="74"/>
        <v/>
      </c>
      <c r="AA974" s="53" t="str">
        <f t="shared" si="65"/>
        <v/>
      </c>
      <c r="AB974" s="54" t="str">
        <f t="shared" si="66"/>
        <v/>
      </c>
      <c r="AC974" s="61"/>
      <c r="AD974" s="52" t="str">
        <f t="shared" si="67"/>
        <v/>
      </c>
      <c r="AE974" s="53" t="str">
        <f t="shared" si="77"/>
        <v/>
      </c>
      <c r="AF974" s="52" t="str">
        <f t="shared" si="68"/>
        <v/>
      </c>
      <c r="AG974" s="52" t="str">
        <f t="shared" si="69"/>
        <v/>
      </c>
      <c r="AH974" s="58">
        <f t="shared" si="70"/>
        <v>0</v>
      </c>
      <c r="AI974" s="58">
        <f t="shared" si="71"/>
        <v>0</v>
      </c>
      <c r="AJ974" s="52" t="str">
        <f t="shared" si="75"/>
        <v/>
      </c>
      <c r="AK974" s="52" t="str">
        <f t="shared" si="76"/>
        <v/>
      </c>
    </row>
    <row r="975" spans="1:37" ht="15.75" customHeight="1" x14ac:dyDescent="0.25">
      <c r="A975" s="69"/>
      <c r="B975" s="63"/>
      <c r="C975" s="50" t="s">
        <v>61</v>
      </c>
      <c r="D975" s="64"/>
      <c r="E975" s="50" t="s">
        <v>61</v>
      </c>
      <c r="F975" s="68"/>
      <c r="G975" s="65"/>
      <c r="H975" s="66"/>
      <c r="I975" s="66"/>
      <c r="J975" s="67"/>
      <c r="K975" s="68"/>
      <c r="L975" s="64"/>
      <c r="M975" s="66"/>
      <c r="N975" s="66"/>
      <c r="O975" s="67"/>
      <c r="P975" s="48" t="str">
        <f t="shared" si="60"/>
        <v/>
      </c>
      <c r="Q975" s="50">
        <f t="shared" si="72"/>
        <v>974</v>
      </c>
      <c r="R975" s="50"/>
      <c r="S975" s="52"/>
      <c r="T975" s="52">
        <f t="shared" si="61"/>
        <v>0</v>
      </c>
      <c r="U975" s="52">
        <f t="shared" si="62"/>
        <v>0</v>
      </c>
      <c r="V975" s="52">
        <f t="shared" si="63"/>
        <v>0</v>
      </c>
      <c r="W975" s="52">
        <f t="shared" si="64"/>
        <v>0</v>
      </c>
      <c r="X975" s="52" t="str">
        <f t="shared" si="73"/>
        <v/>
      </c>
      <c r="Y975" s="53" t="str">
        <f t="shared" si="59"/>
        <v/>
      </c>
      <c r="Z975" s="53" t="str">
        <f t="shared" si="74"/>
        <v/>
      </c>
      <c r="AA975" s="53" t="str">
        <f t="shared" si="65"/>
        <v/>
      </c>
      <c r="AB975" s="54" t="str">
        <f t="shared" si="66"/>
        <v/>
      </c>
      <c r="AC975" s="61"/>
      <c r="AD975" s="52" t="str">
        <f t="shared" si="67"/>
        <v/>
      </c>
      <c r="AE975" s="53" t="str">
        <f t="shared" si="77"/>
        <v/>
      </c>
      <c r="AF975" s="52" t="str">
        <f t="shared" si="68"/>
        <v/>
      </c>
      <c r="AG975" s="52" t="str">
        <f t="shared" si="69"/>
        <v/>
      </c>
      <c r="AH975" s="58">
        <f t="shared" si="70"/>
        <v>0</v>
      </c>
      <c r="AI975" s="58">
        <f t="shared" si="71"/>
        <v>0</v>
      </c>
      <c r="AJ975" s="52" t="str">
        <f t="shared" si="75"/>
        <v/>
      </c>
      <c r="AK975" s="52" t="str">
        <f t="shared" si="76"/>
        <v/>
      </c>
    </row>
    <row r="976" spans="1:37" ht="15.75" customHeight="1" x14ac:dyDescent="0.25">
      <c r="A976" s="69"/>
      <c r="B976" s="63"/>
      <c r="C976" s="50" t="s">
        <v>61</v>
      </c>
      <c r="D976" s="64"/>
      <c r="E976" s="50" t="s">
        <v>61</v>
      </c>
      <c r="F976" s="68"/>
      <c r="G976" s="65"/>
      <c r="H976" s="66"/>
      <c r="I976" s="66"/>
      <c r="J976" s="67"/>
      <c r="K976" s="68"/>
      <c r="L976" s="64"/>
      <c r="M976" s="66"/>
      <c r="N976" s="66"/>
      <c r="O976" s="67"/>
      <c r="P976" s="48" t="str">
        <f t="shared" si="60"/>
        <v/>
      </c>
      <c r="Q976" s="50">
        <f t="shared" si="72"/>
        <v>975</v>
      </c>
      <c r="R976" s="50"/>
      <c r="S976" s="52"/>
      <c r="T976" s="52">
        <f t="shared" si="61"/>
        <v>0</v>
      </c>
      <c r="U976" s="52">
        <f t="shared" si="62"/>
        <v>0</v>
      </c>
      <c r="V976" s="52">
        <f t="shared" si="63"/>
        <v>0</v>
      </c>
      <c r="W976" s="52">
        <f t="shared" si="64"/>
        <v>0</v>
      </c>
      <c r="X976" s="52" t="str">
        <f t="shared" si="73"/>
        <v/>
      </c>
      <c r="Y976" s="53" t="str">
        <f t="shared" si="59"/>
        <v/>
      </c>
      <c r="Z976" s="53" t="str">
        <f t="shared" si="74"/>
        <v/>
      </c>
      <c r="AA976" s="53" t="str">
        <f t="shared" si="65"/>
        <v/>
      </c>
      <c r="AB976" s="54" t="str">
        <f t="shared" si="66"/>
        <v/>
      </c>
      <c r="AC976" s="61"/>
      <c r="AD976" s="52" t="str">
        <f t="shared" si="67"/>
        <v/>
      </c>
      <c r="AE976" s="53" t="str">
        <f t="shared" si="77"/>
        <v/>
      </c>
      <c r="AF976" s="52" t="str">
        <f t="shared" si="68"/>
        <v/>
      </c>
      <c r="AG976" s="52" t="str">
        <f t="shared" si="69"/>
        <v/>
      </c>
      <c r="AH976" s="58">
        <f t="shared" si="70"/>
        <v>0</v>
      </c>
      <c r="AI976" s="58">
        <f t="shared" si="71"/>
        <v>0</v>
      </c>
      <c r="AJ976" s="52" t="str">
        <f t="shared" si="75"/>
        <v/>
      </c>
      <c r="AK976" s="52" t="str">
        <f t="shared" si="76"/>
        <v/>
      </c>
    </row>
    <row r="977" spans="1:37" ht="15.75" customHeight="1" x14ac:dyDescent="0.25">
      <c r="A977" s="69"/>
      <c r="B977" s="63"/>
      <c r="C977" s="50" t="s">
        <v>61</v>
      </c>
      <c r="D977" s="64"/>
      <c r="E977" s="50" t="s">
        <v>61</v>
      </c>
      <c r="F977" s="68"/>
      <c r="G977" s="65"/>
      <c r="H977" s="66"/>
      <c r="I977" s="66"/>
      <c r="J977" s="67"/>
      <c r="K977" s="68"/>
      <c r="L977" s="64"/>
      <c r="M977" s="66"/>
      <c r="N977" s="66"/>
      <c r="O977" s="67"/>
      <c r="P977" s="48" t="str">
        <f t="shared" si="60"/>
        <v/>
      </c>
      <c r="Q977" s="50">
        <f t="shared" si="72"/>
        <v>976</v>
      </c>
      <c r="R977" s="50"/>
      <c r="S977" s="52"/>
      <c r="T977" s="52">
        <f t="shared" si="61"/>
        <v>0</v>
      </c>
      <c r="U977" s="52">
        <f t="shared" si="62"/>
        <v>0</v>
      </c>
      <c r="V977" s="52">
        <f t="shared" si="63"/>
        <v>0</v>
      </c>
      <c r="W977" s="52">
        <f t="shared" si="64"/>
        <v>0</v>
      </c>
      <c r="X977" s="52" t="str">
        <f t="shared" si="73"/>
        <v/>
      </c>
      <c r="Y977" s="53" t="str">
        <f t="shared" si="59"/>
        <v/>
      </c>
      <c r="Z977" s="53" t="str">
        <f t="shared" si="74"/>
        <v/>
      </c>
      <c r="AA977" s="53" t="str">
        <f t="shared" si="65"/>
        <v/>
      </c>
      <c r="AB977" s="54" t="str">
        <f t="shared" si="66"/>
        <v/>
      </c>
      <c r="AC977" s="61"/>
      <c r="AD977" s="52" t="str">
        <f t="shared" si="67"/>
        <v/>
      </c>
      <c r="AE977" s="53" t="str">
        <f t="shared" si="77"/>
        <v/>
      </c>
      <c r="AF977" s="52" t="str">
        <f t="shared" si="68"/>
        <v/>
      </c>
      <c r="AG977" s="52" t="str">
        <f t="shared" si="69"/>
        <v/>
      </c>
      <c r="AH977" s="58">
        <f t="shared" si="70"/>
        <v>0</v>
      </c>
      <c r="AI977" s="58">
        <f t="shared" si="71"/>
        <v>0</v>
      </c>
      <c r="AJ977" s="52" t="str">
        <f t="shared" si="75"/>
        <v/>
      </c>
      <c r="AK977" s="52" t="str">
        <f t="shared" si="76"/>
        <v/>
      </c>
    </row>
    <row r="978" spans="1:37" ht="15.75" customHeight="1" x14ac:dyDescent="0.25">
      <c r="A978" s="69"/>
      <c r="B978" s="63"/>
      <c r="C978" s="50" t="s">
        <v>61</v>
      </c>
      <c r="D978" s="64"/>
      <c r="E978" s="50" t="s">
        <v>61</v>
      </c>
      <c r="F978" s="68"/>
      <c r="G978" s="65"/>
      <c r="H978" s="66"/>
      <c r="I978" s="66"/>
      <c r="J978" s="67"/>
      <c r="K978" s="68"/>
      <c r="L978" s="64"/>
      <c r="M978" s="66"/>
      <c r="N978" s="66"/>
      <c r="O978" s="67"/>
      <c r="P978" s="48" t="str">
        <f t="shared" si="60"/>
        <v/>
      </c>
      <c r="Q978" s="50">
        <f t="shared" si="72"/>
        <v>977</v>
      </c>
      <c r="R978" s="50"/>
      <c r="S978" s="52"/>
      <c r="T978" s="52">
        <f t="shared" si="61"/>
        <v>0</v>
      </c>
      <c r="U978" s="52">
        <f t="shared" si="62"/>
        <v>0</v>
      </c>
      <c r="V978" s="52">
        <f t="shared" si="63"/>
        <v>0</v>
      </c>
      <c r="W978" s="52">
        <f t="shared" si="64"/>
        <v>0</v>
      </c>
      <c r="X978" s="52" t="str">
        <f t="shared" si="73"/>
        <v/>
      </c>
      <c r="Y978" s="53" t="str">
        <f t="shared" si="59"/>
        <v/>
      </c>
      <c r="Z978" s="53" t="str">
        <f t="shared" si="74"/>
        <v/>
      </c>
      <c r="AA978" s="53" t="str">
        <f t="shared" si="65"/>
        <v/>
      </c>
      <c r="AB978" s="54" t="str">
        <f t="shared" si="66"/>
        <v/>
      </c>
      <c r="AC978" s="61"/>
      <c r="AD978" s="52" t="str">
        <f t="shared" si="67"/>
        <v/>
      </c>
      <c r="AE978" s="53" t="str">
        <f t="shared" si="77"/>
        <v/>
      </c>
      <c r="AF978" s="52" t="str">
        <f t="shared" si="68"/>
        <v/>
      </c>
      <c r="AG978" s="52" t="str">
        <f t="shared" si="69"/>
        <v/>
      </c>
      <c r="AH978" s="58">
        <f t="shared" si="70"/>
        <v>0</v>
      </c>
      <c r="AI978" s="58">
        <f t="shared" si="71"/>
        <v>0</v>
      </c>
      <c r="AJ978" s="52" t="str">
        <f t="shared" si="75"/>
        <v/>
      </c>
      <c r="AK978" s="52" t="str">
        <f t="shared" si="76"/>
        <v/>
      </c>
    </row>
    <row r="979" spans="1:37" ht="15.75" customHeight="1" x14ac:dyDescent="0.25">
      <c r="A979" s="69"/>
      <c r="B979" s="63"/>
      <c r="C979" s="50" t="s">
        <v>61</v>
      </c>
      <c r="D979" s="64"/>
      <c r="E979" s="50" t="s">
        <v>61</v>
      </c>
      <c r="F979" s="68"/>
      <c r="G979" s="65"/>
      <c r="H979" s="66"/>
      <c r="I979" s="66"/>
      <c r="J979" s="67"/>
      <c r="K979" s="68"/>
      <c r="L979" s="64"/>
      <c r="M979" s="66"/>
      <c r="N979" s="66"/>
      <c r="O979" s="67"/>
      <c r="P979" s="48" t="str">
        <f t="shared" si="60"/>
        <v/>
      </c>
      <c r="Q979" s="50">
        <f t="shared" si="72"/>
        <v>978</v>
      </c>
      <c r="R979" s="50"/>
      <c r="S979" s="52"/>
      <c r="T979" s="52">
        <f t="shared" si="61"/>
        <v>0</v>
      </c>
      <c r="U979" s="52">
        <f t="shared" si="62"/>
        <v>0</v>
      </c>
      <c r="V979" s="52">
        <f t="shared" si="63"/>
        <v>0</v>
      </c>
      <c r="W979" s="52">
        <f t="shared" si="64"/>
        <v>0</v>
      </c>
      <c r="X979" s="52" t="str">
        <f t="shared" si="73"/>
        <v/>
      </c>
      <c r="Y979" s="53" t="str">
        <f t="shared" si="59"/>
        <v/>
      </c>
      <c r="Z979" s="53" t="str">
        <f t="shared" si="74"/>
        <v/>
      </c>
      <c r="AA979" s="53" t="str">
        <f t="shared" si="65"/>
        <v/>
      </c>
      <c r="AB979" s="54" t="str">
        <f t="shared" si="66"/>
        <v/>
      </c>
      <c r="AC979" s="61"/>
      <c r="AD979" s="52" t="str">
        <f t="shared" si="67"/>
        <v/>
      </c>
      <c r="AE979" s="53" t="str">
        <f t="shared" si="77"/>
        <v/>
      </c>
      <c r="AF979" s="52" t="str">
        <f t="shared" si="68"/>
        <v/>
      </c>
      <c r="AG979" s="52" t="str">
        <f t="shared" si="69"/>
        <v/>
      </c>
      <c r="AH979" s="58">
        <f t="shared" si="70"/>
        <v>0</v>
      </c>
      <c r="AI979" s="58">
        <f t="shared" si="71"/>
        <v>0</v>
      </c>
      <c r="AJ979" s="52" t="str">
        <f t="shared" si="75"/>
        <v/>
      </c>
      <c r="AK979" s="52" t="str">
        <f t="shared" si="76"/>
        <v/>
      </c>
    </row>
    <row r="980" spans="1:37" ht="15.75" customHeight="1" x14ac:dyDescent="0.25">
      <c r="A980" s="69"/>
      <c r="B980" s="63"/>
      <c r="C980" s="50" t="s">
        <v>61</v>
      </c>
      <c r="D980" s="64"/>
      <c r="E980" s="50" t="s">
        <v>61</v>
      </c>
      <c r="F980" s="68"/>
      <c r="G980" s="65"/>
      <c r="H980" s="66"/>
      <c r="I980" s="66"/>
      <c r="J980" s="67"/>
      <c r="K980" s="68"/>
      <c r="L980" s="64"/>
      <c r="M980" s="66"/>
      <c r="N980" s="66"/>
      <c r="O980" s="67"/>
      <c r="P980" s="48" t="str">
        <f t="shared" si="60"/>
        <v/>
      </c>
      <c r="Q980" s="50">
        <f t="shared" si="72"/>
        <v>979</v>
      </c>
      <c r="R980" s="50"/>
      <c r="S980" s="52"/>
      <c r="T980" s="52">
        <f t="shared" si="61"/>
        <v>0</v>
      </c>
      <c r="U980" s="52">
        <f t="shared" si="62"/>
        <v>0</v>
      </c>
      <c r="V980" s="52">
        <f t="shared" si="63"/>
        <v>0</v>
      </c>
      <c r="W980" s="52">
        <f t="shared" si="64"/>
        <v>0</v>
      </c>
      <c r="X980" s="52" t="str">
        <f t="shared" si="73"/>
        <v/>
      </c>
      <c r="Y980" s="53" t="str">
        <f t="shared" si="59"/>
        <v/>
      </c>
      <c r="Z980" s="53" t="str">
        <f t="shared" si="74"/>
        <v/>
      </c>
      <c r="AA980" s="53" t="str">
        <f t="shared" si="65"/>
        <v/>
      </c>
      <c r="AB980" s="54" t="str">
        <f t="shared" si="66"/>
        <v/>
      </c>
      <c r="AC980" s="61"/>
      <c r="AD980" s="52" t="str">
        <f t="shared" si="67"/>
        <v/>
      </c>
      <c r="AE980" s="53" t="str">
        <f t="shared" si="77"/>
        <v/>
      </c>
      <c r="AF980" s="52" t="str">
        <f t="shared" si="68"/>
        <v/>
      </c>
      <c r="AG980" s="52" t="str">
        <f t="shared" si="69"/>
        <v/>
      </c>
      <c r="AH980" s="58">
        <f t="shared" si="70"/>
        <v>0</v>
      </c>
      <c r="AI980" s="58">
        <f t="shared" si="71"/>
        <v>0</v>
      </c>
      <c r="AJ980" s="52" t="str">
        <f t="shared" si="75"/>
        <v/>
      </c>
      <c r="AK980" s="52" t="str">
        <f t="shared" si="76"/>
        <v/>
      </c>
    </row>
    <row r="981" spans="1:37" ht="15.75" customHeight="1" x14ac:dyDescent="0.25">
      <c r="A981" s="69"/>
      <c r="B981" s="63"/>
      <c r="C981" s="50" t="s">
        <v>61</v>
      </c>
      <c r="D981" s="64"/>
      <c r="E981" s="50" t="s">
        <v>61</v>
      </c>
      <c r="F981" s="68"/>
      <c r="G981" s="65"/>
      <c r="H981" s="66"/>
      <c r="I981" s="66"/>
      <c r="J981" s="67"/>
      <c r="K981" s="68"/>
      <c r="L981" s="64"/>
      <c r="M981" s="66"/>
      <c r="N981" s="66"/>
      <c r="O981" s="67"/>
      <c r="P981" s="48" t="str">
        <f t="shared" si="60"/>
        <v/>
      </c>
      <c r="Q981" s="50">
        <f t="shared" si="72"/>
        <v>980</v>
      </c>
      <c r="R981" s="50"/>
      <c r="S981" s="52"/>
      <c r="T981" s="52">
        <f t="shared" si="61"/>
        <v>0</v>
      </c>
      <c r="U981" s="52">
        <f t="shared" si="62"/>
        <v>0</v>
      </c>
      <c r="V981" s="52">
        <f t="shared" si="63"/>
        <v>0</v>
      </c>
      <c r="W981" s="52">
        <f t="shared" si="64"/>
        <v>0</v>
      </c>
      <c r="X981" s="52" t="str">
        <f t="shared" si="73"/>
        <v/>
      </c>
      <c r="Y981" s="53" t="str">
        <f t="shared" si="59"/>
        <v/>
      </c>
      <c r="Z981" s="53" t="str">
        <f t="shared" si="74"/>
        <v/>
      </c>
      <c r="AA981" s="53" t="str">
        <f t="shared" si="65"/>
        <v/>
      </c>
      <c r="AB981" s="54" t="str">
        <f t="shared" si="66"/>
        <v/>
      </c>
      <c r="AC981" s="61"/>
      <c r="AD981" s="52" t="str">
        <f t="shared" si="67"/>
        <v/>
      </c>
      <c r="AE981" s="53" t="str">
        <f t="shared" si="77"/>
        <v/>
      </c>
      <c r="AF981" s="52" t="str">
        <f t="shared" si="68"/>
        <v/>
      </c>
      <c r="AG981" s="52" t="str">
        <f t="shared" si="69"/>
        <v/>
      </c>
      <c r="AH981" s="58">
        <f t="shared" si="70"/>
        <v>0</v>
      </c>
      <c r="AI981" s="58">
        <f t="shared" si="71"/>
        <v>0</v>
      </c>
      <c r="AJ981" s="52" t="str">
        <f t="shared" si="75"/>
        <v/>
      </c>
      <c r="AK981" s="52" t="str">
        <f t="shared" si="76"/>
        <v/>
      </c>
    </row>
    <row r="982" spans="1:37" ht="15.75" customHeight="1" x14ac:dyDescent="0.25">
      <c r="A982" s="69"/>
      <c r="B982" s="63"/>
      <c r="C982" s="50" t="s">
        <v>61</v>
      </c>
      <c r="D982" s="64"/>
      <c r="E982" s="50" t="s">
        <v>61</v>
      </c>
      <c r="F982" s="68"/>
      <c r="G982" s="65"/>
      <c r="H982" s="66"/>
      <c r="I982" s="66"/>
      <c r="J982" s="67"/>
      <c r="K982" s="68"/>
      <c r="L982" s="64"/>
      <c r="M982" s="66"/>
      <c r="N982" s="66"/>
      <c r="O982" s="67"/>
      <c r="P982" s="48" t="str">
        <f t="shared" si="60"/>
        <v/>
      </c>
      <c r="Q982" s="50">
        <f t="shared" si="72"/>
        <v>981</v>
      </c>
      <c r="R982" s="50"/>
      <c r="S982" s="52"/>
      <c r="T982" s="52">
        <f t="shared" si="61"/>
        <v>0</v>
      </c>
      <c r="U982" s="52">
        <f t="shared" si="62"/>
        <v>0</v>
      </c>
      <c r="V982" s="52">
        <f t="shared" si="63"/>
        <v>0</v>
      </c>
      <c r="W982" s="52">
        <f t="shared" si="64"/>
        <v>0</v>
      </c>
      <c r="X982" s="52" t="str">
        <f t="shared" si="73"/>
        <v/>
      </c>
      <c r="Y982" s="53" t="str">
        <f t="shared" si="59"/>
        <v/>
      </c>
      <c r="Z982" s="53" t="str">
        <f t="shared" si="74"/>
        <v/>
      </c>
      <c r="AA982" s="53" t="str">
        <f t="shared" si="65"/>
        <v/>
      </c>
      <c r="AB982" s="54" t="str">
        <f t="shared" si="66"/>
        <v/>
      </c>
      <c r="AC982" s="61"/>
      <c r="AD982" s="52" t="str">
        <f t="shared" si="67"/>
        <v/>
      </c>
      <c r="AE982" s="53" t="str">
        <f t="shared" si="77"/>
        <v/>
      </c>
      <c r="AF982" s="52" t="str">
        <f t="shared" si="68"/>
        <v/>
      </c>
      <c r="AG982" s="52" t="str">
        <f t="shared" si="69"/>
        <v/>
      </c>
      <c r="AH982" s="58">
        <f t="shared" si="70"/>
        <v>0</v>
      </c>
      <c r="AI982" s="58">
        <f t="shared" si="71"/>
        <v>0</v>
      </c>
      <c r="AJ982" s="52" t="str">
        <f t="shared" si="75"/>
        <v/>
      </c>
      <c r="AK982" s="52" t="str">
        <f t="shared" si="76"/>
        <v/>
      </c>
    </row>
    <row r="983" spans="1:37" ht="15.75" customHeight="1" x14ac:dyDescent="0.25">
      <c r="A983" s="69"/>
      <c r="B983" s="63"/>
      <c r="C983" s="50" t="s">
        <v>61</v>
      </c>
      <c r="D983" s="64"/>
      <c r="E983" s="50" t="s">
        <v>61</v>
      </c>
      <c r="F983" s="68"/>
      <c r="G983" s="65"/>
      <c r="H983" s="66"/>
      <c r="I983" s="66"/>
      <c r="J983" s="67"/>
      <c r="K983" s="68"/>
      <c r="L983" s="64"/>
      <c r="M983" s="66"/>
      <c r="N983" s="66"/>
      <c r="O983" s="67"/>
      <c r="P983" s="48" t="str">
        <f t="shared" si="60"/>
        <v/>
      </c>
      <c r="Q983" s="50">
        <f t="shared" si="72"/>
        <v>982</v>
      </c>
      <c r="R983" s="50"/>
      <c r="S983" s="52"/>
      <c r="T983" s="52">
        <f t="shared" si="61"/>
        <v>0</v>
      </c>
      <c r="U983" s="52">
        <f t="shared" si="62"/>
        <v>0</v>
      </c>
      <c r="V983" s="52">
        <f t="shared" si="63"/>
        <v>0</v>
      </c>
      <c r="W983" s="52">
        <f t="shared" si="64"/>
        <v>0</v>
      </c>
      <c r="X983" s="52" t="str">
        <f t="shared" si="73"/>
        <v/>
      </c>
      <c r="Y983" s="53" t="str">
        <f t="shared" si="59"/>
        <v/>
      </c>
      <c r="Z983" s="53" t="str">
        <f t="shared" si="74"/>
        <v/>
      </c>
      <c r="AA983" s="53" t="str">
        <f t="shared" si="65"/>
        <v/>
      </c>
      <c r="AB983" s="54" t="str">
        <f t="shared" si="66"/>
        <v/>
      </c>
      <c r="AC983" s="61"/>
      <c r="AD983" s="52" t="str">
        <f t="shared" si="67"/>
        <v/>
      </c>
      <c r="AE983" s="53" t="str">
        <f t="shared" si="77"/>
        <v/>
      </c>
      <c r="AF983" s="52" t="str">
        <f t="shared" si="68"/>
        <v/>
      </c>
      <c r="AG983" s="52" t="str">
        <f t="shared" si="69"/>
        <v/>
      </c>
      <c r="AH983" s="58">
        <f t="shared" si="70"/>
        <v>0</v>
      </c>
      <c r="AI983" s="58">
        <f t="shared" si="71"/>
        <v>0</v>
      </c>
      <c r="AJ983" s="52" t="str">
        <f t="shared" si="75"/>
        <v/>
      </c>
      <c r="AK983" s="52" t="str">
        <f t="shared" si="76"/>
        <v/>
      </c>
    </row>
    <row r="984" spans="1:37" ht="15.75" customHeight="1" x14ac:dyDescent="0.25">
      <c r="A984" s="69"/>
      <c r="B984" s="63"/>
      <c r="C984" s="50" t="s">
        <v>61</v>
      </c>
      <c r="D984" s="64"/>
      <c r="E984" s="50" t="s">
        <v>61</v>
      </c>
      <c r="F984" s="68"/>
      <c r="G984" s="65"/>
      <c r="H984" s="66"/>
      <c r="I984" s="66"/>
      <c r="J984" s="67"/>
      <c r="K984" s="68"/>
      <c r="L984" s="64"/>
      <c r="M984" s="66"/>
      <c r="N984" s="66"/>
      <c r="O984" s="67"/>
      <c r="P984" s="48" t="str">
        <f t="shared" si="60"/>
        <v/>
      </c>
      <c r="Q984" s="50">
        <f t="shared" si="72"/>
        <v>983</v>
      </c>
      <c r="R984" s="50"/>
      <c r="S984" s="52"/>
      <c r="T984" s="52">
        <f t="shared" si="61"/>
        <v>0</v>
      </c>
      <c r="U984" s="52">
        <f t="shared" si="62"/>
        <v>0</v>
      </c>
      <c r="V984" s="52">
        <f t="shared" si="63"/>
        <v>0</v>
      </c>
      <c r="W984" s="52">
        <f t="shared" si="64"/>
        <v>0</v>
      </c>
      <c r="X984" s="52" t="str">
        <f t="shared" si="73"/>
        <v/>
      </c>
      <c r="Y984" s="53" t="str">
        <f t="shared" si="59"/>
        <v/>
      </c>
      <c r="Z984" s="53" t="str">
        <f t="shared" si="74"/>
        <v/>
      </c>
      <c r="AA984" s="53" t="str">
        <f t="shared" si="65"/>
        <v/>
      </c>
      <c r="AB984" s="54" t="str">
        <f t="shared" si="66"/>
        <v/>
      </c>
      <c r="AC984" s="61"/>
      <c r="AD984" s="52" t="str">
        <f t="shared" si="67"/>
        <v/>
      </c>
      <c r="AE984" s="53" t="str">
        <f t="shared" si="77"/>
        <v/>
      </c>
      <c r="AF984" s="52" t="str">
        <f t="shared" si="68"/>
        <v/>
      </c>
      <c r="AG984" s="52" t="str">
        <f t="shared" si="69"/>
        <v/>
      </c>
      <c r="AH984" s="58">
        <f t="shared" si="70"/>
        <v>0</v>
      </c>
      <c r="AI984" s="58">
        <f t="shared" si="71"/>
        <v>0</v>
      </c>
      <c r="AJ984" s="52" t="str">
        <f t="shared" si="75"/>
        <v/>
      </c>
      <c r="AK984" s="52" t="str">
        <f t="shared" si="76"/>
        <v/>
      </c>
    </row>
    <row r="985" spans="1:37" ht="15.75" customHeight="1" x14ac:dyDescent="0.25">
      <c r="A985" s="69"/>
      <c r="B985" s="63"/>
      <c r="C985" s="50" t="s">
        <v>61</v>
      </c>
      <c r="D985" s="64"/>
      <c r="E985" s="50" t="s">
        <v>61</v>
      </c>
      <c r="F985" s="68"/>
      <c r="G985" s="65"/>
      <c r="H985" s="66"/>
      <c r="I985" s="66"/>
      <c r="J985" s="67"/>
      <c r="K985" s="68"/>
      <c r="L985" s="64"/>
      <c r="M985" s="66"/>
      <c r="N985" s="66"/>
      <c r="O985" s="67"/>
      <c r="P985" s="48" t="str">
        <f t="shared" si="60"/>
        <v/>
      </c>
      <c r="Q985" s="50">
        <f t="shared" si="72"/>
        <v>984</v>
      </c>
      <c r="R985" s="50"/>
      <c r="S985" s="52"/>
      <c r="T985" s="52">
        <f t="shared" si="61"/>
        <v>0</v>
      </c>
      <c r="U985" s="52">
        <f t="shared" si="62"/>
        <v>0</v>
      </c>
      <c r="V985" s="52">
        <f t="shared" si="63"/>
        <v>0</v>
      </c>
      <c r="W985" s="52">
        <f t="shared" si="64"/>
        <v>0</v>
      </c>
      <c r="X985" s="52" t="str">
        <f t="shared" si="73"/>
        <v/>
      </c>
      <c r="Y985" s="53" t="str">
        <f t="shared" si="59"/>
        <v/>
      </c>
      <c r="Z985" s="53" t="str">
        <f t="shared" si="74"/>
        <v/>
      </c>
      <c r="AA985" s="53" t="str">
        <f t="shared" si="65"/>
        <v/>
      </c>
      <c r="AB985" s="54" t="str">
        <f t="shared" si="66"/>
        <v/>
      </c>
      <c r="AC985" s="61"/>
      <c r="AD985" s="52" t="str">
        <f t="shared" si="67"/>
        <v/>
      </c>
      <c r="AE985" s="53" t="str">
        <f t="shared" si="77"/>
        <v/>
      </c>
      <c r="AF985" s="52" t="str">
        <f t="shared" si="68"/>
        <v/>
      </c>
      <c r="AG985" s="52" t="str">
        <f t="shared" si="69"/>
        <v/>
      </c>
      <c r="AH985" s="58">
        <f t="shared" si="70"/>
        <v>0</v>
      </c>
      <c r="AI985" s="58">
        <f t="shared" si="71"/>
        <v>0</v>
      </c>
      <c r="AJ985" s="52" t="str">
        <f t="shared" si="75"/>
        <v/>
      </c>
      <c r="AK985" s="52" t="str">
        <f t="shared" si="76"/>
        <v/>
      </c>
    </row>
    <row r="986" spans="1:37" ht="15.75" customHeight="1" x14ac:dyDescent="0.25">
      <c r="A986" s="69"/>
      <c r="B986" s="63"/>
      <c r="C986" s="50" t="s">
        <v>61</v>
      </c>
      <c r="D986" s="64"/>
      <c r="E986" s="50" t="s">
        <v>61</v>
      </c>
      <c r="F986" s="68"/>
      <c r="G986" s="65"/>
      <c r="H986" s="66"/>
      <c r="I986" s="66"/>
      <c r="J986" s="67"/>
      <c r="K986" s="68"/>
      <c r="L986" s="64"/>
      <c r="M986" s="66"/>
      <c r="N986" s="66"/>
      <c r="O986" s="67"/>
      <c r="P986" s="48" t="str">
        <f t="shared" si="60"/>
        <v/>
      </c>
      <c r="Q986" s="50">
        <f t="shared" si="72"/>
        <v>985</v>
      </c>
      <c r="R986" s="50"/>
      <c r="S986" s="52"/>
      <c r="T986" s="52">
        <f t="shared" si="61"/>
        <v>0</v>
      </c>
      <c r="U986" s="52">
        <f t="shared" si="62"/>
        <v>0</v>
      </c>
      <c r="V986" s="52">
        <f t="shared" si="63"/>
        <v>0</v>
      </c>
      <c r="W986" s="52">
        <f t="shared" si="64"/>
        <v>0</v>
      </c>
      <c r="X986" s="52" t="str">
        <f t="shared" si="73"/>
        <v/>
      </c>
      <c r="Y986" s="53" t="str">
        <f t="shared" si="59"/>
        <v/>
      </c>
      <c r="Z986" s="53" t="str">
        <f t="shared" si="74"/>
        <v/>
      </c>
      <c r="AA986" s="53" t="str">
        <f t="shared" si="65"/>
        <v/>
      </c>
      <c r="AB986" s="54" t="str">
        <f t="shared" si="66"/>
        <v/>
      </c>
      <c r="AC986" s="61"/>
      <c r="AD986" s="52" t="str">
        <f t="shared" si="67"/>
        <v/>
      </c>
      <c r="AE986" s="53" t="str">
        <f t="shared" si="77"/>
        <v/>
      </c>
      <c r="AF986" s="52" t="str">
        <f t="shared" si="68"/>
        <v/>
      </c>
      <c r="AG986" s="52" t="str">
        <f t="shared" si="69"/>
        <v/>
      </c>
      <c r="AH986" s="58">
        <f t="shared" si="70"/>
        <v>0</v>
      </c>
      <c r="AI986" s="58">
        <f t="shared" si="71"/>
        <v>0</v>
      </c>
      <c r="AJ986" s="52" t="str">
        <f t="shared" si="75"/>
        <v/>
      </c>
      <c r="AK986" s="52" t="str">
        <f t="shared" si="76"/>
        <v/>
      </c>
    </row>
    <row r="987" spans="1:37" ht="15.75" customHeight="1" x14ac:dyDescent="0.25">
      <c r="A987" s="69"/>
      <c r="B987" s="63"/>
      <c r="C987" s="50" t="s">
        <v>61</v>
      </c>
      <c r="D987" s="64"/>
      <c r="E987" s="50" t="s">
        <v>61</v>
      </c>
      <c r="F987" s="68"/>
      <c r="G987" s="65"/>
      <c r="H987" s="66"/>
      <c r="I987" s="66"/>
      <c r="J987" s="67"/>
      <c r="K987" s="68"/>
      <c r="L987" s="64"/>
      <c r="M987" s="66"/>
      <c r="N987" s="66"/>
      <c r="O987" s="67"/>
      <c r="P987" s="48" t="str">
        <f t="shared" si="60"/>
        <v/>
      </c>
      <c r="Q987" s="50">
        <f t="shared" si="72"/>
        <v>986</v>
      </c>
      <c r="R987" s="50"/>
      <c r="S987" s="52"/>
      <c r="T987" s="52">
        <f t="shared" si="61"/>
        <v>0</v>
      </c>
      <c r="U987" s="52">
        <f t="shared" si="62"/>
        <v>0</v>
      </c>
      <c r="V987" s="52">
        <f t="shared" si="63"/>
        <v>0</v>
      </c>
      <c r="W987" s="52">
        <f t="shared" si="64"/>
        <v>0</v>
      </c>
      <c r="X987" s="52" t="str">
        <f t="shared" si="73"/>
        <v/>
      </c>
      <c r="Y987" s="53" t="str">
        <f t="shared" si="59"/>
        <v/>
      </c>
      <c r="Z987" s="53" t="str">
        <f t="shared" si="74"/>
        <v/>
      </c>
      <c r="AA987" s="53" t="str">
        <f t="shared" si="65"/>
        <v/>
      </c>
      <c r="AB987" s="54" t="str">
        <f t="shared" si="66"/>
        <v/>
      </c>
      <c r="AC987" s="61"/>
      <c r="AD987" s="52" t="str">
        <f t="shared" si="67"/>
        <v/>
      </c>
      <c r="AE987" s="53" t="str">
        <f t="shared" si="77"/>
        <v/>
      </c>
      <c r="AF987" s="52" t="str">
        <f t="shared" si="68"/>
        <v/>
      </c>
      <c r="AG987" s="52" t="str">
        <f t="shared" si="69"/>
        <v/>
      </c>
      <c r="AH987" s="58">
        <f t="shared" si="70"/>
        <v>0</v>
      </c>
      <c r="AI987" s="58">
        <f t="shared" si="71"/>
        <v>0</v>
      </c>
      <c r="AJ987" s="52" t="str">
        <f t="shared" si="75"/>
        <v/>
      </c>
      <c r="AK987" s="52" t="str">
        <f t="shared" si="76"/>
        <v/>
      </c>
    </row>
    <row r="988" spans="1:37" ht="15.75" customHeight="1" x14ac:dyDescent="0.25">
      <c r="A988" s="69"/>
      <c r="B988" s="63"/>
      <c r="C988" s="50" t="s">
        <v>61</v>
      </c>
      <c r="D988" s="64"/>
      <c r="E988" s="50" t="s">
        <v>61</v>
      </c>
      <c r="F988" s="68"/>
      <c r="G988" s="65"/>
      <c r="H988" s="66"/>
      <c r="I988" s="66"/>
      <c r="J988" s="67"/>
      <c r="K988" s="68"/>
      <c r="L988" s="64"/>
      <c r="M988" s="66"/>
      <c r="N988" s="66"/>
      <c r="O988" s="67"/>
      <c r="P988" s="48" t="str">
        <f t="shared" si="60"/>
        <v/>
      </c>
      <c r="Q988" s="50">
        <f t="shared" si="72"/>
        <v>987</v>
      </c>
      <c r="R988" s="50"/>
      <c r="S988" s="52"/>
      <c r="T988" s="52">
        <f t="shared" si="61"/>
        <v>0</v>
      </c>
      <c r="U988" s="52">
        <f t="shared" si="62"/>
        <v>0</v>
      </c>
      <c r="V988" s="52">
        <f t="shared" si="63"/>
        <v>0</v>
      </c>
      <c r="W988" s="52">
        <f t="shared" si="64"/>
        <v>0</v>
      </c>
      <c r="X988" s="52" t="str">
        <f t="shared" si="73"/>
        <v/>
      </c>
      <c r="Y988" s="53" t="str">
        <f t="shared" si="59"/>
        <v/>
      </c>
      <c r="Z988" s="53" t="str">
        <f t="shared" si="74"/>
        <v/>
      </c>
      <c r="AA988" s="53" t="str">
        <f t="shared" si="65"/>
        <v/>
      </c>
      <c r="AB988" s="54" t="str">
        <f t="shared" si="66"/>
        <v/>
      </c>
      <c r="AC988" s="61"/>
      <c r="AD988" s="52" t="str">
        <f t="shared" si="67"/>
        <v/>
      </c>
      <c r="AE988" s="53" t="str">
        <f t="shared" si="77"/>
        <v/>
      </c>
      <c r="AF988" s="52" t="str">
        <f t="shared" si="68"/>
        <v/>
      </c>
      <c r="AG988" s="52" t="str">
        <f t="shared" si="69"/>
        <v/>
      </c>
      <c r="AH988" s="58">
        <f t="shared" si="70"/>
        <v>0</v>
      </c>
      <c r="AI988" s="58">
        <f t="shared" si="71"/>
        <v>0</v>
      </c>
      <c r="AJ988" s="52" t="str">
        <f t="shared" si="75"/>
        <v/>
      </c>
      <c r="AK988" s="52" t="str">
        <f t="shared" si="76"/>
        <v/>
      </c>
    </row>
    <row r="989" spans="1:37" ht="15.75" customHeight="1" x14ac:dyDescent="0.25">
      <c r="A989" s="69"/>
      <c r="B989" s="63"/>
      <c r="C989" s="50" t="s">
        <v>61</v>
      </c>
      <c r="D989" s="64"/>
      <c r="E989" s="50" t="s">
        <v>61</v>
      </c>
      <c r="F989" s="68"/>
      <c r="G989" s="65"/>
      <c r="H989" s="66"/>
      <c r="I989" s="66"/>
      <c r="J989" s="67"/>
      <c r="K989" s="68"/>
      <c r="L989" s="64"/>
      <c r="M989" s="66"/>
      <c r="N989" s="66"/>
      <c r="O989" s="67"/>
      <c r="P989" s="48" t="str">
        <f t="shared" si="60"/>
        <v/>
      </c>
      <c r="Q989" s="50">
        <f t="shared" si="72"/>
        <v>988</v>
      </c>
      <c r="R989" s="50"/>
      <c r="S989" s="52"/>
      <c r="T989" s="52">
        <f t="shared" si="61"/>
        <v>0</v>
      </c>
      <c r="U989" s="52">
        <f t="shared" si="62"/>
        <v>0</v>
      </c>
      <c r="V989" s="52">
        <f t="shared" si="63"/>
        <v>0</v>
      </c>
      <c r="W989" s="52">
        <f t="shared" si="64"/>
        <v>0</v>
      </c>
      <c r="X989" s="52" t="str">
        <f t="shared" si="73"/>
        <v/>
      </c>
      <c r="Y989" s="53" t="str">
        <f t="shared" si="59"/>
        <v/>
      </c>
      <c r="Z989" s="53" t="str">
        <f t="shared" si="74"/>
        <v/>
      </c>
      <c r="AA989" s="53" t="str">
        <f t="shared" si="65"/>
        <v/>
      </c>
      <c r="AB989" s="54" t="str">
        <f t="shared" si="66"/>
        <v/>
      </c>
      <c r="AC989" s="61"/>
      <c r="AD989" s="52" t="str">
        <f t="shared" si="67"/>
        <v/>
      </c>
      <c r="AE989" s="53" t="str">
        <f t="shared" si="77"/>
        <v/>
      </c>
      <c r="AF989" s="52" t="str">
        <f t="shared" si="68"/>
        <v/>
      </c>
      <c r="AG989" s="52" t="str">
        <f t="shared" si="69"/>
        <v/>
      </c>
      <c r="AH989" s="58">
        <f t="shared" si="70"/>
        <v>0</v>
      </c>
      <c r="AI989" s="58">
        <f t="shared" si="71"/>
        <v>0</v>
      </c>
      <c r="AJ989" s="52" t="str">
        <f t="shared" si="75"/>
        <v/>
      </c>
      <c r="AK989" s="52" t="str">
        <f t="shared" si="76"/>
        <v/>
      </c>
    </row>
    <row r="990" spans="1:37" ht="15.75" customHeight="1" x14ac:dyDescent="0.25">
      <c r="A990" s="69"/>
      <c r="B990" s="63"/>
      <c r="C990" s="50" t="s">
        <v>61</v>
      </c>
      <c r="D990" s="64"/>
      <c r="E990" s="50" t="s">
        <v>61</v>
      </c>
      <c r="F990" s="68"/>
      <c r="G990" s="65"/>
      <c r="H990" s="66"/>
      <c r="I990" s="66"/>
      <c r="J990" s="67"/>
      <c r="K990" s="68"/>
      <c r="L990" s="64"/>
      <c r="M990" s="66"/>
      <c r="N990" s="66"/>
      <c r="O990" s="67"/>
      <c r="P990" s="48" t="str">
        <f t="shared" si="60"/>
        <v/>
      </c>
      <c r="Q990" s="50">
        <f t="shared" si="72"/>
        <v>989</v>
      </c>
      <c r="R990" s="50"/>
      <c r="S990" s="52"/>
      <c r="T990" s="52">
        <f t="shared" si="61"/>
        <v>0</v>
      </c>
      <c r="U990" s="52">
        <f t="shared" si="62"/>
        <v>0</v>
      </c>
      <c r="V990" s="52">
        <f t="shared" si="63"/>
        <v>0</v>
      </c>
      <c r="W990" s="52">
        <f t="shared" si="64"/>
        <v>0</v>
      </c>
      <c r="X990" s="52" t="str">
        <f t="shared" si="73"/>
        <v/>
      </c>
      <c r="Y990" s="53" t="str">
        <f t="shared" si="59"/>
        <v/>
      </c>
      <c r="Z990" s="53" t="str">
        <f t="shared" si="74"/>
        <v/>
      </c>
      <c r="AA990" s="53" t="str">
        <f t="shared" si="65"/>
        <v/>
      </c>
      <c r="AB990" s="54" t="str">
        <f t="shared" si="66"/>
        <v/>
      </c>
      <c r="AC990" s="61"/>
      <c r="AD990" s="52" t="str">
        <f t="shared" si="67"/>
        <v/>
      </c>
      <c r="AE990" s="53" t="str">
        <f t="shared" si="77"/>
        <v/>
      </c>
      <c r="AF990" s="52" t="str">
        <f t="shared" si="68"/>
        <v/>
      </c>
      <c r="AG990" s="52" t="str">
        <f t="shared" si="69"/>
        <v/>
      </c>
      <c r="AH990" s="58">
        <f t="shared" si="70"/>
        <v>0</v>
      </c>
      <c r="AI990" s="58">
        <f t="shared" si="71"/>
        <v>0</v>
      </c>
      <c r="AJ990" s="52" t="str">
        <f t="shared" si="75"/>
        <v/>
      </c>
      <c r="AK990" s="52" t="str">
        <f t="shared" si="76"/>
        <v/>
      </c>
    </row>
    <row r="991" spans="1:37" ht="15.75" customHeight="1" x14ac:dyDescent="0.25">
      <c r="A991" s="69"/>
      <c r="B991" s="63"/>
      <c r="C991" s="50" t="s">
        <v>61</v>
      </c>
      <c r="D991" s="64"/>
      <c r="E991" s="50" t="s">
        <v>61</v>
      </c>
      <c r="F991" s="68"/>
      <c r="G991" s="65"/>
      <c r="H991" s="66"/>
      <c r="I991" s="66"/>
      <c r="J991" s="67"/>
      <c r="K991" s="68"/>
      <c r="L991" s="64"/>
      <c r="M991" s="66"/>
      <c r="N991" s="66"/>
      <c r="O991" s="67"/>
      <c r="P991" s="48" t="str">
        <f t="shared" si="60"/>
        <v/>
      </c>
      <c r="Q991" s="50">
        <f t="shared" si="72"/>
        <v>990</v>
      </c>
      <c r="R991" s="50"/>
      <c r="S991" s="52"/>
      <c r="T991" s="52">
        <f t="shared" si="61"/>
        <v>0</v>
      </c>
      <c r="U991" s="52">
        <f t="shared" si="62"/>
        <v>0</v>
      </c>
      <c r="V991" s="52">
        <f t="shared" si="63"/>
        <v>0</v>
      </c>
      <c r="W991" s="52">
        <f t="shared" si="64"/>
        <v>0</v>
      </c>
      <c r="X991" s="52" t="str">
        <f t="shared" si="73"/>
        <v/>
      </c>
      <c r="Y991" s="53" t="str">
        <f t="shared" si="59"/>
        <v/>
      </c>
      <c r="Z991" s="53" t="str">
        <f t="shared" si="74"/>
        <v/>
      </c>
      <c r="AA991" s="53" t="str">
        <f t="shared" si="65"/>
        <v/>
      </c>
      <c r="AB991" s="54" t="str">
        <f t="shared" si="66"/>
        <v/>
      </c>
      <c r="AC991" s="61"/>
      <c r="AD991" s="52" t="str">
        <f t="shared" si="67"/>
        <v/>
      </c>
      <c r="AE991" s="53" t="str">
        <f t="shared" si="77"/>
        <v/>
      </c>
      <c r="AF991" s="52" t="str">
        <f t="shared" si="68"/>
        <v/>
      </c>
      <c r="AG991" s="52" t="str">
        <f t="shared" si="69"/>
        <v/>
      </c>
      <c r="AH991" s="58">
        <f t="shared" si="70"/>
        <v>0</v>
      </c>
      <c r="AI991" s="58">
        <f t="shared" si="71"/>
        <v>0</v>
      </c>
      <c r="AJ991" s="52" t="str">
        <f t="shared" si="75"/>
        <v/>
      </c>
      <c r="AK991" s="52" t="str">
        <f t="shared" si="76"/>
        <v/>
      </c>
    </row>
    <row r="992" spans="1:37" ht="15.75" customHeight="1" x14ac:dyDescent="0.25">
      <c r="A992" s="69"/>
      <c r="B992" s="63"/>
      <c r="C992" s="50" t="s">
        <v>61</v>
      </c>
      <c r="D992" s="64"/>
      <c r="E992" s="50" t="s">
        <v>61</v>
      </c>
      <c r="F992" s="68"/>
      <c r="G992" s="65"/>
      <c r="H992" s="66"/>
      <c r="I992" s="66"/>
      <c r="J992" s="67"/>
      <c r="K992" s="68"/>
      <c r="L992" s="64"/>
      <c r="M992" s="66"/>
      <c r="N992" s="66"/>
      <c r="O992" s="67"/>
      <c r="P992" s="48" t="str">
        <f t="shared" si="60"/>
        <v/>
      </c>
      <c r="Q992" s="50">
        <f t="shared" si="72"/>
        <v>991</v>
      </c>
      <c r="R992" s="50"/>
      <c r="S992" s="52"/>
      <c r="T992" s="52">
        <f t="shared" si="61"/>
        <v>0</v>
      </c>
      <c r="U992" s="52">
        <f t="shared" si="62"/>
        <v>0</v>
      </c>
      <c r="V992" s="52">
        <f t="shared" si="63"/>
        <v>0</v>
      </c>
      <c r="W992" s="52">
        <f t="shared" si="64"/>
        <v>0</v>
      </c>
      <c r="X992" s="52" t="str">
        <f t="shared" si="73"/>
        <v/>
      </c>
      <c r="Y992" s="53" t="str">
        <f t="shared" si="59"/>
        <v/>
      </c>
      <c r="Z992" s="53" t="str">
        <f t="shared" si="74"/>
        <v/>
      </c>
      <c r="AA992" s="53" t="str">
        <f t="shared" si="65"/>
        <v/>
      </c>
      <c r="AB992" s="54" t="str">
        <f t="shared" si="66"/>
        <v/>
      </c>
      <c r="AC992" s="61"/>
      <c r="AD992" s="52" t="str">
        <f t="shared" si="67"/>
        <v/>
      </c>
      <c r="AE992" s="53" t="str">
        <f t="shared" si="77"/>
        <v/>
      </c>
      <c r="AF992" s="52" t="str">
        <f t="shared" si="68"/>
        <v/>
      </c>
      <c r="AG992" s="52" t="str">
        <f t="shared" si="69"/>
        <v/>
      </c>
      <c r="AH992" s="58">
        <f t="shared" si="70"/>
        <v>0</v>
      </c>
      <c r="AI992" s="58">
        <f t="shared" si="71"/>
        <v>0</v>
      </c>
      <c r="AJ992" s="52" t="str">
        <f t="shared" si="75"/>
        <v/>
      </c>
      <c r="AK992" s="52" t="str">
        <f t="shared" si="76"/>
        <v/>
      </c>
    </row>
    <row r="993" spans="1:37" ht="15.75" customHeight="1" x14ac:dyDescent="0.25">
      <c r="A993" s="69"/>
      <c r="B993" s="63"/>
      <c r="C993" s="50" t="s">
        <v>61</v>
      </c>
      <c r="D993" s="64"/>
      <c r="E993" s="50" t="s">
        <v>61</v>
      </c>
      <c r="F993" s="68"/>
      <c r="G993" s="65"/>
      <c r="H993" s="66"/>
      <c r="I993" s="66"/>
      <c r="J993" s="67"/>
      <c r="K993" s="68"/>
      <c r="L993" s="64"/>
      <c r="M993" s="66"/>
      <c r="N993" s="66"/>
      <c r="O993" s="67"/>
      <c r="P993" s="48" t="str">
        <f t="shared" si="60"/>
        <v/>
      </c>
      <c r="Q993" s="50">
        <f t="shared" si="72"/>
        <v>992</v>
      </c>
      <c r="R993" s="50"/>
      <c r="S993" s="52"/>
      <c r="T993" s="52">
        <f t="shared" si="61"/>
        <v>0</v>
      </c>
      <c r="U993" s="52">
        <f t="shared" si="62"/>
        <v>0</v>
      </c>
      <c r="V993" s="52">
        <f t="shared" si="63"/>
        <v>0</v>
      </c>
      <c r="W993" s="52">
        <f t="shared" si="64"/>
        <v>0</v>
      </c>
      <c r="X993" s="52" t="str">
        <f t="shared" si="73"/>
        <v/>
      </c>
      <c r="Y993" s="53" t="str">
        <f t="shared" ref="Y993:Y1000" si="78">IF(T993&gt;0,Y992+P993,"")</f>
        <v/>
      </c>
      <c r="Z993" s="53" t="str">
        <f t="shared" si="74"/>
        <v/>
      </c>
      <c r="AA993" s="53" t="str">
        <f t="shared" si="65"/>
        <v/>
      </c>
      <c r="AB993" s="54" t="str">
        <f t="shared" si="66"/>
        <v/>
      </c>
      <c r="AC993" s="61"/>
      <c r="AD993" s="52" t="str">
        <f t="shared" si="67"/>
        <v/>
      </c>
      <c r="AE993" s="53" t="str">
        <f t="shared" si="77"/>
        <v/>
      </c>
      <c r="AF993" s="52" t="str">
        <f t="shared" si="68"/>
        <v/>
      </c>
      <c r="AG993" s="52" t="str">
        <f t="shared" si="69"/>
        <v/>
      </c>
      <c r="AH993" s="58">
        <f t="shared" si="70"/>
        <v>0</v>
      </c>
      <c r="AI993" s="58">
        <f t="shared" si="71"/>
        <v>0</v>
      </c>
      <c r="AJ993" s="52" t="str">
        <f t="shared" si="75"/>
        <v/>
      </c>
      <c r="AK993" s="52" t="str">
        <f t="shared" si="76"/>
        <v/>
      </c>
    </row>
    <row r="994" spans="1:37" ht="15.75" customHeight="1" x14ac:dyDescent="0.25">
      <c r="A994" s="69"/>
      <c r="B994" s="63"/>
      <c r="C994" s="50" t="s">
        <v>61</v>
      </c>
      <c r="D994" s="64"/>
      <c r="E994" s="50" t="s">
        <v>61</v>
      </c>
      <c r="F994" s="68"/>
      <c r="G994" s="65"/>
      <c r="H994" s="66"/>
      <c r="I994" s="66"/>
      <c r="J994" s="67"/>
      <c r="K994" s="68"/>
      <c r="L994" s="64"/>
      <c r="M994" s="66"/>
      <c r="N994" s="66"/>
      <c r="O994" s="67"/>
      <c r="P994" s="48" t="str">
        <f t="shared" si="60"/>
        <v/>
      </c>
      <c r="Q994" s="50">
        <f t="shared" si="72"/>
        <v>993</v>
      </c>
      <c r="R994" s="50"/>
      <c r="S994" s="52"/>
      <c r="T994" s="52">
        <f t="shared" si="61"/>
        <v>0</v>
      </c>
      <c r="U994" s="52">
        <f t="shared" si="62"/>
        <v>0</v>
      </c>
      <c r="V994" s="52">
        <f t="shared" si="63"/>
        <v>0</v>
      </c>
      <c r="W994" s="52">
        <f t="shared" si="64"/>
        <v>0</v>
      </c>
      <c r="X994" s="52" t="str">
        <f t="shared" si="73"/>
        <v/>
      </c>
      <c r="Y994" s="53" t="str">
        <f t="shared" si="78"/>
        <v/>
      </c>
      <c r="Z994" s="53" t="str">
        <f t="shared" si="74"/>
        <v/>
      </c>
      <c r="AA994" s="53" t="str">
        <f t="shared" si="65"/>
        <v/>
      </c>
      <c r="AB994" s="54" t="str">
        <f t="shared" si="66"/>
        <v/>
      </c>
      <c r="AC994" s="61"/>
      <c r="AD994" s="52" t="str">
        <f t="shared" si="67"/>
        <v/>
      </c>
      <c r="AE994" s="53" t="str">
        <f t="shared" si="77"/>
        <v/>
      </c>
      <c r="AF994" s="52" t="str">
        <f t="shared" si="68"/>
        <v/>
      </c>
      <c r="AG994" s="52" t="str">
        <f t="shared" si="69"/>
        <v/>
      </c>
      <c r="AH994" s="58">
        <f t="shared" si="70"/>
        <v>0</v>
      </c>
      <c r="AI994" s="58">
        <f t="shared" si="71"/>
        <v>0</v>
      </c>
      <c r="AJ994" s="52" t="str">
        <f t="shared" si="75"/>
        <v/>
      </c>
      <c r="AK994" s="52" t="str">
        <f t="shared" si="76"/>
        <v/>
      </c>
    </row>
    <row r="995" spans="1:37" ht="15.75" customHeight="1" x14ac:dyDescent="0.25">
      <c r="A995" s="69"/>
      <c r="B995" s="63"/>
      <c r="C995" s="50" t="s">
        <v>61</v>
      </c>
      <c r="D995" s="64"/>
      <c r="E995" s="50" t="s">
        <v>61</v>
      </c>
      <c r="F995" s="68"/>
      <c r="G995" s="65"/>
      <c r="H995" s="66"/>
      <c r="I995" s="66"/>
      <c r="J995" s="67"/>
      <c r="K995" s="68"/>
      <c r="L995" s="64"/>
      <c r="M995" s="66"/>
      <c r="N995" s="66"/>
      <c r="O995" s="67"/>
      <c r="P995" s="48" t="str">
        <f t="shared" si="60"/>
        <v/>
      </c>
      <c r="Q995" s="50">
        <f t="shared" si="72"/>
        <v>994</v>
      </c>
      <c r="R995" s="50"/>
      <c r="S995" s="52"/>
      <c r="T995" s="52">
        <f t="shared" si="61"/>
        <v>0</v>
      </c>
      <c r="U995" s="52">
        <f t="shared" si="62"/>
        <v>0</v>
      </c>
      <c r="V995" s="52">
        <f t="shared" si="63"/>
        <v>0</v>
      </c>
      <c r="W995" s="52">
        <f t="shared" si="64"/>
        <v>0</v>
      </c>
      <c r="X995" s="52" t="str">
        <f t="shared" si="73"/>
        <v/>
      </c>
      <c r="Y995" s="53" t="str">
        <f t="shared" si="78"/>
        <v/>
      </c>
      <c r="Z995" s="53" t="str">
        <f t="shared" si="74"/>
        <v/>
      </c>
      <c r="AA995" s="53" t="str">
        <f t="shared" si="65"/>
        <v/>
      </c>
      <c r="AB995" s="54" t="str">
        <f t="shared" si="66"/>
        <v/>
      </c>
      <c r="AC995" s="61"/>
      <c r="AD995" s="52" t="str">
        <f t="shared" si="67"/>
        <v/>
      </c>
      <c r="AE995" s="53" t="str">
        <f t="shared" si="77"/>
        <v/>
      </c>
      <c r="AF995" s="52" t="str">
        <f t="shared" si="68"/>
        <v/>
      </c>
      <c r="AG995" s="52" t="str">
        <f t="shared" si="69"/>
        <v/>
      </c>
      <c r="AH995" s="58">
        <f t="shared" si="70"/>
        <v>0</v>
      </c>
      <c r="AI995" s="58">
        <f t="shared" si="71"/>
        <v>0</v>
      </c>
      <c r="AJ995" s="52" t="str">
        <f t="shared" si="75"/>
        <v/>
      </c>
      <c r="AK995" s="52" t="str">
        <f t="shared" si="76"/>
        <v/>
      </c>
    </row>
    <row r="996" spans="1:37" ht="15.75" customHeight="1" x14ac:dyDescent="0.25">
      <c r="A996" s="69"/>
      <c r="B996" s="63"/>
      <c r="C996" s="50" t="s">
        <v>61</v>
      </c>
      <c r="D996" s="64"/>
      <c r="E996" s="50" t="s">
        <v>61</v>
      </c>
      <c r="F996" s="68"/>
      <c r="G996" s="65"/>
      <c r="H996" s="66"/>
      <c r="I996" s="66"/>
      <c r="J996" s="67"/>
      <c r="K996" s="68"/>
      <c r="L996" s="64"/>
      <c r="M996" s="66"/>
      <c r="N996" s="66"/>
      <c r="O996" s="67"/>
      <c r="P996" s="48" t="str">
        <f t="shared" si="60"/>
        <v/>
      </c>
      <c r="Q996" s="50">
        <f t="shared" si="72"/>
        <v>995</v>
      </c>
      <c r="R996" s="50"/>
      <c r="S996" s="52"/>
      <c r="T996" s="52">
        <f t="shared" si="61"/>
        <v>0</v>
      </c>
      <c r="U996" s="52">
        <f t="shared" si="62"/>
        <v>0</v>
      </c>
      <c r="V996" s="52">
        <f t="shared" si="63"/>
        <v>0</v>
      </c>
      <c r="W996" s="52">
        <f t="shared" si="64"/>
        <v>0</v>
      </c>
      <c r="X996" s="52" t="str">
        <f t="shared" si="73"/>
        <v/>
      </c>
      <c r="Y996" s="53" t="str">
        <f t="shared" si="78"/>
        <v/>
      </c>
      <c r="Z996" s="53" t="str">
        <f t="shared" si="74"/>
        <v/>
      </c>
      <c r="AA996" s="53" t="str">
        <f t="shared" si="65"/>
        <v/>
      </c>
      <c r="AB996" s="54" t="str">
        <f t="shared" si="66"/>
        <v/>
      </c>
      <c r="AC996" s="61"/>
      <c r="AD996" s="52" t="str">
        <f t="shared" si="67"/>
        <v/>
      </c>
      <c r="AE996" s="53" t="str">
        <f t="shared" si="77"/>
        <v/>
      </c>
      <c r="AF996" s="52" t="str">
        <f t="shared" si="68"/>
        <v/>
      </c>
      <c r="AG996" s="52" t="str">
        <f t="shared" si="69"/>
        <v/>
      </c>
      <c r="AH996" s="58">
        <f t="shared" si="70"/>
        <v>0</v>
      </c>
      <c r="AI996" s="58">
        <f t="shared" si="71"/>
        <v>0</v>
      </c>
      <c r="AJ996" s="52" t="str">
        <f t="shared" si="75"/>
        <v/>
      </c>
      <c r="AK996" s="52" t="str">
        <f t="shared" si="76"/>
        <v/>
      </c>
    </row>
    <row r="997" spans="1:37" ht="15.75" customHeight="1" x14ac:dyDescent="0.25">
      <c r="A997" s="69"/>
      <c r="B997" s="63"/>
      <c r="C997" s="50" t="s">
        <v>61</v>
      </c>
      <c r="D997" s="64"/>
      <c r="E997" s="50" t="s">
        <v>61</v>
      </c>
      <c r="F997" s="68"/>
      <c r="G997" s="65"/>
      <c r="H997" s="66"/>
      <c r="I997" s="66"/>
      <c r="J997" s="67"/>
      <c r="K997" s="68"/>
      <c r="L997" s="64"/>
      <c r="M997" s="66"/>
      <c r="N997" s="66"/>
      <c r="O997" s="67"/>
      <c r="P997" s="48" t="str">
        <f t="shared" si="60"/>
        <v/>
      </c>
      <c r="Q997" s="50">
        <f t="shared" si="72"/>
        <v>996</v>
      </c>
      <c r="R997" s="50"/>
      <c r="S997" s="52"/>
      <c r="T997" s="52">
        <f t="shared" si="61"/>
        <v>0</v>
      </c>
      <c r="U997" s="52">
        <f t="shared" si="62"/>
        <v>0</v>
      </c>
      <c r="V997" s="52">
        <f t="shared" si="63"/>
        <v>0</v>
      </c>
      <c r="W997" s="52">
        <f t="shared" si="64"/>
        <v>0</v>
      </c>
      <c r="X997" s="52" t="str">
        <f t="shared" si="73"/>
        <v/>
      </c>
      <c r="Y997" s="53" t="str">
        <f t="shared" si="78"/>
        <v/>
      </c>
      <c r="Z997" s="53" t="str">
        <f t="shared" si="74"/>
        <v/>
      </c>
      <c r="AA997" s="53" t="str">
        <f t="shared" si="65"/>
        <v/>
      </c>
      <c r="AB997" s="54" t="str">
        <f t="shared" si="66"/>
        <v/>
      </c>
      <c r="AC997" s="61"/>
      <c r="AD997" s="52" t="str">
        <f t="shared" si="67"/>
        <v/>
      </c>
      <c r="AE997" s="53" t="str">
        <f t="shared" si="77"/>
        <v/>
      </c>
      <c r="AF997" s="52" t="str">
        <f t="shared" si="68"/>
        <v/>
      </c>
      <c r="AG997" s="52" t="str">
        <f t="shared" si="69"/>
        <v/>
      </c>
      <c r="AH997" s="58">
        <f t="shared" si="70"/>
        <v>0</v>
      </c>
      <c r="AI997" s="58">
        <f t="shared" si="71"/>
        <v>0</v>
      </c>
      <c r="AJ997" s="52" t="str">
        <f t="shared" si="75"/>
        <v/>
      </c>
      <c r="AK997" s="52" t="str">
        <f t="shared" si="76"/>
        <v/>
      </c>
    </row>
    <row r="998" spans="1:37" ht="15.75" customHeight="1" x14ac:dyDescent="0.25">
      <c r="A998" s="69"/>
      <c r="B998" s="63"/>
      <c r="C998" s="50" t="s">
        <v>61</v>
      </c>
      <c r="D998" s="64"/>
      <c r="E998" s="50" t="s">
        <v>61</v>
      </c>
      <c r="F998" s="68"/>
      <c r="G998" s="65"/>
      <c r="H998" s="66"/>
      <c r="I998" s="66"/>
      <c r="J998" s="67"/>
      <c r="K998" s="68"/>
      <c r="L998" s="64"/>
      <c r="M998" s="66"/>
      <c r="N998" s="66"/>
      <c r="O998" s="67"/>
      <c r="P998" s="48" t="str">
        <f t="shared" si="60"/>
        <v/>
      </c>
      <c r="Q998" s="50">
        <f t="shared" si="72"/>
        <v>997</v>
      </c>
      <c r="R998" s="50"/>
      <c r="S998" s="52"/>
      <c r="T998" s="52">
        <f t="shared" si="61"/>
        <v>0</v>
      </c>
      <c r="U998" s="52">
        <f t="shared" si="62"/>
        <v>0</v>
      </c>
      <c r="V998" s="52">
        <f t="shared" si="63"/>
        <v>0</v>
      </c>
      <c r="W998" s="52">
        <f t="shared" si="64"/>
        <v>0</v>
      </c>
      <c r="X998" s="52" t="str">
        <f t="shared" si="73"/>
        <v/>
      </c>
      <c r="Y998" s="53" t="str">
        <f t="shared" si="78"/>
        <v/>
      </c>
      <c r="Z998" s="53" t="str">
        <f t="shared" si="74"/>
        <v/>
      </c>
      <c r="AA998" s="53" t="str">
        <f t="shared" si="65"/>
        <v/>
      </c>
      <c r="AB998" s="54" t="str">
        <f t="shared" si="66"/>
        <v/>
      </c>
      <c r="AC998" s="61"/>
      <c r="AD998" s="52" t="str">
        <f t="shared" si="67"/>
        <v/>
      </c>
      <c r="AE998" s="53" t="str">
        <f t="shared" si="77"/>
        <v/>
      </c>
      <c r="AF998" s="52" t="str">
        <f t="shared" si="68"/>
        <v/>
      </c>
      <c r="AG998" s="52" t="str">
        <f t="shared" si="69"/>
        <v/>
      </c>
      <c r="AH998" s="58">
        <f t="shared" si="70"/>
        <v>0</v>
      </c>
      <c r="AI998" s="58">
        <f t="shared" si="71"/>
        <v>0</v>
      </c>
      <c r="AJ998" s="52" t="str">
        <f t="shared" si="75"/>
        <v/>
      </c>
      <c r="AK998" s="52" t="str">
        <f t="shared" si="76"/>
        <v/>
      </c>
    </row>
    <row r="999" spans="1:37" ht="15.75" customHeight="1" x14ac:dyDescent="0.25">
      <c r="A999" s="69"/>
      <c r="B999" s="63"/>
      <c r="C999" s="50" t="s">
        <v>61</v>
      </c>
      <c r="D999" s="64"/>
      <c r="E999" s="50" t="s">
        <v>61</v>
      </c>
      <c r="F999" s="68"/>
      <c r="G999" s="65"/>
      <c r="H999" s="66"/>
      <c r="I999" s="66"/>
      <c r="J999" s="67"/>
      <c r="K999" s="68"/>
      <c r="L999" s="64"/>
      <c r="M999" s="66"/>
      <c r="N999" s="66"/>
      <c r="O999" s="67"/>
      <c r="P999" s="48" t="str">
        <f t="shared" si="60"/>
        <v/>
      </c>
      <c r="Q999" s="50">
        <f t="shared" si="72"/>
        <v>998</v>
      </c>
      <c r="R999" s="50"/>
      <c r="S999" s="52"/>
      <c r="T999" s="52">
        <f t="shared" si="61"/>
        <v>0</v>
      </c>
      <c r="U999" s="52">
        <f t="shared" si="62"/>
        <v>0</v>
      </c>
      <c r="V999" s="52">
        <f t="shared" si="63"/>
        <v>0</v>
      </c>
      <c r="W999" s="52">
        <f t="shared" si="64"/>
        <v>0</v>
      </c>
      <c r="X999" s="52" t="str">
        <f t="shared" si="73"/>
        <v/>
      </c>
      <c r="Y999" s="53" t="str">
        <f t="shared" si="78"/>
        <v/>
      </c>
      <c r="Z999" s="53" t="str">
        <f t="shared" si="74"/>
        <v/>
      </c>
      <c r="AA999" s="53" t="str">
        <f t="shared" si="65"/>
        <v/>
      </c>
      <c r="AB999" s="54" t="str">
        <f t="shared" si="66"/>
        <v/>
      </c>
      <c r="AC999" s="61"/>
      <c r="AD999" s="52" t="str">
        <f t="shared" si="67"/>
        <v/>
      </c>
      <c r="AE999" s="53" t="str">
        <f t="shared" si="77"/>
        <v/>
      </c>
      <c r="AF999" s="52" t="str">
        <f t="shared" si="68"/>
        <v/>
      </c>
      <c r="AG999" s="52" t="str">
        <f t="shared" si="69"/>
        <v/>
      </c>
      <c r="AH999" s="58">
        <f t="shared" si="70"/>
        <v>0</v>
      </c>
      <c r="AI999" s="58">
        <f t="shared" si="71"/>
        <v>0</v>
      </c>
      <c r="AJ999" s="52" t="str">
        <f t="shared" si="75"/>
        <v/>
      </c>
      <c r="AK999" s="52" t="str">
        <f t="shared" si="76"/>
        <v/>
      </c>
    </row>
    <row r="1000" spans="1:37" ht="15.75" customHeight="1" x14ac:dyDescent="0.25">
      <c r="A1000" s="69"/>
      <c r="B1000" s="63"/>
      <c r="C1000" s="50" t="s">
        <v>61</v>
      </c>
      <c r="D1000" s="64"/>
      <c r="E1000" s="50" t="s">
        <v>61</v>
      </c>
      <c r="F1000" s="68"/>
      <c r="G1000" s="65"/>
      <c r="H1000" s="66"/>
      <c r="I1000" s="66"/>
      <c r="J1000" s="67"/>
      <c r="K1000" s="68"/>
      <c r="L1000" s="64"/>
      <c r="M1000" s="66"/>
      <c r="N1000" s="66"/>
      <c r="O1000" s="67"/>
      <c r="P1000" s="48" t="str">
        <f t="shared" si="60"/>
        <v/>
      </c>
      <c r="Q1000" s="50">
        <f t="shared" si="72"/>
        <v>999</v>
      </c>
      <c r="R1000" s="50"/>
      <c r="S1000" s="52"/>
      <c r="T1000" s="52">
        <f t="shared" si="61"/>
        <v>0</v>
      </c>
      <c r="U1000" s="52">
        <f t="shared" si="62"/>
        <v>0</v>
      </c>
      <c r="V1000" s="52">
        <f t="shared" si="63"/>
        <v>0</v>
      </c>
      <c r="W1000" s="52">
        <f t="shared" si="64"/>
        <v>0</v>
      </c>
      <c r="X1000" s="52" t="str">
        <f t="shared" si="73"/>
        <v/>
      </c>
      <c r="Y1000" s="53" t="str">
        <f t="shared" si="78"/>
        <v/>
      </c>
      <c r="Z1000" s="53" t="str">
        <f t="shared" si="74"/>
        <v/>
      </c>
      <c r="AA1000" s="53" t="str">
        <f t="shared" si="65"/>
        <v/>
      </c>
      <c r="AB1000" s="54" t="str">
        <f t="shared" si="66"/>
        <v/>
      </c>
      <c r="AC1000" s="61"/>
      <c r="AD1000" s="52" t="str">
        <f t="shared" si="67"/>
        <v/>
      </c>
      <c r="AE1000" s="53" t="str">
        <f t="shared" si="77"/>
        <v/>
      </c>
      <c r="AF1000" s="52" t="str">
        <f t="shared" si="68"/>
        <v/>
      </c>
      <c r="AG1000" s="52" t="str">
        <f t="shared" si="69"/>
        <v/>
      </c>
      <c r="AH1000" s="58">
        <f t="shared" si="70"/>
        <v>0</v>
      </c>
      <c r="AI1000" s="58">
        <f t="shared" si="71"/>
        <v>0</v>
      </c>
      <c r="AJ1000" s="52" t="str">
        <f t="shared" si="75"/>
        <v/>
      </c>
      <c r="AK1000" s="52" t="str">
        <f t="shared" si="76"/>
        <v/>
      </c>
    </row>
    <row r="1001" spans="1:37" ht="15.75" customHeight="1" x14ac:dyDescent="0.25">
      <c r="A1001" s="70"/>
      <c r="B1001" s="71"/>
      <c r="C1001" s="70"/>
      <c r="D1001" s="70"/>
      <c r="E1001" s="70"/>
      <c r="F1001" s="72"/>
      <c r="G1001" s="73"/>
      <c r="H1001" s="74"/>
      <c r="I1001" s="74"/>
      <c r="J1001" s="70"/>
      <c r="K1001" s="72"/>
      <c r="L1001" s="70"/>
      <c r="M1001" s="75"/>
      <c r="N1001" s="75"/>
      <c r="O1001" s="76"/>
      <c r="Q1001" s="70"/>
      <c r="R1001" s="70"/>
      <c r="S1001" s="77"/>
      <c r="T1001" s="77"/>
      <c r="U1001" s="77"/>
      <c r="V1001" s="77"/>
      <c r="W1001" s="77"/>
      <c r="X1001" s="77"/>
      <c r="Y1001" s="77"/>
      <c r="Z1001" s="78"/>
      <c r="AA1001" s="78"/>
      <c r="AB1001" s="77"/>
      <c r="AC1001" s="77"/>
      <c r="AD1001" s="77"/>
      <c r="AE1001" s="52"/>
      <c r="AF1001" s="52"/>
      <c r="AG1001" s="52"/>
      <c r="AH1001" s="52"/>
      <c r="AI1001" s="52"/>
      <c r="AJ1001" s="52"/>
      <c r="AK1001" s="52"/>
    </row>
  </sheetData>
  <conditionalFormatting sqref="P2:P1000">
    <cfRule type="cellIs" dxfId="5" priority="1" operator="greaterThan">
      <formula>0</formula>
    </cfRule>
  </conditionalFormatting>
  <conditionalFormatting sqref="P2:P1000">
    <cfRule type="cellIs" dxfId="4" priority="2" operator="lessThan">
      <formula>0</formula>
    </cfRule>
  </conditionalFormatting>
  <conditionalFormatting sqref="M2:M1001">
    <cfRule type="containsBlanks" dxfId="3" priority="3">
      <formula>LEN(TRIM(M2))=0</formula>
    </cfRule>
  </conditionalFormatting>
  <conditionalFormatting sqref="M2:M1001">
    <cfRule type="expression" dxfId="2" priority="4">
      <formula>$M2&lt;$H2</formula>
    </cfRule>
  </conditionalFormatting>
  <conditionalFormatting sqref="N2:N1001">
    <cfRule type="containsBlanks" dxfId="1" priority="5">
      <formula>LEN(TRIM(N2))=0</formula>
    </cfRule>
  </conditionalFormatting>
  <conditionalFormatting sqref="N2:N1001">
    <cfRule type="expression" dxfId="0" priority="6">
      <formula>$N2&gt;$H2</formula>
    </cfRule>
  </conditionalFormatting>
  <dataValidations count="4">
    <dataValidation type="custom" allowBlank="1" showDropDown="1" showInputMessage="1" prompt="Lowest Price must be less than or equal to Entry Price" sqref="N2:N1001" xr:uid="{00000000-0002-0000-0100-000000000000}">
      <formula1>AND($N2&lt;=$H2)</formula1>
    </dataValidation>
    <dataValidation type="list" allowBlank="1" showErrorMessage="1" sqref="C2:C1000" xr:uid="{00000000-0002-0000-0100-000001000000}">
      <formula1>$AC$2:$AC$4</formula1>
    </dataValidation>
    <dataValidation type="list" allowBlank="1" showErrorMessage="1" sqref="E2:E1000" xr:uid="{00000000-0002-0000-0100-000002000000}">
      <formula1>$S$2:$S$8</formula1>
    </dataValidation>
    <dataValidation type="custom" allowBlank="1" showDropDown="1" showInputMessage="1" prompt="Highest Price must be greater than or equal to Entry Price" sqref="M1:M1001" xr:uid="{00000000-0002-0000-0100-000003000000}">
      <formula1>AND($M1&gt;=$H1)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75"/>
  <sheetViews>
    <sheetView workbookViewId="0"/>
  </sheetViews>
  <sheetFormatPr defaultColWidth="12.6640625" defaultRowHeight="15" customHeight="1" x14ac:dyDescent="0.25"/>
  <cols>
    <col min="1" max="1" width="3.44140625" customWidth="1"/>
    <col min="2" max="2" width="31.109375" customWidth="1"/>
    <col min="3" max="3" width="20.44140625" customWidth="1"/>
    <col min="4" max="4" width="19.77734375" customWidth="1"/>
    <col min="5" max="5" width="17" customWidth="1"/>
    <col min="6" max="7" width="19.77734375" customWidth="1"/>
    <col min="8" max="8" width="19.109375" customWidth="1"/>
    <col min="9" max="26" width="12.6640625" customWidth="1"/>
  </cols>
  <sheetData>
    <row r="1" spans="1:27" ht="17.399999999999999" x14ac:dyDescent="0.3">
      <c r="A1" s="133" t="s">
        <v>69</v>
      </c>
      <c r="B1" s="132"/>
      <c r="C1" s="132"/>
      <c r="D1" s="132"/>
      <c r="E1" s="132"/>
      <c r="F1" s="132"/>
      <c r="G1" s="132"/>
      <c r="H1" s="132"/>
      <c r="I1" s="132"/>
      <c r="J1" s="79"/>
      <c r="K1" s="80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81"/>
    </row>
    <row r="2" spans="1:27" ht="13.8" x14ac:dyDescent="0.25">
      <c r="A2" s="81"/>
      <c r="D2" s="82"/>
      <c r="E2" s="81"/>
      <c r="F2" s="81"/>
      <c r="G2" s="81"/>
      <c r="H2" s="81"/>
      <c r="I2" s="81"/>
      <c r="K2" s="79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</row>
    <row r="3" spans="1:27" ht="15.75" customHeight="1" x14ac:dyDescent="0.25">
      <c r="A3" s="81"/>
      <c r="B3" s="83" t="s">
        <v>70</v>
      </c>
      <c r="C3" s="84"/>
      <c r="D3" s="79"/>
      <c r="E3" s="85" t="s">
        <v>71</v>
      </c>
      <c r="F3" s="85" t="s">
        <v>72</v>
      </c>
      <c r="J3" s="80"/>
      <c r="K3" s="79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</row>
    <row r="4" spans="1:27" ht="15.75" customHeight="1" x14ac:dyDescent="0.25">
      <c r="A4" s="81"/>
      <c r="B4" s="86" t="s">
        <v>73</v>
      </c>
      <c r="C4" s="87">
        <f>SUMIFS(Journal!P2:P1000,Journal!D2:D1000,"&gt;="&amp;E4,Journal!D2:D1000,"&lt;="&amp;F4)</f>
        <v>0</v>
      </c>
      <c r="D4" s="88"/>
      <c r="E4" s="89">
        <v>44743</v>
      </c>
      <c r="F4" s="89">
        <v>45291</v>
      </c>
      <c r="G4" s="88"/>
      <c r="H4" s="88"/>
      <c r="J4" s="82"/>
      <c r="K4" s="79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</row>
    <row r="5" spans="1:27" ht="15.75" customHeight="1" x14ac:dyDescent="0.25">
      <c r="A5" s="81"/>
      <c r="B5" s="90" t="s">
        <v>74</v>
      </c>
      <c r="C5" s="91">
        <f>SUMIFS(Journal!O2:O1000,Journal!O2:O1000,"&gt;0",Journal!D2:D1000,"&gt;="&amp;E4,Journal!D2:D1000,"&lt;="&amp;F4)</f>
        <v>0</v>
      </c>
      <c r="D5" s="88"/>
      <c r="E5" s="88"/>
      <c r="F5" s="88"/>
      <c r="G5" s="88"/>
      <c r="H5" s="88"/>
      <c r="J5" s="81"/>
      <c r="K5" s="79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</row>
    <row r="6" spans="1:27" ht="15.75" customHeight="1" x14ac:dyDescent="0.25">
      <c r="A6" s="81"/>
      <c r="B6" s="92" t="s">
        <v>75</v>
      </c>
      <c r="C6" s="93" t="str">
        <f t="shared" ref="C6:C8" si="0">IFERROR(C13/$C$12,"No Data")</f>
        <v>No Data</v>
      </c>
      <c r="D6" s="88"/>
      <c r="E6" s="88"/>
      <c r="F6" s="88"/>
      <c r="G6" s="88"/>
      <c r="H6" s="88"/>
      <c r="J6" s="81"/>
      <c r="K6" s="79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</row>
    <row r="7" spans="1:27" ht="15.75" customHeight="1" x14ac:dyDescent="0.25">
      <c r="A7" s="81"/>
      <c r="B7" s="92" t="s">
        <v>76</v>
      </c>
      <c r="C7" s="93" t="str">
        <f t="shared" si="0"/>
        <v>No Data</v>
      </c>
      <c r="D7" s="88"/>
      <c r="E7" s="88"/>
      <c r="F7" s="88"/>
      <c r="G7" s="88"/>
      <c r="H7" s="88"/>
      <c r="J7" s="81"/>
      <c r="K7" s="79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</row>
    <row r="8" spans="1:27" ht="15.75" customHeight="1" x14ac:dyDescent="0.25">
      <c r="A8" s="81"/>
      <c r="B8" s="92" t="s">
        <v>77</v>
      </c>
      <c r="C8" s="93" t="str">
        <f t="shared" si="0"/>
        <v>No Data</v>
      </c>
      <c r="D8" s="88"/>
      <c r="E8" s="88"/>
      <c r="F8" s="88"/>
      <c r="G8" s="88"/>
      <c r="H8" s="88"/>
      <c r="J8" s="81"/>
      <c r="K8" s="79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</row>
    <row r="9" spans="1:27" ht="15.75" customHeight="1" x14ac:dyDescent="0.25">
      <c r="A9" s="81"/>
      <c r="B9" s="86" t="s">
        <v>78</v>
      </c>
      <c r="C9" s="87">
        <f>SUMIFS(Journal!P2:P1000,Journal!D2:D1000,"&gt;="&amp;E4,Journal!D2:D1000,"&lt;="&amp;F4)/(SUMPRODUCT((Journal!D2:D1000&lt;&gt;"")/COUNTIF(Journal!D2:D1000,Journal!D2:D1000&amp;"")))</f>
        <v>0</v>
      </c>
      <c r="D9" s="88"/>
      <c r="E9" s="88"/>
      <c r="F9" s="88"/>
      <c r="G9" s="88"/>
      <c r="H9" s="88"/>
      <c r="J9" s="81"/>
      <c r="K9" s="79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</row>
    <row r="10" spans="1:27" ht="15.75" customHeight="1" x14ac:dyDescent="0.25">
      <c r="A10" s="81"/>
      <c r="B10" s="86" t="s">
        <v>79</v>
      </c>
      <c r="C10" s="87" t="str">
        <f>IFERROR(AVERAGEIFS(Journal!P2:P1000,Journal!U2:U1000,"&gt;0",Journal!D2:D1000,"&gt;="&amp;E4,Journal!D2:D1000,"&lt;="&amp;F4),"No Data")</f>
        <v>No Data</v>
      </c>
      <c r="D10" s="88"/>
      <c r="E10" s="88"/>
      <c r="F10" s="88"/>
      <c r="G10" s="88"/>
      <c r="H10" s="88"/>
      <c r="K10" s="79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</row>
    <row r="11" spans="1:27" ht="15.75" customHeight="1" x14ac:dyDescent="0.25">
      <c r="A11" s="81"/>
      <c r="B11" s="86" t="s">
        <v>80</v>
      </c>
      <c r="C11" s="87" t="str">
        <f>IFERROR(AVERAGEIFS(Journal!P2:P1000,Journal!V2:V1000,"&gt;0",Journal!D2:D1000,"&gt;="&amp;E4,Journal!D2:D1000,"&lt;="&amp;F4),"No Data")</f>
        <v>No Data</v>
      </c>
      <c r="D11" s="88"/>
      <c r="E11" s="88"/>
      <c r="F11" s="88"/>
      <c r="G11" s="88"/>
      <c r="H11" s="88"/>
      <c r="K11" s="79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</row>
    <row r="12" spans="1:27" ht="15.75" customHeight="1" x14ac:dyDescent="0.25">
      <c r="A12" s="81"/>
      <c r="B12" s="86" t="s">
        <v>81</v>
      </c>
      <c r="C12" s="94">
        <f>SUMIFS(Journal!T2:T1000,Journal!D2:D1000,"&gt;="&amp;E4,Journal!D2:D1000,"&lt;="&amp;F4)</f>
        <v>0</v>
      </c>
      <c r="D12" s="88"/>
      <c r="E12" s="88"/>
      <c r="F12" s="88"/>
      <c r="G12" s="88"/>
      <c r="H12" s="88"/>
      <c r="I12" s="81"/>
      <c r="K12" s="79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</row>
    <row r="13" spans="1:27" ht="15.75" customHeight="1" x14ac:dyDescent="0.25">
      <c r="A13" s="81"/>
      <c r="B13" s="86" t="s">
        <v>82</v>
      </c>
      <c r="C13" s="94">
        <f>SUMIFS(Journal!U2:U1000,Journal!U2:U1000,"&gt;0",Journal!D2:D1000,"&gt;="&amp;E4,Journal!D2:D1000,"&lt;="&amp;F4)</f>
        <v>0</v>
      </c>
      <c r="D13" s="88"/>
      <c r="E13" s="88"/>
      <c r="F13" s="88"/>
      <c r="G13" s="88"/>
      <c r="H13" s="88"/>
      <c r="J13" s="81"/>
      <c r="K13" s="79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</row>
    <row r="14" spans="1:27" ht="15.75" customHeight="1" x14ac:dyDescent="0.25">
      <c r="A14" s="81"/>
      <c r="B14" s="86" t="s">
        <v>83</v>
      </c>
      <c r="C14" s="95">
        <f>SUMIFS(Journal!V2:V1000,Journal!V2:V1000,"&gt;0",Journal!D2:D1000,"&gt;="&amp;E4,Journal!D2:D1000,"&lt;="&amp;F4)</f>
        <v>0</v>
      </c>
      <c r="D14" s="88"/>
      <c r="E14" s="88"/>
      <c r="F14" s="88"/>
      <c r="G14" s="88"/>
      <c r="H14" s="88"/>
      <c r="J14" s="81"/>
      <c r="K14" s="79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</row>
    <row r="15" spans="1:27" ht="15.75" customHeight="1" x14ac:dyDescent="0.25">
      <c r="A15" s="81"/>
      <c r="B15" s="92" t="s">
        <v>84</v>
      </c>
      <c r="C15" s="94">
        <f>SUMIFS(Journal!W2:W1000,Journal!W2:W1000,"&gt;0",Journal!D2:D1000,"&gt;="&amp;E4,Journal!D2:D1000,"&lt;="&amp;F4)</f>
        <v>0</v>
      </c>
      <c r="D15" s="88"/>
      <c r="E15" s="88"/>
      <c r="F15" s="88"/>
      <c r="G15" s="88"/>
      <c r="H15" s="88"/>
      <c r="J15" s="81"/>
      <c r="K15" s="79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</row>
    <row r="16" spans="1:27" ht="15.75" customHeight="1" x14ac:dyDescent="0.25">
      <c r="A16" s="81"/>
      <c r="B16" s="86" t="s">
        <v>85</v>
      </c>
      <c r="C16" s="94" t="e">
        <f t="array" aca="1" ref="C16" ca="1">MAX(FREQUENCY(IF(Journal!U2:U1000&gt;0,ROW(Journal!U2:U1000)),IF(Journal!U2:U1000&lt;=0,ROW(Journal!U2:U1000))))</f>
        <v>#NAME?</v>
      </c>
      <c r="D16" s="88"/>
      <c r="E16" s="88"/>
      <c r="F16" s="88"/>
      <c r="G16" s="88"/>
      <c r="H16" s="88"/>
      <c r="J16" s="81"/>
      <c r="K16" s="79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</row>
    <row r="17" spans="1:27" ht="15.75" customHeight="1" x14ac:dyDescent="0.25">
      <c r="A17" s="81"/>
      <c r="B17" s="86" t="s">
        <v>86</v>
      </c>
      <c r="C17" s="94" t="e">
        <f t="array" aca="1" ref="C17" ca="1">MAX(FREQUENCY(IF(Journal!V2:V1000&gt;0,ROW(Journal!V2:V1000)),IF(Journal!V2:V1000&lt;=0,ROW(Journal!V2:V1000))))</f>
        <v>#NAME?</v>
      </c>
      <c r="D17" s="96"/>
      <c r="E17" s="88"/>
      <c r="F17" s="88"/>
      <c r="G17" s="88"/>
      <c r="H17" s="88"/>
      <c r="K17" s="79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</row>
    <row r="18" spans="1:27" ht="15.75" customHeight="1" x14ac:dyDescent="0.25">
      <c r="A18" s="81"/>
      <c r="B18" s="86" t="s">
        <v>87</v>
      </c>
      <c r="C18" s="97" t="e">
        <f ca="1">_xludf.MAXIFS(Journal!P2:P1000,Journal!D2:D1000,"&gt;="&amp;E4,Journal!D2:D1000,"&lt;="&amp;F4)</f>
        <v>#NAME?</v>
      </c>
      <c r="D18" s="96"/>
      <c r="E18" s="88"/>
      <c r="F18" s="88"/>
      <c r="G18" s="88"/>
      <c r="H18" s="88"/>
      <c r="J18" s="81"/>
      <c r="K18" s="79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</row>
    <row r="19" spans="1:27" ht="15.75" customHeight="1" x14ac:dyDescent="0.25">
      <c r="A19" s="81"/>
      <c r="B19" s="86" t="s">
        <v>88</v>
      </c>
      <c r="C19" s="87" t="e">
        <f ca="1">_xludf.MINIFS(Journal!P2:P1000,Journal!D2:D1000,"&gt;="&amp;E4,Journal!D2:D1000,"&lt;="&amp;F4)</f>
        <v>#NAME?</v>
      </c>
      <c r="D19" s="96"/>
      <c r="E19" s="88"/>
      <c r="F19" s="88"/>
      <c r="G19" s="88"/>
      <c r="H19" s="88"/>
      <c r="J19" s="81"/>
      <c r="K19" s="79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</row>
    <row r="20" spans="1:27" ht="15.75" customHeight="1" x14ac:dyDescent="0.25">
      <c r="A20" s="81"/>
      <c r="B20" s="86" t="s">
        <v>89</v>
      </c>
      <c r="C20" s="87" t="e">
        <f>AVERAGEIFS(Journal!P2:P1000,Journal!D2:D1000,"&gt;="&amp;E4,Journal!D2:D1000,"&lt;="&amp;F4)</f>
        <v>#DIV/0!</v>
      </c>
      <c r="D20" s="96"/>
      <c r="E20" s="88"/>
      <c r="F20" s="88"/>
      <c r="G20" s="88"/>
      <c r="H20" s="88"/>
      <c r="J20" s="81"/>
      <c r="K20" s="79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</row>
    <row r="21" spans="1:27" ht="15.75" customHeight="1" x14ac:dyDescent="0.25">
      <c r="A21" s="81"/>
      <c r="B21" s="86" t="s">
        <v>90</v>
      </c>
      <c r="C21" s="98" t="e">
        <f>AVERAGEIFS(Journal!AB2:AB1000,Journal!D2:D1000,"&gt;="&amp;E4,Journal!D2:D1000,"&lt;="&amp;F4,Journal!U2:U1000,1)</f>
        <v>#DIV/0!</v>
      </c>
      <c r="D21" s="96"/>
      <c r="E21" s="88"/>
      <c r="F21" s="88"/>
      <c r="G21" s="88"/>
      <c r="H21" s="88"/>
      <c r="J21" s="81"/>
      <c r="K21" s="79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</row>
    <row r="22" spans="1:27" ht="15.75" customHeight="1" x14ac:dyDescent="0.25">
      <c r="A22" s="81"/>
      <c r="B22" s="86" t="s">
        <v>91</v>
      </c>
      <c r="C22" s="98" t="e">
        <f>AVERAGEIFS(Journal!AB2:AB1000,Journal!D2:D1000,"&gt;="&amp;E4,Journal!D2:D1000,"&lt;="&amp;F4,Journal!V2:V1000,1)</f>
        <v>#DIV/0!</v>
      </c>
      <c r="D22" s="96"/>
      <c r="E22" s="88"/>
      <c r="F22" s="88"/>
      <c r="G22" s="88"/>
      <c r="H22" s="88"/>
      <c r="I22" s="81"/>
      <c r="J22" s="81"/>
      <c r="K22" s="79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</row>
    <row r="23" spans="1:27" ht="15.75" customHeight="1" x14ac:dyDescent="0.25">
      <c r="A23" s="81"/>
      <c r="B23" s="86" t="s">
        <v>92</v>
      </c>
      <c r="C23" s="87" t="e">
        <f ca="1">_xludf.MINIFS(Journal!AA2:AA1000,Journal!D2:D1000,"&gt;="&amp;E4,Journal!D2:D1000,"&lt;="&amp;F4)</f>
        <v>#NAME?</v>
      </c>
      <c r="D23" s="96"/>
      <c r="E23" s="88"/>
      <c r="F23" s="88"/>
      <c r="G23" s="88"/>
      <c r="H23" s="88"/>
      <c r="I23" s="81"/>
      <c r="J23" s="81"/>
      <c r="K23" s="79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</row>
    <row r="24" spans="1:27" ht="15.75" customHeight="1" x14ac:dyDescent="0.25">
      <c r="A24" s="81"/>
      <c r="B24" s="92" t="s">
        <v>93</v>
      </c>
      <c r="C24" s="99" t="str">
        <f>IFERROR(AVERAGEIFS(Journal!AI2:AI1000,Journal!U2:U1000,"&gt;0",Journal!D2:D1000,"&gt;="&amp;E4,Journal!D2:D1000,"&lt;="&amp;F4),"No Data")</f>
        <v>No Data</v>
      </c>
      <c r="D24" s="96"/>
      <c r="E24" s="96"/>
      <c r="F24" s="96"/>
      <c r="G24" s="96"/>
      <c r="H24" s="96"/>
      <c r="I24" s="81"/>
      <c r="J24" s="81"/>
      <c r="K24" s="79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</row>
    <row r="25" spans="1:27" ht="15.75" customHeight="1" x14ac:dyDescent="0.25">
      <c r="A25" s="81"/>
      <c r="B25" s="100" t="s">
        <v>94</v>
      </c>
      <c r="C25" s="101" t="str">
        <f>IFERROR(AVERAGEIFS(Journal!AH2:AH1000,Journal!U2:U1000,"&gt;0",Journal!D2:D1000,"&gt;="&amp;E4,Journal!D2:D1000,"&lt;="&amp;F4),"No Data")</f>
        <v>No Data</v>
      </c>
      <c r="D25" s="102"/>
      <c r="E25" s="103"/>
      <c r="F25" s="81"/>
      <c r="G25" s="81"/>
      <c r="H25" s="81"/>
      <c r="I25" s="81"/>
      <c r="J25" s="81"/>
      <c r="K25" s="79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</row>
    <row r="26" spans="1:27" ht="15.75" customHeight="1" x14ac:dyDescent="0.25">
      <c r="A26" s="81"/>
      <c r="F26" s="81"/>
      <c r="G26" s="81"/>
      <c r="H26" s="81"/>
      <c r="I26" s="81"/>
      <c r="J26" s="81"/>
      <c r="K26" s="79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</row>
    <row r="27" spans="1:27" ht="15.75" customHeight="1" x14ac:dyDescent="0.25">
      <c r="A27" s="81"/>
      <c r="F27" s="79"/>
      <c r="G27" s="79"/>
      <c r="H27" s="79"/>
      <c r="I27" s="81"/>
      <c r="J27" s="81"/>
      <c r="K27" s="79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</row>
    <row r="28" spans="1:27" ht="15.75" customHeight="1" x14ac:dyDescent="0.25">
      <c r="A28" s="81"/>
      <c r="F28" s="81"/>
      <c r="G28" s="79"/>
      <c r="H28" s="79"/>
      <c r="I28" s="81"/>
      <c r="J28" s="81"/>
      <c r="K28" s="79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</row>
    <row r="29" spans="1:27" ht="15.75" customHeight="1" x14ac:dyDescent="0.25">
      <c r="A29" s="81"/>
      <c r="B29" s="104" t="s">
        <v>95</v>
      </c>
      <c r="C29" s="105" t="s">
        <v>75</v>
      </c>
      <c r="D29" s="105" t="s">
        <v>96</v>
      </c>
      <c r="E29" s="106" t="s">
        <v>97</v>
      </c>
      <c r="F29" s="79"/>
      <c r="G29" s="107"/>
      <c r="H29" s="107"/>
      <c r="I29" s="81"/>
      <c r="J29" s="81"/>
      <c r="K29" s="79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</row>
    <row r="30" spans="1:27" ht="15.75" customHeight="1" x14ac:dyDescent="0.25">
      <c r="A30" s="81"/>
      <c r="B30" s="108" t="s">
        <v>98</v>
      </c>
      <c r="C30" s="109" t="str">
        <f>IFERROR(SUMIFS(Journal!$U$2:$U$1000,Journal!$U$2:$U$1000,"&gt;0",Journal!$AD$2:$AD$1000,B30,Journal!$D$2:$D$1000,"&gt;="&amp;$E$4,Journal!$D$2:$D$1000,"&lt;="&amp;$F$4) / SUMIFS(Journal!$T$2:$T$1000,Journal!$T$2:$T$1000,"&gt;0",Journal!$AD$2:$AD$1000,B30,Journal!$D$2:$D$1000,"&gt;="&amp;$E$4,Journal!$D$2:$D$1000,"&lt;="&amp;$F$4),"No trades on this day")</f>
        <v>No trades on this day</v>
      </c>
      <c r="D30" s="110" t="str">
        <f>IFERROR(AVERAGEIFS(Journal!$P$2:$P$1000,Journal!$AD$2:$AD$1000,B30,Journal!$D$2:$D$1000,"&gt;="&amp;$E$4,Journal!$D$2:$D$1000,"&lt;="&amp;$F$4),"No trades on this day")</f>
        <v>No trades on this day</v>
      </c>
      <c r="E30" s="111">
        <f>IFERROR(SUMIFS(Journal!$P$2:$P$1000,Journal!$AD$2:$AD$1000,B30,Journal!$D$2:$D$1000,"&gt;="&amp;$E$4,Journal!$D$2:$D$1000,"&lt;="&amp;$F$4),"No trades on this day")</f>
        <v>0</v>
      </c>
      <c r="F30" s="112"/>
      <c r="G30" s="113"/>
      <c r="H30" s="114"/>
      <c r="I30" s="81"/>
      <c r="J30" s="81"/>
      <c r="K30" s="79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</row>
    <row r="31" spans="1:27" ht="15.75" customHeight="1" x14ac:dyDescent="0.25">
      <c r="A31" s="81"/>
      <c r="B31" s="115" t="s">
        <v>99</v>
      </c>
      <c r="C31" s="116" t="str">
        <f>IFERROR(SUMIFS(Journal!$U$2:$U$1000,Journal!$U$2:$U$1000,"&gt;0",Journal!$AD$2:$AD$1000,B31,Journal!$D$2:$D$1000,"&gt;="&amp;$E$4,Journal!$D$2:$D$1000,"&lt;="&amp;$F$4) / SUMIFS(Journal!$T$2:$T$1000,Journal!$T$2:$T$1000,"&gt;0",Journal!$AD$2:$AD$1000,B31,Journal!$D$2:$D$1000,"&gt;="&amp;$E$4,Journal!$D$2:$D$1000,"&lt;="&amp;$F$4),"No trades on this day")</f>
        <v>No trades on this day</v>
      </c>
      <c r="D31" s="110" t="str">
        <f>IFERROR(AVERAGEIFS(Journal!$P$2:$P$1000,Journal!$AD$2:$AD$1000,B31,Journal!$D$2:$D$1000,"&gt;="&amp;$E$4,Journal!$D$2:$D$1000,"&lt;="&amp;$F$4),"No trades on this day")</f>
        <v>No trades on this day</v>
      </c>
      <c r="E31" s="111">
        <f>IFERROR(SUMIFS(Journal!$P$2:$P$1000,Journal!$AD$2:$AD$1000,B31,Journal!$D$2:$D$1000,"&gt;="&amp;$E$4,Journal!$D$2:$D$1000,"&lt;="&amp;$F$4),"No trades on this day")</f>
        <v>0</v>
      </c>
      <c r="F31" s="117"/>
      <c r="G31" s="118"/>
      <c r="H31" s="114"/>
      <c r="I31" s="81"/>
      <c r="J31" s="81"/>
      <c r="K31" s="79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</row>
    <row r="32" spans="1:27" ht="15.75" customHeight="1" x14ac:dyDescent="0.25">
      <c r="A32" s="81"/>
      <c r="B32" s="115" t="s">
        <v>100</v>
      </c>
      <c r="C32" s="116" t="str">
        <f>IFERROR(SUMIFS(Journal!$U$2:$U$1000,Journal!$U$2:$U$1000,"&gt;0",Journal!$AD$2:$AD$1000,B32,Journal!$D$2:$D$1000,"&gt;="&amp;$E$4,Journal!$D$2:$D$1000,"&lt;="&amp;$F$4) / SUMIFS(Journal!$T$2:$T$1000,Journal!$T$2:$T$1000,"&gt;0",Journal!$AD$2:$AD$1000,B32,Journal!$D$2:$D$1000,"&gt;="&amp;$E$4,Journal!$D$2:$D$1000,"&lt;="&amp;$F$4),"No trades on this day")</f>
        <v>No trades on this day</v>
      </c>
      <c r="D32" s="110" t="str">
        <f>IFERROR(AVERAGEIFS(Journal!$P$2:$P$1000,Journal!$AD$2:$AD$1000,B32,Journal!$D$2:$D$1000,"&gt;="&amp;$E$4,Journal!$D$2:$D$1000,"&lt;="&amp;$F$4),"No trades on this day")</f>
        <v>No trades on this day</v>
      </c>
      <c r="E32" s="111">
        <f>IFERROR(SUMIFS(Journal!$P$2:$P$1000,Journal!$AD$2:$AD$1000,B32,Journal!$D$2:$D$1000,"&gt;="&amp;$E$4,Journal!$D$2:$D$1000,"&lt;="&amp;$F$4),"No trades on this day")</f>
        <v>0</v>
      </c>
      <c r="F32" s="117"/>
      <c r="G32" s="118"/>
      <c r="H32" s="114"/>
      <c r="I32" s="81"/>
      <c r="J32" s="81"/>
      <c r="K32" s="79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</row>
    <row r="33" spans="1:27" ht="15.75" customHeight="1" x14ac:dyDescent="0.25">
      <c r="A33" s="81"/>
      <c r="B33" s="115" t="s">
        <v>101</v>
      </c>
      <c r="C33" s="116" t="str">
        <f>IFERROR(SUMIFS(Journal!$U$2:$U$1000,Journal!$U$2:$U$1000,"&gt;0",Journal!$AD$2:$AD$1000,B33,Journal!$D$2:$D$1000,"&gt;="&amp;$E$4,Journal!$D$2:$D$1000,"&lt;="&amp;$F$4) / SUMIFS(Journal!$T$2:$T$1000,Journal!$T$2:$T$1000,"&gt;0",Journal!$AD$2:$AD$1000,B33,Journal!$D$2:$D$1000,"&gt;="&amp;$E$4,Journal!$D$2:$D$1000,"&lt;="&amp;$F$4),"No trades on this day")</f>
        <v>No trades on this day</v>
      </c>
      <c r="D33" s="110" t="str">
        <f>IFERROR(AVERAGEIFS(Journal!$P$2:$P$1000,Journal!$AD$2:$AD$1000,B33,Journal!$D$2:$D$1000,"&gt;="&amp;$E$4,Journal!$D$2:$D$1000,"&lt;="&amp;$F$4),"No trades on this day")</f>
        <v>No trades on this day</v>
      </c>
      <c r="E33" s="111">
        <f>IFERROR(SUMIFS(Journal!$P$2:$P$1000,Journal!$AD$2:$AD$1000,B33,Journal!$D$2:$D$1000,"&gt;="&amp;$E$4,Journal!$D$2:$D$1000,"&lt;="&amp;$F$4),"No trades on this day")</f>
        <v>0</v>
      </c>
      <c r="F33" s="117"/>
      <c r="G33" s="118"/>
      <c r="H33" s="114"/>
      <c r="I33" s="81"/>
      <c r="J33" s="81"/>
      <c r="K33" s="79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</row>
    <row r="34" spans="1:27" ht="15.75" customHeight="1" x14ac:dyDescent="0.25">
      <c r="A34" s="81"/>
      <c r="B34" s="119" t="s">
        <v>102</v>
      </c>
      <c r="C34" s="120" t="str">
        <f>IFERROR(SUMIFS(Journal!$U$2:$U$1000,Journal!$U$2:$U$1000,"&gt;0",Journal!$AD$2:$AD$1000,B34,Journal!$D$2:$D$1000,"&gt;="&amp;$E$4,Journal!$D$2:$D$1000,"&lt;="&amp;$F$4) / SUMIFS(Journal!$T$2:$T$1000,Journal!$T$2:$T$1000,"&gt;0",Journal!$AD$2:$AD$1000,B34,Journal!$D$2:$D$1000,"&gt;="&amp;$E$4,Journal!$D$2:$D$1000,"&lt;="&amp;$F$4),"No trades on this day")</f>
        <v>No trades on this day</v>
      </c>
      <c r="D34" s="121" t="str">
        <f>IFERROR(AVERAGEIFS(Journal!$P$2:$P$1000,Journal!$AD$2:$AD$1000,B34,Journal!$D$2:$D$1000,"&gt;="&amp;$E$4,Journal!$D$2:$D$1000,"&lt;="&amp;$F$4),"No trades on this day")</f>
        <v>No trades on this day</v>
      </c>
      <c r="E34" s="122">
        <f>IFERROR(SUMIFS(Journal!$P$2:$P$1000,Journal!$AD$2:$AD$1000,B34,Journal!$D$2:$D$1000,"&gt;="&amp;$E$4,Journal!$D$2:$D$1000,"&lt;="&amp;$F$4),"No trades on this day")</f>
        <v>0</v>
      </c>
      <c r="F34" s="117"/>
      <c r="G34" s="118"/>
      <c r="H34" s="114"/>
      <c r="I34" s="81"/>
      <c r="J34" s="81"/>
      <c r="K34" s="79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</row>
    <row r="35" spans="1:27" ht="15.75" customHeight="1" x14ac:dyDescent="0.25">
      <c r="A35" s="81"/>
      <c r="F35" s="79"/>
      <c r="G35" s="79"/>
      <c r="H35" s="79"/>
      <c r="I35" s="81"/>
      <c r="J35" s="81"/>
      <c r="K35" s="79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</row>
    <row r="36" spans="1:27" ht="15.75" customHeight="1" x14ac:dyDescent="0.25">
      <c r="A36" s="81"/>
      <c r="F36" s="117"/>
      <c r="G36" s="118"/>
      <c r="H36" s="114"/>
      <c r="I36" s="81"/>
      <c r="J36" s="81"/>
      <c r="K36" s="79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</row>
    <row r="37" spans="1:27" ht="15.75" customHeight="1" x14ac:dyDescent="0.25">
      <c r="A37" s="81"/>
      <c r="B37" s="104" t="s">
        <v>103</v>
      </c>
      <c r="C37" s="105" t="s">
        <v>75</v>
      </c>
      <c r="D37" s="105" t="s">
        <v>96</v>
      </c>
      <c r="E37" s="106" t="s">
        <v>97</v>
      </c>
      <c r="F37" s="117"/>
      <c r="G37" s="118"/>
      <c r="H37" s="114"/>
      <c r="I37" s="81"/>
      <c r="J37" s="81"/>
      <c r="K37" s="79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</row>
    <row r="38" spans="1:27" ht="15.75" customHeight="1" x14ac:dyDescent="0.25">
      <c r="A38" s="81"/>
      <c r="B38" s="115" t="str">
        <f>Journal!S3</f>
        <v>Strategy 1</v>
      </c>
      <c r="C38" s="116" t="str">
        <f>IFERROR(SUMIFS(Journal!$U$2:$U$1000,Journal!$U$2:$U$1000,"&gt;0",Journal!$E$2:$E$1000,B38,Journal!$D$2:$D$1000,"&gt;="&amp;$E$4,Journal!$D$2:$D$1000,"&lt;="&amp;$F$4) / SUMIFS(Journal!$T$2:$T$1000,Journal!$T$2:$T$1000,"&gt;0",Journal!$E$2:$E$1000,B38,Journal!$D$2:$D$1000,"&gt;="&amp;$E$4,Journal!$D$2:$D$1000,"&lt;="&amp;$F$4),"No trades with strategy")</f>
        <v>No trades with strategy</v>
      </c>
      <c r="D38" s="123" t="str">
        <f>IFERROR(AVERAGEIFS(Journal!$P$2:$P$1000,Journal!$E$2:$E$1000,B38,Journal!$D$2:$D$1000,"&gt;="&amp;$E$4,Journal!$D$2:$D$1000,"&lt;="&amp;$F$4),"No trades with strategy")</f>
        <v>No trades with strategy</v>
      </c>
      <c r="E38" s="111">
        <f>IFERROR(SUMIFS(Journal!$P$2:$P$1000,Journal!$E$2:$E$1000,B38,Journal!$D$2:$D$1000,"&gt;="&amp;$E$4,Journal!$D$2:$D$1000,"&lt;="&amp;$F$4),"No trades with strategy")</f>
        <v>0</v>
      </c>
      <c r="F38" s="117"/>
      <c r="G38" s="118"/>
      <c r="H38" s="114"/>
      <c r="I38" s="81"/>
      <c r="J38" s="81"/>
      <c r="K38" s="79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</row>
    <row r="39" spans="1:27" ht="15.75" customHeight="1" x14ac:dyDescent="0.25">
      <c r="A39" s="81"/>
      <c r="B39" s="115" t="str">
        <f>Journal!S4</f>
        <v>Strategy 2</v>
      </c>
      <c r="C39" s="116" t="str">
        <f>IFERROR(SUMIFS(Journal!$U$2:$U$1000,Journal!$U$2:$U$1000,"&gt;0",Journal!$E$2:$E$1000,B39,Journal!$D$2:$D$1000,"&gt;="&amp;$E$4,Journal!$D$2:$D$1000,"&lt;="&amp;$F$4) / SUMIFS(Journal!$T$2:$T$1000,Journal!$T$2:$T$1000,"&gt;0",Journal!$E$2:$E$1000,B39,Journal!$D$2:$D$1000,"&gt;="&amp;$E$4,Journal!$D$2:$D$1000,"&lt;="&amp;$F$4),"No trades with strategy")</f>
        <v>No trades with strategy</v>
      </c>
      <c r="D39" s="123" t="str">
        <f>IFERROR(AVERAGEIFS(Journal!$P$2:$P$1000,Journal!$E$2:$E$1000,B39,Journal!$D$2:$D$1000,"&gt;="&amp;$E$4,Journal!$D$2:$D$1000,"&lt;="&amp;$F$4),"No trades with strategy")</f>
        <v>No trades with strategy</v>
      </c>
      <c r="E39" s="111">
        <f>IFERROR(SUMIFS(Journal!$P$2:$P$1000,Journal!$E$2:$E$1000,B39,Journal!$D$2:$D$1000,"&gt;="&amp;$E$4,Journal!$D$2:$D$1000,"&lt;="&amp;$F$4),"No trades with strategy")</f>
        <v>0</v>
      </c>
      <c r="F39" s="117"/>
      <c r="G39" s="118"/>
      <c r="H39" s="114"/>
      <c r="I39" s="81"/>
      <c r="J39" s="81"/>
      <c r="K39" s="79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</row>
    <row r="40" spans="1:27" ht="15.75" customHeight="1" x14ac:dyDescent="0.25">
      <c r="A40" s="81"/>
      <c r="B40" s="115" t="str">
        <f>Journal!S5</f>
        <v>Strategy 3</v>
      </c>
      <c r="C40" s="116" t="str">
        <f>IFERROR(SUMIFS(Journal!$U$2:$U$1000,Journal!$U$2:$U$1000,"&gt;0",Journal!$E$2:$E$1000,B40,Journal!$D$2:$D$1000,"&gt;="&amp;$E$4,Journal!$D$2:$D$1000,"&lt;="&amp;$F$4) / SUMIFS(Journal!$T$2:$T$1000,Journal!$T$2:$T$1000,"&gt;0",Journal!$E$2:$E$1000,B40,Journal!$D$2:$D$1000,"&gt;="&amp;$E$4,Journal!$D$2:$D$1000,"&lt;="&amp;$F$4),"No trades with strategy")</f>
        <v>No trades with strategy</v>
      </c>
      <c r="D40" s="123" t="str">
        <f>IFERROR(AVERAGEIFS(Journal!$P$2:$P$1000,Journal!$E$2:$E$1000,B40,Journal!$D$2:$D$1000,"&gt;="&amp;$E$4,Journal!$D$2:$D$1000,"&lt;="&amp;$F$4),"No trades with strategy")</f>
        <v>No trades with strategy</v>
      </c>
      <c r="E40" s="111">
        <f>IFERROR(SUMIFS(Journal!$P$2:$P$1000,Journal!$E$2:$E$1000,B40,Journal!$D$2:$D$1000,"&gt;="&amp;$E$4,Journal!$D$2:$D$1000,"&lt;="&amp;$F$4),"No trades with strategy")</f>
        <v>0</v>
      </c>
      <c r="F40" s="117"/>
      <c r="G40" s="118"/>
      <c r="H40" s="114"/>
      <c r="I40" s="81"/>
      <c r="J40" s="81"/>
      <c r="K40" s="79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</row>
    <row r="41" spans="1:27" ht="15.75" customHeight="1" x14ac:dyDescent="0.25">
      <c r="A41" s="81"/>
      <c r="B41" s="115" t="str">
        <f>Journal!S6</f>
        <v>Strategy 4</v>
      </c>
      <c r="C41" s="116" t="str">
        <f>IFERROR(SUMIFS(Journal!$U$2:$U$1000,Journal!$U$2:$U$1000,"&gt;0",Journal!$E$2:$E$1000,B41,Journal!$D$2:$D$1000,"&gt;="&amp;$E$4,Journal!$D$2:$D$1000,"&lt;="&amp;$F$4) / SUMIFS(Journal!$T$2:$T$1000,Journal!$T$2:$T$1000,"&gt;0",Journal!$E$2:$E$1000,B41,Journal!$D$2:$D$1000,"&gt;="&amp;$E$4,Journal!$D$2:$D$1000,"&lt;="&amp;$F$4),"No trades with strategy")</f>
        <v>No trades with strategy</v>
      </c>
      <c r="D41" s="123" t="str">
        <f>IFERROR(AVERAGEIFS(Journal!$P$2:$P$1000,Journal!$E$2:$E$1000,B41,Journal!$D$2:$D$1000,"&gt;="&amp;$E$4,Journal!$D$2:$D$1000,"&lt;="&amp;$F$4),"No trades with strategy")</f>
        <v>No trades with strategy</v>
      </c>
      <c r="E41" s="111">
        <f>IFERROR(SUMIFS(Journal!$P$2:$P$1000,Journal!$E$2:$E$1000,B41,Journal!$D$2:$D$1000,"&gt;="&amp;$E$4,Journal!$D$2:$D$1000,"&lt;="&amp;$F$4),"No trades with strategy")</f>
        <v>0</v>
      </c>
      <c r="F41" s="117"/>
      <c r="G41" s="118"/>
      <c r="H41" s="114"/>
      <c r="I41" s="81"/>
      <c r="J41" s="81"/>
      <c r="K41" s="79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</row>
    <row r="42" spans="1:27" ht="15.75" customHeight="1" x14ac:dyDescent="0.25">
      <c r="A42" s="81"/>
      <c r="B42" s="115" t="str">
        <f>Journal!S7</f>
        <v>Strategy 5</v>
      </c>
      <c r="C42" s="116" t="str">
        <f>IFERROR(SUMIFS(Journal!$U$2:$U$1000,Journal!$U$2:$U$1000,"&gt;0",Journal!$E$2:$E$1000,B42,Journal!$D$2:$D$1000,"&gt;="&amp;$E$4,Journal!$D$2:$D$1000,"&lt;="&amp;$F$4) / SUMIFS(Journal!$T$2:$T$1000,Journal!$T$2:$T$1000,"&gt;0",Journal!$E$2:$E$1000,B42,Journal!$D$2:$D$1000,"&gt;="&amp;$E$4,Journal!$D$2:$D$1000,"&lt;="&amp;$F$4),"No trades with strategy")</f>
        <v>No trades with strategy</v>
      </c>
      <c r="D42" s="123" t="str">
        <f>IFERROR(AVERAGEIFS(Journal!$P$2:$P$1000,Journal!$E$2:$E$1000,B42,Journal!$D$2:$D$1000,"&gt;="&amp;$E$4,Journal!$D$2:$D$1000,"&lt;="&amp;$F$4),"No trades with strategy")</f>
        <v>No trades with strategy</v>
      </c>
      <c r="E42" s="111">
        <f>IFERROR(SUMIFS(Journal!$P$2:$P$1000,Journal!$E$2:$E$1000,B42,Journal!$D$2:$D$1000,"&gt;="&amp;$E$4,Journal!$D$2:$D$1000,"&lt;="&amp;$F$4),"No trades with strategy")</f>
        <v>0</v>
      </c>
      <c r="I42" s="81"/>
      <c r="J42" s="81"/>
      <c r="K42" s="79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</row>
    <row r="43" spans="1:27" ht="15.75" customHeight="1" x14ac:dyDescent="0.25">
      <c r="A43" s="81"/>
      <c r="B43" s="119" t="str">
        <f>Journal!S8</f>
        <v>Strategy 6</v>
      </c>
      <c r="C43" s="120" t="str">
        <f>IFERROR(SUMIFS(Journal!$U$2:$U$1000,Journal!$U$2:$U$1000,"&gt;0",Journal!$E$2:$E$1000,B43,Journal!$D$2:$D$1000,"&gt;="&amp;$E$4,Journal!$D$2:$D$1000,"&lt;="&amp;$F$4) / SUMIFS(Journal!$T$2:$T$1000,Journal!$T$2:$T$1000,"&gt;0",Journal!$E$2:$E$1000,B43,Journal!$D$2:$D$1000,"&gt;="&amp;$E$4,Journal!$D$2:$D$1000,"&lt;="&amp;$F$4),"No trades with strategy")</f>
        <v>No trades with strategy</v>
      </c>
      <c r="D43" s="124" t="str">
        <f>IFERROR(AVERAGEIFS(Journal!$P$2:$P$1000,Journal!$E$2:$E$1000,B43,Journal!$D$2:$D$1000,"&gt;="&amp;$E$4,Journal!$D$2:$D$1000,"&lt;="&amp;$F$4),"No trades with strategy")</f>
        <v>No trades with strategy</v>
      </c>
      <c r="E43" s="122">
        <f>IFERROR(SUMIFS(Journal!$P$2:$P$1000,Journal!$E$2:$E$1000,B43,Journal!$D$2:$D$1000,"&gt;="&amp;$E$4,Journal!$D$2:$D$1000,"&lt;="&amp;$F$4),"No trades with strategy")</f>
        <v>0</v>
      </c>
      <c r="I43" s="81"/>
      <c r="J43" s="81"/>
      <c r="K43" s="79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</row>
    <row r="44" spans="1:27" ht="15.75" customHeight="1" x14ac:dyDescent="0.25">
      <c r="A44" s="81"/>
      <c r="B44" s="81"/>
      <c r="C44" s="81"/>
      <c r="D44" s="81"/>
      <c r="E44" s="81"/>
      <c r="I44" s="81"/>
      <c r="J44" s="81"/>
      <c r="K44" s="79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</row>
    <row r="45" spans="1:27" ht="15.75" customHeight="1" x14ac:dyDescent="0.25">
      <c r="A45" s="81"/>
      <c r="I45" s="81"/>
      <c r="J45" s="81"/>
      <c r="K45" s="79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</row>
    <row r="46" spans="1:27" ht="15.75" customHeight="1" x14ac:dyDescent="0.25">
      <c r="A46" s="81"/>
      <c r="I46" s="81"/>
      <c r="J46" s="81"/>
      <c r="K46" s="79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</row>
    <row r="47" spans="1:27" ht="15.75" customHeight="1" x14ac:dyDescent="0.25">
      <c r="A47" s="81"/>
      <c r="I47" s="81"/>
      <c r="J47" s="81"/>
      <c r="K47" s="79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</row>
    <row r="48" spans="1:27" ht="15.75" customHeight="1" x14ac:dyDescent="0.25">
      <c r="A48" s="81"/>
      <c r="I48" s="81"/>
      <c r="J48" s="81"/>
      <c r="K48" s="79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</row>
    <row r="49" spans="1:27" ht="15.75" customHeight="1" x14ac:dyDescent="0.25">
      <c r="A49" s="81"/>
      <c r="I49" s="81"/>
      <c r="J49" s="81"/>
      <c r="K49" s="79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</row>
    <row r="50" spans="1:27" ht="15.75" customHeight="1" x14ac:dyDescent="0.25">
      <c r="A50" s="81"/>
      <c r="I50" s="81"/>
      <c r="J50" s="81"/>
      <c r="K50" s="79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</row>
    <row r="51" spans="1:27" ht="15.75" customHeight="1" x14ac:dyDescent="0.25">
      <c r="A51" s="81"/>
      <c r="I51" s="81"/>
      <c r="J51" s="81"/>
      <c r="K51" s="79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</row>
    <row r="52" spans="1:27" ht="15.75" customHeight="1" x14ac:dyDescent="0.25">
      <c r="A52" s="81"/>
      <c r="I52" s="81"/>
      <c r="J52" s="81"/>
      <c r="K52" s="79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</row>
    <row r="53" spans="1:27" ht="15.75" customHeight="1" x14ac:dyDescent="0.25">
      <c r="A53" s="81"/>
      <c r="I53" s="81"/>
      <c r="J53" s="81"/>
      <c r="K53" s="79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</row>
    <row r="54" spans="1:27" ht="15.75" customHeight="1" x14ac:dyDescent="0.25">
      <c r="A54" s="81"/>
      <c r="I54" s="81"/>
      <c r="J54" s="81"/>
      <c r="K54" s="79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</row>
    <row r="55" spans="1:27" ht="15.75" customHeight="1" x14ac:dyDescent="0.25">
      <c r="A55" s="81"/>
      <c r="I55" s="81"/>
      <c r="J55" s="81"/>
      <c r="K55" s="79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</row>
    <row r="56" spans="1:27" ht="15.75" customHeight="1" x14ac:dyDescent="0.25">
      <c r="A56" s="81"/>
      <c r="I56" s="81"/>
      <c r="J56" s="81"/>
      <c r="K56" s="79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</row>
    <row r="57" spans="1:27" ht="15.75" customHeight="1" x14ac:dyDescent="0.25">
      <c r="A57" s="81"/>
      <c r="B57" s="81"/>
      <c r="C57" s="125"/>
      <c r="D57" s="81"/>
      <c r="E57" s="81"/>
      <c r="F57" s="81"/>
      <c r="G57" s="81"/>
      <c r="H57" s="81"/>
      <c r="I57" s="81"/>
      <c r="J57" s="81"/>
      <c r="K57" s="79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</row>
    <row r="58" spans="1:27" ht="15.75" customHeight="1" x14ac:dyDescent="0.25">
      <c r="A58" s="81"/>
      <c r="B58" s="81"/>
      <c r="C58" s="125"/>
      <c r="D58" s="81"/>
      <c r="E58" s="81"/>
      <c r="F58" s="81"/>
      <c r="G58" s="81"/>
      <c r="H58" s="81"/>
      <c r="I58" s="81"/>
      <c r="J58" s="81"/>
      <c r="K58" s="79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</row>
    <row r="59" spans="1:27" ht="15.75" customHeight="1" x14ac:dyDescent="0.25">
      <c r="A59" s="81"/>
      <c r="B59" s="81"/>
      <c r="C59" s="125"/>
      <c r="D59" s="81"/>
      <c r="E59" s="81"/>
      <c r="F59" s="81"/>
      <c r="G59" s="81"/>
      <c r="H59" s="81"/>
      <c r="I59" s="81"/>
      <c r="J59" s="81"/>
      <c r="K59" s="79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</row>
    <row r="60" spans="1:27" ht="15.75" customHeight="1" x14ac:dyDescent="0.25">
      <c r="A60" s="81"/>
      <c r="B60" s="81"/>
      <c r="C60" s="125"/>
      <c r="D60" s="81"/>
      <c r="E60" s="81"/>
      <c r="F60" s="81"/>
      <c r="G60" s="81"/>
      <c r="H60" s="81"/>
      <c r="I60" s="81"/>
      <c r="J60" s="81"/>
      <c r="K60" s="79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</row>
    <row r="61" spans="1:27" ht="15.75" customHeight="1" x14ac:dyDescent="0.25">
      <c r="A61" s="81"/>
      <c r="B61" s="81"/>
      <c r="C61" s="125"/>
      <c r="D61" s="81"/>
      <c r="E61" s="81"/>
      <c r="F61" s="81"/>
      <c r="G61" s="81"/>
      <c r="H61" s="81"/>
      <c r="I61" s="81"/>
      <c r="J61" s="81"/>
      <c r="K61" s="79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</row>
    <row r="62" spans="1:27" ht="15.75" customHeight="1" x14ac:dyDescent="0.25">
      <c r="A62" s="81"/>
      <c r="B62" s="81"/>
      <c r="C62" s="125"/>
      <c r="D62" s="81"/>
      <c r="E62" s="81"/>
      <c r="F62" s="81"/>
      <c r="G62" s="81"/>
      <c r="H62" s="81"/>
      <c r="I62" s="81"/>
      <c r="J62" s="81"/>
      <c r="K62" s="79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</row>
    <row r="63" spans="1:27" ht="15.75" customHeight="1" x14ac:dyDescent="0.25">
      <c r="A63" s="81"/>
      <c r="B63" s="81"/>
      <c r="C63" s="125"/>
      <c r="D63" s="81"/>
      <c r="E63" s="81"/>
      <c r="F63" s="81"/>
      <c r="G63" s="81"/>
      <c r="H63" s="81"/>
      <c r="I63" s="81"/>
      <c r="J63" s="81"/>
      <c r="K63" s="79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</row>
    <row r="64" spans="1:27" ht="15.75" customHeight="1" x14ac:dyDescent="0.25">
      <c r="A64" s="81"/>
      <c r="B64" s="81"/>
      <c r="C64" s="125"/>
      <c r="D64" s="81"/>
      <c r="E64" s="81"/>
      <c r="F64" s="81"/>
      <c r="G64" s="81"/>
      <c r="H64" s="81"/>
      <c r="I64" s="81"/>
      <c r="J64" s="81"/>
      <c r="K64" s="79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</row>
    <row r="65" spans="1:27" ht="15.75" customHeight="1" x14ac:dyDescent="0.25">
      <c r="A65" s="81"/>
      <c r="B65" s="81"/>
      <c r="C65" s="125"/>
      <c r="D65" s="81"/>
      <c r="E65" s="81"/>
      <c r="F65" s="81"/>
      <c r="G65" s="81"/>
      <c r="H65" s="81"/>
      <c r="I65" s="81"/>
      <c r="J65" s="81"/>
      <c r="K65" s="79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</row>
    <row r="66" spans="1:27" ht="15.75" customHeight="1" x14ac:dyDescent="0.25">
      <c r="A66" s="81"/>
      <c r="B66" s="81"/>
      <c r="C66" s="125"/>
      <c r="D66" s="81"/>
      <c r="E66" s="81"/>
      <c r="F66" s="81"/>
      <c r="G66" s="81"/>
      <c r="H66" s="81"/>
      <c r="I66" s="81"/>
      <c r="J66" s="81"/>
      <c r="K66" s="79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</row>
    <row r="67" spans="1:27" ht="15.75" customHeight="1" x14ac:dyDescent="0.25">
      <c r="A67" s="81"/>
      <c r="B67" s="81"/>
      <c r="C67" s="125"/>
      <c r="D67" s="81"/>
      <c r="E67" s="81"/>
      <c r="F67" s="81"/>
      <c r="G67" s="81"/>
      <c r="H67" s="81"/>
      <c r="I67" s="81"/>
      <c r="J67" s="81"/>
      <c r="K67" s="79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</row>
    <row r="68" spans="1:27" ht="15.75" customHeight="1" x14ac:dyDescent="0.25">
      <c r="A68" s="81"/>
      <c r="B68" s="81"/>
      <c r="C68" s="125"/>
      <c r="D68" s="81"/>
      <c r="E68" s="81"/>
      <c r="F68" s="81"/>
      <c r="G68" s="81"/>
      <c r="H68" s="81"/>
      <c r="I68" s="81"/>
      <c r="J68" s="81"/>
      <c r="K68" s="79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</row>
    <row r="69" spans="1:27" ht="15.75" customHeight="1" x14ac:dyDescent="0.25">
      <c r="A69" s="81"/>
      <c r="B69" s="81"/>
      <c r="C69" s="125"/>
      <c r="D69" s="81"/>
      <c r="E69" s="81"/>
      <c r="F69" s="81"/>
      <c r="G69" s="81"/>
      <c r="H69" s="81"/>
      <c r="I69" s="81"/>
      <c r="J69" s="81"/>
      <c r="K69" s="79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</row>
    <row r="70" spans="1:27" ht="15.75" customHeight="1" x14ac:dyDescent="0.25">
      <c r="A70" s="81"/>
      <c r="B70" s="81"/>
      <c r="C70" s="125"/>
      <c r="D70" s="81"/>
      <c r="E70" s="81"/>
      <c r="F70" s="81"/>
      <c r="G70" s="81"/>
      <c r="H70" s="81"/>
      <c r="I70" s="81"/>
      <c r="J70" s="81"/>
      <c r="K70" s="79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</row>
    <row r="71" spans="1:27" ht="15.75" customHeight="1" x14ac:dyDescent="0.25">
      <c r="A71" s="81"/>
      <c r="B71" s="81"/>
      <c r="C71" s="125"/>
      <c r="D71" s="81"/>
      <c r="E71" s="81"/>
      <c r="F71" s="81"/>
      <c r="G71" s="81"/>
      <c r="H71" s="81"/>
      <c r="I71" s="81"/>
      <c r="J71" s="81"/>
      <c r="K71" s="79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</row>
    <row r="72" spans="1:27" ht="15.75" customHeight="1" x14ac:dyDescent="0.25">
      <c r="A72" s="81"/>
      <c r="B72" s="81"/>
      <c r="C72" s="125"/>
      <c r="D72" s="81"/>
      <c r="E72" s="81"/>
      <c r="F72" s="81"/>
      <c r="G72" s="81"/>
      <c r="H72" s="81"/>
      <c r="I72" s="81"/>
      <c r="J72" s="81"/>
      <c r="K72" s="79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</row>
    <row r="73" spans="1:27" ht="15.75" customHeight="1" x14ac:dyDescent="0.25">
      <c r="A73" s="81"/>
      <c r="B73" s="81"/>
      <c r="C73" s="125"/>
      <c r="D73" s="81"/>
      <c r="E73" s="81"/>
      <c r="F73" s="81"/>
      <c r="G73" s="81"/>
      <c r="H73" s="81"/>
      <c r="I73" s="81"/>
      <c r="J73" s="81"/>
      <c r="K73" s="79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</row>
    <row r="74" spans="1:27" ht="15.75" customHeight="1" x14ac:dyDescent="0.25">
      <c r="A74" s="81"/>
      <c r="B74" s="81"/>
      <c r="C74" s="125"/>
      <c r="D74" s="81"/>
      <c r="E74" s="81"/>
      <c r="F74" s="81"/>
      <c r="G74" s="81"/>
      <c r="H74" s="81"/>
      <c r="I74" s="81"/>
      <c r="J74" s="81"/>
      <c r="K74" s="79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</row>
    <row r="75" spans="1:27" ht="15.75" customHeight="1" x14ac:dyDescent="0.25">
      <c r="A75" s="81"/>
      <c r="B75" s="81"/>
      <c r="C75" s="125"/>
      <c r="D75" s="81"/>
      <c r="E75" s="81"/>
      <c r="F75" s="81"/>
      <c r="G75" s="81"/>
      <c r="H75" s="81"/>
      <c r="I75" s="81"/>
      <c r="J75" s="81"/>
      <c r="K75" s="79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</row>
    <row r="76" spans="1:27" ht="15.75" customHeight="1" x14ac:dyDescent="0.25">
      <c r="A76" s="81"/>
      <c r="B76" s="81"/>
      <c r="C76" s="125"/>
      <c r="D76" s="81"/>
      <c r="E76" s="81"/>
      <c r="F76" s="81"/>
      <c r="G76" s="81"/>
      <c r="H76" s="81"/>
      <c r="I76" s="81"/>
      <c r="J76" s="81"/>
      <c r="K76" s="79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</row>
    <row r="77" spans="1:27" ht="15.75" customHeight="1" x14ac:dyDescent="0.25">
      <c r="A77" s="81"/>
      <c r="B77" s="81"/>
      <c r="C77" s="125"/>
      <c r="D77" s="81"/>
      <c r="E77" s="81"/>
      <c r="F77" s="81"/>
      <c r="G77" s="81"/>
      <c r="H77" s="81"/>
      <c r="I77" s="81"/>
      <c r="J77" s="81"/>
      <c r="K77" s="79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</row>
    <row r="78" spans="1:27" ht="15.75" customHeight="1" x14ac:dyDescent="0.25">
      <c r="A78" s="81"/>
      <c r="B78" s="81"/>
      <c r="C78" s="125"/>
      <c r="D78" s="81"/>
      <c r="E78" s="81"/>
      <c r="F78" s="81"/>
      <c r="G78" s="81"/>
      <c r="H78" s="81"/>
      <c r="I78" s="81"/>
      <c r="J78" s="81"/>
      <c r="K78" s="79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  <c r="AA78" s="81"/>
    </row>
    <row r="79" spans="1:27" ht="15.75" customHeight="1" x14ac:dyDescent="0.25">
      <c r="A79" s="81"/>
      <c r="B79" s="81"/>
      <c r="C79" s="125"/>
      <c r="D79" s="81"/>
      <c r="E79" s="81"/>
      <c r="F79" s="81"/>
      <c r="G79" s="81"/>
      <c r="H79" s="81"/>
      <c r="I79" s="81"/>
      <c r="J79" s="81"/>
      <c r="K79" s="79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</row>
    <row r="80" spans="1:27" ht="15.75" customHeight="1" x14ac:dyDescent="0.25">
      <c r="A80" s="81"/>
      <c r="B80" s="81"/>
      <c r="C80" s="125"/>
      <c r="D80" s="81"/>
      <c r="E80" s="81"/>
      <c r="F80" s="81"/>
      <c r="G80" s="81"/>
      <c r="H80" s="81"/>
      <c r="I80" s="81"/>
      <c r="J80" s="81"/>
      <c r="K80" s="79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</row>
    <row r="81" spans="1:27" ht="15.75" customHeight="1" x14ac:dyDescent="0.25">
      <c r="A81" s="81"/>
      <c r="B81" s="81"/>
      <c r="C81" s="125"/>
      <c r="D81" s="81"/>
      <c r="E81" s="81"/>
      <c r="F81" s="81"/>
      <c r="G81" s="81"/>
      <c r="H81" s="81"/>
      <c r="I81" s="81"/>
      <c r="J81" s="81"/>
      <c r="K81" s="79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</row>
    <row r="82" spans="1:27" ht="15.75" customHeight="1" x14ac:dyDescent="0.25">
      <c r="A82" s="81"/>
      <c r="B82" s="81"/>
      <c r="C82" s="125"/>
      <c r="D82" s="81"/>
      <c r="E82" s="81"/>
      <c r="F82" s="81"/>
      <c r="G82" s="81"/>
      <c r="H82" s="81"/>
      <c r="I82" s="81"/>
      <c r="J82" s="81"/>
      <c r="K82" s="79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</row>
    <row r="83" spans="1:27" ht="15.75" customHeight="1" x14ac:dyDescent="0.25">
      <c r="A83" s="81"/>
      <c r="B83" s="81"/>
      <c r="C83" s="125"/>
      <c r="D83" s="81"/>
      <c r="E83" s="81"/>
      <c r="F83" s="81"/>
      <c r="G83" s="81"/>
      <c r="H83" s="81"/>
      <c r="I83" s="81"/>
      <c r="J83" s="81"/>
      <c r="K83" s="79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</row>
    <row r="84" spans="1:27" ht="15.75" customHeight="1" x14ac:dyDescent="0.25">
      <c r="A84" s="81"/>
      <c r="B84" s="81"/>
      <c r="C84" s="125"/>
      <c r="D84" s="81"/>
      <c r="E84" s="81"/>
      <c r="F84" s="81"/>
      <c r="G84" s="81"/>
      <c r="H84" s="81"/>
      <c r="I84" s="81"/>
      <c r="J84" s="81"/>
      <c r="K84" s="79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</row>
    <row r="85" spans="1:27" ht="15.75" customHeight="1" x14ac:dyDescent="0.25">
      <c r="A85" s="81"/>
      <c r="B85" s="81"/>
      <c r="C85" s="125"/>
      <c r="D85" s="81"/>
      <c r="E85" s="81"/>
      <c r="F85" s="81"/>
      <c r="G85" s="81"/>
      <c r="H85" s="81"/>
      <c r="I85" s="81"/>
      <c r="J85" s="81"/>
      <c r="K85" s="79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</row>
    <row r="86" spans="1:27" ht="15.75" customHeight="1" x14ac:dyDescent="0.25">
      <c r="A86" s="81"/>
      <c r="B86" s="81"/>
      <c r="C86" s="125"/>
      <c r="D86" s="81"/>
      <c r="E86" s="81"/>
      <c r="F86" s="81"/>
      <c r="G86" s="81"/>
      <c r="H86" s="81"/>
      <c r="I86" s="81"/>
      <c r="J86" s="81"/>
      <c r="K86" s="79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</row>
    <row r="87" spans="1:27" ht="15.75" customHeight="1" x14ac:dyDescent="0.25">
      <c r="A87" s="81"/>
      <c r="B87" s="81"/>
      <c r="C87" s="125"/>
      <c r="D87" s="81"/>
      <c r="E87" s="81"/>
      <c r="F87" s="81"/>
      <c r="G87" s="81"/>
      <c r="H87" s="81"/>
      <c r="I87" s="81"/>
      <c r="J87" s="81"/>
      <c r="K87" s="79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</row>
    <row r="88" spans="1:27" ht="15.75" customHeight="1" x14ac:dyDescent="0.25">
      <c r="A88" s="81"/>
      <c r="B88" s="81"/>
      <c r="C88" s="125"/>
      <c r="D88" s="81"/>
      <c r="E88" s="81"/>
      <c r="F88" s="81"/>
      <c r="G88" s="81"/>
      <c r="H88" s="81"/>
      <c r="I88" s="81"/>
      <c r="J88" s="81"/>
      <c r="K88" s="79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</row>
    <row r="89" spans="1:27" ht="15.75" customHeight="1" x14ac:dyDescent="0.25">
      <c r="A89" s="81"/>
      <c r="B89" s="81"/>
      <c r="C89" s="125"/>
      <c r="D89" s="81"/>
      <c r="E89" s="81"/>
      <c r="F89" s="81"/>
      <c r="G89" s="81"/>
      <c r="H89" s="81"/>
      <c r="I89" s="81"/>
      <c r="J89" s="81"/>
      <c r="K89" s="79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</row>
    <row r="90" spans="1:27" ht="15.75" customHeight="1" x14ac:dyDescent="0.25">
      <c r="A90" s="81"/>
      <c r="B90" s="81"/>
      <c r="C90" s="125"/>
      <c r="D90" s="81"/>
      <c r="E90" s="81"/>
      <c r="F90" s="81"/>
      <c r="G90" s="81"/>
      <c r="H90" s="81"/>
      <c r="I90" s="81"/>
      <c r="J90" s="81"/>
      <c r="K90" s="79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</row>
    <row r="91" spans="1:27" ht="15.75" customHeight="1" x14ac:dyDescent="0.25">
      <c r="A91" s="81"/>
      <c r="B91" s="81"/>
      <c r="C91" s="125"/>
      <c r="D91" s="81"/>
      <c r="E91" s="81"/>
      <c r="F91" s="81"/>
      <c r="G91" s="81"/>
      <c r="H91" s="81"/>
      <c r="I91" s="81"/>
      <c r="J91" s="81"/>
      <c r="K91" s="79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1"/>
    </row>
    <row r="92" spans="1:27" ht="15.75" customHeight="1" x14ac:dyDescent="0.25">
      <c r="A92" s="81"/>
      <c r="B92" s="81"/>
      <c r="C92" s="125"/>
      <c r="D92" s="81"/>
      <c r="E92" s="81"/>
      <c r="F92" s="81"/>
      <c r="G92" s="81"/>
      <c r="H92" s="81"/>
      <c r="I92" s="81"/>
      <c r="J92" s="81"/>
      <c r="K92" s="79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</row>
    <row r="93" spans="1:27" ht="15.75" customHeight="1" x14ac:dyDescent="0.25">
      <c r="A93" s="81"/>
      <c r="B93" s="81"/>
      <c r="C93" s="125"/>
      <c r="D93" s="81"/>
      <c r="E93" s="81"/>
      <c r="F93" s="81"/>
      <c r="G93" s="81"/>
      <c r="H93" s="81"/>
      <c r="I93" s="81"/>
      <c r="J93" s="81"/>
      <c r="K93" s="79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</row>
    <row r="94" spans="1:27" ht="15.75" customHeight="1" x14ac:dyDescent="0.25">
      <c r="A94" s="81"/>
      <c r="B94" s="81"/>
      <c r="C94" s="125"/>
      <c r="D94" s="81"/>
      <c r="E94" s="81"/>
      <c r="F94" s="81"/>
      <c r="G94" s="81"/>
      <c r="H94" s="81"/>
      <c r="I94" s="81"/>
      <c r="J94" s="81"/>
      <c r="K94" s="79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</row>
    <row r="95" spans="1:27" ht="15.75" customHeight="1" x14ac:dyDescent="0.25">
      <c r="A95" s="81"/>
      <c r="B95" s="81"/>
      <c r="C95" s="125"/>
      <c r="D95" s="81"/>
      <c r="E95" s="81"/>
      <c r="F95" s="81"/>
      <c r="G95" s="81"/>
      <c r="H95" s="81"/>
      <c r="I95" s="81"/>
      <c r="J95" s="81"/>
      <c r="K95" s="79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</row>
    <row r="96" spans="1:27" ht="15.75" customHeight="1" x14ac:dyDescent="0.25">
      <c r="A96" s="81"/>
      <c r="B96" s="81"/>
      <c r="C96" s="125"/>
      <c r="D96" s="81"/>
      <c r="E96" s="81"/>
      <c r="F96" s="81"/>
      <c r="G96" s="81"/>
      <c r="H96" s="81"/>
      <c r="I96" s="81"/>
      <c r="J96" s="81"/>
      <c r="K96" s="79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</row>
    <row r="97" spans="1:27" ht="15.75" customHeight="1" x14ac:dyDescent="0.25">
      <c r="A97" s="81"/>
      <c r="B97" s="81"/>
      <c r="C97" s="125"/>
      <c r="D97" s="81"/>
      <c r="E97" s="81"/>
      <c r="F97" s="81"/>
      <c r="G97" s="81"/>
      <c r="H97" s="81"/>
      <c r="I97" s="81"/>
      <c r="J97" s="81"/>
      <c r="K97" s="79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  <c r="AA97" s="81"/>
    </row>
    <row r="98" spans="1:27" ht="15.75" customHeight="1" x14ac:dyDescent="0.25">
      <c r="A98" s="81"/>
      <c r="B98" s="81"/>
      <c r="C98" s="125"/>
      <c r="D98" s="81"/>
      <c r="E98" s="81"/>
      <c r="F98" s="81"/>
      <c r="G98" s="81"/>
      <c r="H98" s="81"/>
      <c r="I98" s="81"/>
      <c r="J98" s="81"/>
      <c r="K98" s="79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</row>
    <row r="99" spans="1:27" ht="15.75" customHeight="1" x14ac:dyDescent="0.25">
      <c r="A99" s="81"/>
      <c r="B99" s="81"/>
      <c r="C99" s="125"/>
      <c r="D99" s="81"/>
      <c r="E99" s="81"/>
      <c r="F99" s="81"/>
      <c r="G99" s="81"/>
      <c r="H99" s="81"/>
      <c r="I99" s="81"/>
      <c r="J99" s="81"/>
      <c r="K99" s="79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</row>
    <row r="100" spans="1:27" ht="15.75" customHeight="1" x14ac:dyDescent="0.25">
      <c r="A100" s="81"/>
      <c r="B100" s="81"/>
      <c r="C100" s="125"/>
      <c r="D100" s="81"/>
      <c r="E100" s="81"/>
      <c r="F100" s="81"/>
      <c r="G100" s="81"/>
      <c r="H100" s="81"/>
      <c r="I100" s="81"/>
      <c r="J100" s="81"/>
      <c r="K100" s="79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</row>
    <row r="101" spans="1:27" ht="15.75" customHeight="1" x14ac:dyDescent="0.25">
      <c r="A101" s="81"/>
      <c r="B101" s="81"/>
      <c r="C101" s="125"/>
      <c r="D101" s="81"/>
      <c r="E101" s="81"/>
      <c r="F101" s="81"/>
      <c r="G101" s="81"/>
      <c r="H101" s="81"/>
      <c r="I101" s="81"/>
      <c r="J101" s="81"/>
      <c r="K101" s="79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81"/>
    </row>
    <row r="102" spans="1:27" ht="15.75" customHeight="1" x14ac:dyDescent="0.25">
      <c r="A102" s="81"/>
      <c r="B102" s="81"/>
      <c r="C102" s="125"/>
      <c r="D102" s="81"/>
      <c r="E102" s="81"/>
      <c r="F102" s="81"/>
      <c r="G102" s="81"/>
      <c r="H102" s="81"/>
      <c r="I102" s="81"/>
      <c r="J102" s="81"/>
      <c r="K102" s="79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</row>
    <row r="103" spans="1:27" ht="15.75" customHeight="1" x14ac:dyDescent="0.25">
      <c r="A103" s="81"/>
      <c r="B103" s="81"/>
      <c r="C103" s="125"/>
      <c r="D103" s="81"/>
      <c r="E103" s="81"/>
      <c r="F103" s="81"/>
      <c r="G103" s="81"/>
      <c r="H103" s="81"/>
      <c r="I103" s="81"/>
      <c r="J103" s="81"/>
      <c r="K103" s="79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</row>
    <row r="104" spans="1:27" ht="15.75" customHeight="1" x14ac:dyDescent="0.25">
      <c r="A104" s="81"/>
      <c r="B104" s="81"/>
      <c r="C104" s="125"/>
      <c r="D104" s="81"/>
      <c r="E104" s="81"/>
      <c r="F104" s="81"/>
      <c r="G104" s="81"/>
      <c r="H104" s="81"/>
      <c r="I104" s="81"/>
      <c r="J104" s="81"/>
      <c r="K104" s="79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  <c r="AA104" s="81"/>
    </row>
    <row r="105" spans="1:27" ht="15.75" customHeight="1" x14ac:dyDescent="0.25">
      <c r="A105" s="81"/>
      <c r="B105" s="81"/>
      <c r="C105" s="125"/>
      <c r="D105" s="81"/>
      <c r="E105" s="81"/>
      <c r="F105" s="81"/>
      <c r="G105" s="81"/>
      <c r="H105" s="81"/>
      <c r="I105" s="81"/>
      <c r="J105" s="81"/>
      <c r="K105" s="79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  <c r="AA105" s="81"/>
    </row>
    <row r="106" spans="1:27" ht="15.75" customHeight="1" x14ac:dyDescent="0.25">
      <c r="A106" s="81"/>
      <c r="B106" s="81"/>
      <c r="C106" s="125"/>
      <c r="D106" s="81"/>
      <c r="E106" s="81"/>
      <c r="F106" s="81"/>
      <c r="G106" s="81"/>
      <c r="H106" s="81"/>
      <c r="I106" s="81"/>
      <c r="J106" s="81"/>
      <c r="K106" s="79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81"/>
    </row>
    <row r="107" spans="1:27" ht="15.75" customHeight="1" x14ac:dyDescent="0.25">
      <c r="A107" s="81"/>
      <c r="B107" s="81"/>
      <c r="C107" s="125"/>
      <c r="D107" s="81"/>
      <c r="E107" s="81"/>
      <c r="F107" s="81"/>
      <c r="G107" s="81"/>
      <c r="H107" s="81"/>
      <c r="I107" s="81"/>
      <c r="J107" s="81"/>
      <c r="K107" s="79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</row>
    <row r="108" spans="1:27" ht="15.75" customHeight="1" x14ac:dyDescent="0.25">
      <c r="A108" s="81"/>
      <c r="B108" s="81"/>
      <c r="C108" s="125"/>
      <c r="D108" s="81"/>
      <c r="E108" s="81"/>
      <c r="F108" s="81"/>
      <c r="G108" s="81"/>
      <c r="H108" s="81"/>
      <c r="I108" s="81"/>
      <c r="J108" s="81"/>
      <c r="K108" s="79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81"/>
    </row>
    <row r="109" spans="1:27" ht="15.75" customHeight="1" x14ac:dyDescent="0.25">
      <c r="A109" s="81"/>
      <c r="B109" s="81"/>
      <c r="C109" s="125"/>
      <c r="D109" s="81"/>
      <c r="E109" s="81"/>
      <c r="F109" s="81"/>
      <c r="G109" s="81"/>
      <c r="H109" s="81"/>
      <c r="I109" s="81"/>
      <c r="J109" s="81"/>
      <c r="K109" s="79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</row>
    <row r="110" spans="1:27" ht="15.75" customHeight="1" x14ac:dyDescent="0.25">
      <c r="A110" s="81"/>
      <c r="B110" s="81"/>
      <c r="C110" s="125"/>
      <c r="D110" s="81"/>
      <c r="E110" s="81"/>
      <c r="F110" s="81"/>
      <c r="G110" s="81"/>
      <c r="H110" s="81"/>
      <c r="I110" s="81"/>
      <c r="J110" s="81"/>
      <c r="K110" s="79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</row>
    <row r="111" spans="1:27" ht="15.75" customHeight="1" x14ac:dyDescent="0.25">
      <c r="A111" s="81"/>
      <c r="B111" s="81"/>
      <c r="C111" s="125"/>
      <c r="D111" s="81"/>
      <c r="E111" s="81"/>
      <c r="F111" s="81"/>
      <c r="G111" s="81"/>
      <c r="H111" s="81"/>
      <c r="I111" s="81"/>
      <c r="J111" s="81"/>
      <c r="K111" s="79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81"/>
    </row>
    <row r="112" spans="1:27" ht="15.75" customHeight="1" x14ac:dyDescent="0.25">
      <c r="A112" s="81"/>
      <c r="B112" s="81"/>
      <c r="C112" s="125"/>
      <c r="D112" s="81"/>
      <c r="E112" s="81"/>
      <c r="F112" s="81"/>
      <c r="G112" s="81"/>
      <c r="H112" s="81"/>
      <c r="I112" s="81"/>
      <c r="J112" s="81"/>
      <c r="K112" s="79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</row>
    <row r="113" spans="1:27" ht="15.75" customHeight="1" x14ac:dyDescent="0.25">
      <c r="A113" s="81"/>
      <c r="B113" s="81"/>
      <c r="C113" s="125"/>
      <c r="D113" s="81"/>
      <c r="E113" s="81"/>
      <c r="F113" s="81"/>
      <c r="G113" s="81"/>
      <c r="H113" s="81"/>
      <c r="I113" s="81"/>
      <c r="J113" s="81"/>
      <c r="K113" s="79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</row>
    <row r="114" spans="1:27" ht="15.75" customHeight="1" x14ac:dyDescent="0.25">
      <c r="A114" s="81"/>
      <c r="B114" s="81"/>
      <c r="C114" s="125"/>
      <c r="D114" s="81"/>
      <c r="E114" s="81"/>
      <c r="F114" s="81"/>
      <c r="G114" s="81"/>
      <c r="H114" s="81"/>
      <c r="I114" s="81"/>
      <c r="J114" s="81"/>
      <c r="K114" s="79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81"/>
    </row>
    <row r="115" spans="1:27" ht="15.75" customHeight="1" x14ac:dyDescent="0.25">
      <c r="A115" s="81"/>
      <c r="B115" s="81"/>
      <c r="C115" s="125"/>
      <c r="D115" s="81"/>
      <c r="E115" s="81"/>
      <c r="F115" s="81"/>
      <c r="G115" s="81"/>
      <c r="H115" s="81"/>
      <c r="I115" s="81"/>
      <c r="J115" s="81"/>
      <c r="K115" s="79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  <c r="AA115" s="81"/>
    </row>
    <row r="116" spans="1:27" ht="15.75" customHeight="1" x14ac:dyDescent="0.25">
      <c r="A116" s="81"/>
      <c r="B116" s="81"/>
      <c r="C116" s="125"/>
      <c r="D116" s="81"/>
      <c r="E116" s="81"/>
      <c r="F116" s="81"/>
      <c r="G116" s="81"/>
      <c r="H116" s="81"/>
      <c r="I116" s="81"/>
      <c r="J116" s="81"/>
      <c r="K116" s="79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81"/>
    </row>
    <row r="117" spans="1:27" ht="15.75" customHeight="1" x14ac:dyDescent="0.25">
      <c r="A117" s="81"/>
      <c r="B117" s="81"/>
      <c r="C117" s="125"/>
      <c r="D117" s="81"/>
      <c r="E117" s="81"/>
      <c r="F117" s="81"/>
      <c r="G117" s="81"/>
      <c r="H117" s="81"/>
      <c r="I117" s="81"/>
      <c r="J117" s="81"/>
      <c r="K117" s="79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  <c r="AA117" s="81"/>
    </row>
    <row r="118" spans="1:27" ht="15.75" customHeight="1" x14ac:dyDescent="0.25">
      <c r="A118" s="81"/>
      <c r="B118" s="81"/>
      <c r="C118" s="125"/>
      <c r="D118" s="81"/>
      <c r="E118" s="81"/>
      <c r="F118" s="81"/>
      <c r="G118" s="81"/>
      <c r="H118" s="81"/>
      <c r="I118" s="81"/>
      <c r="J118" s="81"/>
      <c r="K118" s="79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  <c r="AA118" s="81"/>
    </row>
    <row r="119" spans="1:27" ht="15.75" customHeight="1" x14ac:dyDescent="0.25">
      <c r="A119" s="81"/>
      <c r="B119" s="81"/>
      <c r="C119" s="125"/>
      <c r="D119" s="81"/>
      <c r="E119" s="81"/>
      <c r="F119" s="81"/>
      <c r="G119" s="81"/>
      <c r="H119" s="81"/>
      <c r="I119" s="81"/>
      <c r="J119" s="81"/>
      <c r="K119" s="79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  <c r="AA119" s="81"/>
    </row>
    <row r="120" spans="1:27" ht="15.75" customHeight="1" x14ac:dyDescent="0.25">
      <c r="A120" s="81"/>
      <c r="B120" s="81"/>
      <c r="C120" s="125"/>
      <c r="D120" s="81"/>
      <c r="E120" s="81"/>
      <c r="F120" s="81"/>
      <c r="G120" s="81"/>
      <c r="H120" s="81"/>
      <c r="I120" s="81"/>
      <c r="J120" s="81"/>
      <c r="K120" s="79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  <c r="AA120" s="81"/>
    </row>
    <row r="121" spans="1:27" ht="15.75" customHeight="1" x14ac:dyDescent="0.25">
      <c r="A121" s="81"/>
      <c r="B121" s="81"/>
      <c r="C121" s="125"/>
      <c r="D121" s="81"/>
      <c r="E121" s="81"/>
      <c r="F121" s="81"/>
      <c r="G121" s="81"/>
      <c r="H121" s="81"/>
      <c r="I121" s="81"/>
      <c r="J121" s="81"/>
      <c r="K121" s="79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  <c r="AA121" s="81"/>
    </row>
    <row r="122" spans="1:27" ht="15.75" customHeight="1" x14ac:dyDescent="0.25">
      <c r="A122" s="81"/>
      <c r="B122" s="81"/>
      <c r="C122" s="125"/>
      <c r="D122" s="81"/>
      <c r="E122" s="81"/>
      <c r="F122" s="81"/>
      <c r="G122" s="81"/>
      <c r="H122" s="81"/>
      <c r="I122" s="81"/>
      <c r="J122" s="81"/>
      <c r="K122" s="79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  <c r="AA122" s="81"/>
    </row>
    <row r="123" spans="1:27" ht="15.75" customHeight="1" x14ac:dyDescent="0.25">
      <c r="A123" s="81"/>
      <c r="B123" s="81"/>
      <c r="C123" s="125"/>
      <c r="D123" s="81"/>
      <c r="E123" s="81"/>
      <c r="F123" s="81"/>
      <c r="G123" s="81"/>
      <c r="H123" s="81"/>
      <c r="I123" s="81"/>
      <c r="J123" s="81"/>
      <c r="K123" s="79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  <c r="AA123" s="81"/>
    </row>
    <row r="124" spans="1:27" ht="15.75" customHeight="1" x14ac:dyDescent="0.25">
      <c r="A124" s="81"/>
      <c r="B124" s="81"/>
      <c r="C124" s="125"/>
      <c r="D124" s="81"/>
      <c r="E124" s="81"/>
      <c r="F124" s="81"/>
      <c r="G124" s="81"/>
      <c r="H124" s="81"/>
      <c r="I124" s="81"/>
      <c r="J124" s="81"/>
      <c r="K124" s="79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  <c r="AA124" s="81"/>
    </row>
    <row r="125" spans="1:27" ht="15.75" customHeight="1" x14ac:dyDescent="0.25">
      <c r="A125" s="81"/>
      <c r="B125" s="81"/>
      <c r="C125" s="125"/>
      <c r="D125" s="81"/>
      <c r="E125" s="81"/>
      <c r="F125" s="81"/>
      <c r="G125" s="81"/>
      <c r="H125" s="81"/>
      <c r="I125" s="81"/>
      <c r="J125" s="81"/>
      <c r="K125" s="79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  <c r="AA125" s="81"/>
    </row>
    <row r="126" spans="1:27" ht="15.75" customHeight="1" x14ac:dyDescent="0.25">
      <c r="A126" s="81"/>
      <c r="B126" s="81"/>
      <c r="C126" s="125"/>
      <c r="D126" s="81"/>
      <c r="E126" s="81"/>
      <c r="F126" s="81"/>
      <c r="G126" s="81"/>
      <c r="H126" s="81"/>
      <c r="I126" s="81"/>
      <c r="J126" s="81"/>
      <c r="K126" s="79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</row>
    <row r="127" spans="1:27" ht="15.75" customHeight="1" x14ac:dyDescent="0.25">
      <c r="A127" s="81"/>
      <c r="B127" s="81"/>
      <c r="C127" s="125"/>
      <c r="D127" s="81"/>
      <c r="E127" s="81"/>
      <c r="F127" s="81"/>
      <c r="G127" s="81"/>
      <c r="H127" s="81"/>
      <c r="I127" s="81"/>
      <c r="J127" s="81"/>
      <c r="K127" s="79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81"/>
    </row>
    <row r="128" spans="1:27" ht="15.75" customHeight="1" x14ac:dyDescent="0.25">
      <c r="A128" s="81"/>
      <c r="B128" s="81"/>
      <c r="C128" s="125"/>
      <c r="D128" s="81"/>
      <c r="E128" s="81"/>
      <c r="F128" s="81"/>
      <c r="G128" s="81"/>
      <c r="H128" s="81"/>
      <c r="I128" s="81"/>
      <c r="J128" s="81"/>
      <c r="K128" s="79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  <c r="AA128" s="81"/>
    </row>
    <row r="129" spans="1:27" ht="15.75" customHeight="1" x14ac:dyDescent="0.25">
      <c r="A129" s="81"/>
      <c r="B129" s="81"/>
      <c r="C129" s="125"/>
      <c r="D129" s="81"/>
      <c r="E129" s="81"/>
      <c r="F129" s="81"/>
      <c r="G129" s="81"/>
      <c r="H129" s="81"/>
      <c r="I129" s="81"/>
      <c r="J129" s="81"/>
      <c r="K129" s="79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</row>
    <row r="130" spans="1:27" ht="15.75" customHeight="1" x14ac:dyDescent="0.25">
      <c r="A130" s="81"/>
      <c r="B130" s="81"/>
      <c r="C130" s="125"/>
      <c r="D130" s="81"/>
      <c r="E130" s="81"/>
      <c r="F130" s="81"/>
      <c r="G130" s="81"/>
      <c r="H130" s="81"/>
      <c r="I130" s="81"/>
      <c r="J130" s="81"/>
      <c r="K130" s="79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  <c r="AA130" s="81"/>
    </row>
    <row r="131" spans="1:27" ht="15.75" customHeight="1" x14ac:dyDescent="0.25">
      <c r="A131" s="81"/>
      <c r="B131" s="81"/>
      <c r="C131" s="125"/>
      <c r="D131" s="81"/>
      <c r="E131" s="81"/>
      <c r="F131" s="81"/>
      <c r="G131" s="81"/>
      <c r="H131" s="81"/>
      <c r="I131" s="81"/>
      <c r="J131" s="81"/>
      <c r="K131" s="79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  <c r="AA131" s="81"/>
    </row>
    <row r="132" spans="1:27" ht="15.75" customHeight="1" x14ac:dyDescent="0.25">
      <c r="A132" s="81"/>
      <c r="B132" s="81"/>
      <c r="C132" s="125"/>
      <c r="D132" s="81"/>
      <c r="E132" s="81"/>
      <c r="F132" s="81"/>
      <c r="G132" s="81"/>
      <c r="H132" s="81"/>
      <c r="I132" s="81"/>
      <c r="J132" s="81"/>
      <c r="K132" s="79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  <c r="AA132" s="81"/>
    </row>
    <row r="133" spans="1:27" ht="15.75" customHeight="1" x14ac:dyDescent="0.25">
      <c r="A133" s="81"/>
      <c r="B133" s="81"/>
      <c r="C133" s="125"/>
      <c r="D133" s="81"/>
      <c r="E133" s="81"/>
      <c r="F133" s="81"/>
      <c r="G133" s="81"/>
      <c r="H133" s="81"/>
      <c r="I133" s="81"/>
      <c r="J133" s="81"/>
      <c r="K133" s="79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  <c r="AA133" s="81"/>
    </row>
    <row r="134" spans="1:27" ht="15.75" customHeight="1" x14ac:dyDescent="0.25">
      <c r="A134" s="81"/>
      <c r="B134" s="81"/>
      <c r="C134" s="125"/>
      <c r="D134" s="81"/>
      <c r="E134" s="81"/>
      <c r="F134" s="81"/>
      <c r="G134" s="81"/>
      <c r="H134" s="81"/>
      <c r="I134" s="81"/>
      <c r="J134" s="81"/>
      <c r="K134" s="79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  <c r="AA134" s="81"/>
    </row>
    <row r="135" spans="1:27" ht="15.75" customHeight="1" x14ac:dyDescent="0.25">
      <c r="A135" s="81"/>
      <c r="B135" s="81"/>
      <c r="C135" s="125"/>
      <c r="D135" s="81"/>
      <c r="E135" s="81"/>
      <c r="F135" s="81"/>
      <c r="G135" s="81"/>
      <c r="H135" s="81"/>
      <c r="I135" s="81"/>
      <c r="J135" s="81"/>
      <c r="K135" s="79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  <c r="AA135" s="81"/>
    </row>
    <row r="136" spans="1:27" ht="15.75" customHeight="1" x14ac:dyDescent="0.25">
      <c r="A136" s="81"/>
      <c r="B136" s="81"/>
      <c r="C136" s="125"/>
      <c r="D136" s="81"/>
      <c r="E136" s="81"/>
      <c r="F136" s="81"/>
      <c r="G136" s="81"/>
      <c r="H136" s="81"/>
      <c r="I136" s="81"/>
      <c r="J136" s="81"/>
      <c r="K136" s="79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  <c r="AA136" s="81"/>
    </row>
    <row r="137" spans="1:27" ht="15.75" customHeight="1" x14ac:dyDescent="0.25">
      <c r="A137" s="81"/>
      <c r="B137" s="81"/>
      <c r="C137" s="125"/>
      <c r="D137" s="81"/>
      <c r="E137" s="81"/>
      <c r="F137" s="81"/>
      <c r="G137" s="81"/>
      <c r="H137" s="81"/>
      <c r="I137" s="81"/>
      <c r="J137" s="81"/>
      <c r="K137" s="79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  <c r="AA137" s="81"/>
    </row>
    <row r="138" spans="1:27" ht="15.75" customHeight="1" x14ac:dyDescent="0.25">
      <c r="A138" s="81"/>
      <c r="B138" s="81"/>
      <c r="C138" s="125"/>
      <c r="D138" s="81"/>
      <c r="E138" s="81"/>
      <c r="F138" s="81"/>
      <c r="G138" s="81"/>
      <c r="H138" s="81"/>
      <c r="I138" s="81"/>
      <c r="J138" s="81"/>
      <c r="K138" s="79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  <c r="AA138" s="81"/>
    </row>
    <row r="139" spans="1:27" ht="15.75" customHeight="1" x14ac:dyDescent="0.25">
      <c r="A139" s="81"/>
      <c r="B139" s="81"/>
      <c r="C139" s="125"/>
      <c r="D139" s="81"/>
      <c r="E139" s="81"/>
      <c r="F139" s="81"/>
      <c r="G139" s="81"/>
      <c r="H139" s="81"/>
      <c r="I139" s="81"/>
      <c r="J139" s="81"/>
      <c r="K139" s="79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  <c r="AA139" s="81"/>
    </row>
    <row r="140" spans="1:27" ht="15.75" customHeight="1" x14ac:dyDescent="0.25">
      <c r="A140" s="81"/>
      <c r="B140" s="81"/>
      <c r="C140" s="125"/>
      <c r="D140" s="81"/>
      <c r="E140" s="81"/>
      <c r="F140" s="81"/>
      <c r="G140" s="81"/>
      <c r="H140" s="81"/>
      <c r="I140" s="81"/>
      <c r="J140" s="81"/>
      <c r="K140" s="79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  <c r="AA140" s="81"/>
    </row>
    <row r="141" spans="1:27" ht="15.75" customHeight="1" x14ac:dyDescent="0.25">
      <c r="A141" s="81"/>
      <c r="B141" s="81"/>
      <c r="C141" s="125"/>
      <c r="D141" s="81"/>
      <c r="E141" s="81"/>
      <c r="F141" s="81"/>
      <c r="G141" s="81"/>
      <c r="H141" s="81"/>
      <c r="I141" s="81"/>
      <c r="J141" s="81"/>
      <c r="K141" s="79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  <c r="AA141" s="81"/>
    </row>
    <row r="142" spans="1:27" ht="15.75" customHeight="1" x14ac:dyDescent="0.25">
      <c r="A142" s="81"/>
      <c r="B142" s="81"/>
      <c r="C142" s="125"/>
      <c r="D142" s="81"/>
      <c r="E142" s="81"/>
      <c r="F142" s="81"/>
      <c r="G142" s="81"/>
      <c r="H142" s="81"/>
      <c r="I142" s="81"/>
      <c r="J142" s="81"/>
      <c r="K142" s="79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  <c r="AA142" s="81"/>
    </row>
    <row r="143" spans="1:27" ht="15.75" customHeight="1" x14ac:dyDescent="0.25">
      <c r="A143" s="81"/>
      <c r="B143" s="81"/>
      <c r="C143" s="125"/>
      <c r="D143" s="81"/>
      <c r="E143" s="81"/>
      <c r="F143" s="81"/>
      <c r="G143" s="81"/>
      <c r="H143" s="81"/>
      <c r="I143" s="81"/>
      <c r="J143" s="81"/>
      <c r="K143" s="79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  <c r="AA143" s="81"/>
    </row>
    <row r="144" spans="1:27" ht="15.75" customHeight="1" x14ac:dyDescent="0.25">
      <c r="A144" s="81"/>
      <c r="B144" s="81"/>
      <c r="C144" s="125"/>
      <c r="D144" s="81"/>
      <c r="E144" s="81"/>
      <c r="F144" s="81"/>
      <c r="G144" s="81"/>
      <c r="H144" s="81"/>
      <c r="I144" s="81"/>
      <c r="J144" s="81"/>
      <c r="K144" s="79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  <c r="AA144" s="81"/>
    </row>
    <row r="145" spans="1:27" ht="15.75" customHeight="1" x14ac:dyDescent="0.25">
      <c r="A145" s="81"/>
      <c r="B145" s="81"/>
      <c r="C145" s="125"/>
      <c r="D145" s="81"/>
      <c r="E145" s="81"/>
      <c r="F145" s="81"/>
      <c r="G145" s="81"/>
      <c r="H145" s="81"/>
      <c r="I145" s="81"/>
      <c r="J145" s="81"/>
      <c r="K145" s="79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  <c r="AA145" s="81"/>
    </row>
    <row r="146" spans="1:27" ht="15.75" customHeight="1" x14ac:dyDescent="0.25">
      <c r="A146" s="81"/>
      <c r="B146" s="81"/>
      <c r="C146" s="125"/>
      <c r="D146" s="81"/>
      <c r="E146" s="81"/>
      <c r="F146" s="81"/>
      <c r="G146" s="81"/>
      <c r="H146" s="81"/>
      <c r="I146" s="81"/>
      <c r="J146" s="81"/>
      <c r="K146" s="79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  <c r="AA146" s="81"/>
    </row>
    <row r="147" spans="1:27" ht="15.75" customHeight="1" x14ac:dyDescent="0.25">
      <c r="A147" s="81"/>
      <c r="B147" s="81"/>
      <c r="C147" s="125"/>
      <c r="D147" s="81"/>
      <c r="E147" s="81"/>
      <c r="F147" s="81"/>
      <c r="G147" s="81"/>
      <c r="H147" s="81"/>
      <c r="I147" s="81"/>
      <c r="J147" s="81"/>
      <c r="K147" s="79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  <c r="AA147" s="81"/>
    </row>
    <row r="148" spans="1:27" ht="15.75" customHeight="1" x14ac:dyDescent="0.25">
      <c r="A148" s="81"/>
      <c r="B148" s="81"/>
      <c r="C148" s="125"/>
      <c r="D148" s="81"/>
      <c r="E148" s="81"/>
      <c r="F148" s="81"/>
      <c r="G148" s="81"/>
      <c r="H148" s="81"/>
      <c r="I148" s="81"/>
      <c r="J148" s="81"/>
      <c r="K148" s="79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  <c r="AA148" s="81"/>
    </row>
    <row r="149" spans="1:27" ht="15.75" customHeight="1" x14ac:dyDescent="0.25">
      <c r="A149" s="81"/>
      <c r="B149" s="81"/>
      <c r="C149" s="125"/>
      <c r="D149" s="81"/>
      <c r="E149" s="81"/>
      <c r="F149" s="81"/>
      <c r="G149" s="81"/>
      <c r="H149" s="81"/>
      <c r="I149" s="81"/>
      <c r="J149" s="81"/>
      <c r="K149" s="79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</row>
    <row r="150" spans="1:27" ht="15.75" customHeight="1" x14ac:dyDescent="0.25">
      <c r="A150" s="81"/>
      <c r="B150" s="81"/>
      <c r="C150" s="125"/>
      <c r="D150" s="81"/>
      <c r="E150" s="81"/>
      <c r="F150" s="81"/>
      <c r="G150" s="81"/>
      <c r="H150" s="81"/>
      <c r="I150" s="81"/>
      <c r="J150" s="81"/>
      <c r="K150" s="79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  <c r="AA150" s="81"/>
    </row>
    <row r="151" spans="1:27" ht="15.75" customHeight="1" x14ac:dyDescent="0.25">
      <c r="A151" s="81"/>
      <c r="B151" s="81"/>
      <c r="C151" s="125"/>
      <c r="D151" s="81"/>
      <c r="E151" s="81"/>
      <c r="F151" s="81"/>
      <c r="G151" s="81"/>
      <c r="H151" s="81"/>
      <c r="I151" s="81"/>
      <c r="J151" s="81"/>
      <c r="K151" s="79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  <c r="AA151" s="81"/>
    </row>
    <row r="152" spans="1:27" ht="15.75" customHeight="1" x14ac:dyDescent="0.25">
      <c r="A152" s="81"/>
      <c r="B152" s="81"/>
      <c r="C152" s="125"/>
      <c r="D152" s="81"/>
      <c r="E152" s="81"/>
      <c r="F152" s="81"/>
      <c r="G152" s="81"/>
      <c r="H152" s="81"/>
      <c r="I152" s="81"/>
      <c r="J152" s="81"/>
      <c r="K152" s="79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  <c r="AA152" s="81"/>
    </row>
    <row r="153" spans="1:27" ht="15.75" customHeight="1" x14ac:dyDescent="0.25">
      <c r="A153" s="81"/>
      <c r="B153" s="81"/>
      <c r="C153" s="125"/>
      <c r="D153" s="81"/>
      <c r="E153" s="81"/>
      <c r="F153" s="81"/>
      <c r="G153" s="81"/>
      <c r="H153" s="81"/>
      <c r="I153" s="81"/>
      <c r="J153" s="81"/>
      <c r="K153" s="79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  <c r="AA153" s="81"/>
    </row>
    <row r="154" spans="1:27" ht="15.75" customHeight="1" x14ac:dyDescent="0.25">
      <c r="A154" s="81"/>
      <c r="B154" s="81"/>
      <c r="C154" s="125"/>
      <c r="D154" s="81"/>
      <c r="E154" s="81"/>
      <c r="F154" s="81"/>
      <c r="G154" s="81"/>
      <c r="H154" s="81"/>
      <c r="I154" s="81"/>
      <c r="J154" s="81"/>
      <c r="K154" s="79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</row>
    <row r="155" spans="1:27" ht="15.75" customHeight="1" x14ac:dyDescent="0.25">
      <c r="A155" s="81"/>
      <c r="B155" s="81"/>
      <c r="C155" s="125"/>
      <c r="D155" s="81"/>
      <c r="E155" s="81"/>
      <c r="F155" s="81"/>
      <c r="G155" s="81"/>
      <c r="H155" s="81"/>
      <c r="I155" s="81"/>
      <c r="J155" s="81"/>
      <c r="K155" s="79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  <c r="AA155" s="81"/>
    </row>
    <row r="156" spans="1:27" ht="15.75" customHeight="1" x14ac:dyDescent="0.25">
      <c r="A156" s="81"/>
      <c r="B156" s="81"/>
      <c r="C156" s="125"/>
      <c r="D156" s="81"/>
      <c r="E156" s="81"/>
      <c r="F156" s="81"/>
      <c r="G156" s="81"/>
      <c r="H156" s="81"/>
      <c r="I156" s="81"/>
      <c r="J156" s="81"/>
      <c r="K156" s="79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  <c r="AA156" s="81"/>
    </row>
    <row r="157" spans="1:27" ht="15.75" customHeight="1" x14ac:dyDescent="0.25">
      <c r="A157" s="81"/>
      <c r="B157" s="81"/>
      <c r="C157" s="125"/>
      <c r="D157" s="81"/>
      <c r="E157" s="81"/>
      <c r="F157" s="81"/>
      <c r="G157" s="81"/>
      <c r="H157" s="81"/>
      <c r="I157" s="81"/>
      <c r="J157" s="81"/>
      <c r="K157" s="79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  <c r="AA157" s="81"/>
    </row>
    <row r="158" spans="1:27" ht="15.75" customHeight="1" x14ac:dyDescent="0.25">
      <c r="A158" s="81"/>
      <c r="B158" s="81"/>
      <c r="C158" s="125"/>
      <c r="D158" s="81"/>
      <c r="E158" s="81"/>
      <c r="F158" s="81"/>
      <c r="G158" s="81"/>
      <c r="H158" s="81"/>
      <c r="I158" s="81"/>
      <c r="J158" s="81"/>
      <c r="K158" s="79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  <c r="AA158" s="81"/>
    </row>
    <row r="159" spans="1:27" ht="15.75" customHeight="1" x14ac:dyDescent="0.25">
      <c r="A159" s="81"/>
      <c r="B159" s="81"/>
      <c r="C159" s="125"/>
      <c r="D159" s="81"/>
      <c r="E159" s="81"/>
      <c r="F159" s="81"/>
      <c r="G159" s="81"/>
      <c r="H159" s="81"/>
      <c r="I159" s="81"/>
      <c r="J159" s="81"/>
      <c r="K159" s="79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  <c r="AA159" s="81"/>
    </row>
    <row r="160" spans="1:27" ht="15.75" customHeight="1" x14ac:dyDescent="0.25">
      <c r="A160" s="81"/>
      <c r="B160" s="81"/>
      <c r="C160" s="125"/>
      <c r="D160" s="81"/>
      <c r="E160" s="81"/>
      <c r="F160" s="81"/>
      <c r="G160" s="81"/>
      <c r="H160" s="81"/>
      <c r="I160" s="81"/>
      <c r="J160" s="81"/>
      <c r="K160" s="79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  <c r="AA160" s="81"/>
    </row>
    <row r="161" spans="1:27" ht="15.75" customHeight="1" x14ac:dyDescent="0.25">
      <c r="A161" s="81"/>
      <c r="B161" s="81"/>
      <c r="C161" s="125"/>
      <c r="D161" s="81"/>
      <c r="E161" s="81"/>
      <c r="F161" s="81"/>
      <c r="G161" s="81"/>
      <c r="H161" s="81"/>
      <c r="I161" s="81"/>
      <c r="J161" s="81"/>
      <c r="K161" s="79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  <c r="AA161" s="81"/>
    </row>
    <row r="162" spans="1:27" ht="15.75" customHeight="1" x14ac:dyDescent="0.25">
      <c r="A162" s="81"/>
      <c r="B162" s="81"/>
      <c r="C162" s="125"/>
      <c r="D162" s="81"/>
      <c r="E162" s="81"/>
      <c r="F162" s="81"/>
      <c r="G162" s="81"/>
      <c r="H162" s="81"/>
      <c r="I162" s="81"/>
      <c r="J162" s="81"/>
      <c r="K162" s="79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  <c r="AA162" s="81"/>
    </row>
    <row r="163" spans="1:27" ht="15.75" customHeight="1" x14ac:dyDescent="0.25">
      <c r="A163" s="81"/>
      <c r="B163" s="81"/>
      <c r="C163" s="125"/>
      <c r="D163" s="81"/>
      <c r="E163" s="81"/>
      <c r="F163" s="81"/>
      <c r="G163" s="81"/>
      <c r="H163" s="81"/>
      <c r="I163" s="81"/>
      <c r="J163" s="81"/>
      <c r="K163" s="79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  <c r="AA163" s="81"/>
    </row>
    <row r="164" spans="1:27" ht="15.75" customHeight="1" x14ac:dyDescent="0.25">
      <c r="A164" s="81"/>
      <c r="B164" s="81"/>
      <c r="C164" s="125"/>
      <c r="D164" s="81"/>
      <c r="E164" s="81"/>
      <c r="F164" s="81"/>
      <c r="G164" s="81"/>
      <c r="H164" s="81"/>
      <c r="I164" s="81"/>
      <c r="J164" s="81"/>
      <c r="K164" s="79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  <c r="AA164" s="81"/>
    </row>
    <row r="165" spans="1:27" ht="15.75" customHeight="1" x14ac:dyDescent="0.25">
      <c r="A165" s="81"/>
      <c r="B165" s="81"/>
      <c r="C165" s="125"/>
      <c r="D165" s="81"/>
      <c r="E165" s="81"/>
      <c r="F165" s="81"/>
      <c r="G165" s="81"/>
      <c r="H165" s="81"/>
      <c r="I165" s="81"/>
      <c r="J165" s="81"/>
      <c r="K165" s="79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  <c r="AA165" s="81"/>
    </row>
    <row r="166" spans="1:27" ht="15.75" customHeight="1" x14ac:dyDescent="0.25">
      <c r="A166" s="81"/>
      <c r="B166" s="81"/>
      <c r="C166" s="125"/>
      <c r="D166" s="81"/>
      <c r="E166" s="81"/>
      <c r="F166" s="81"/>
      <c r="G166" s="81"/>
      <c r="H166" s="81"/>
      <c r="I166" s="81"/>
      <c r="J166" s="81"/>
      <c r="K166" s="79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  <c r="AA166" s="81"/>
    </row>
    <row r="167" spans="1:27" ht="15.75" customHeight="1" x14ac:dyDescent="0.25">
      <c r="A167" s="81"/>
      <c r="B167" s="81"/>
      <c r="C167" s="125"/>
      <c r="D167" s="81"/>
      <c r="E167" s="81"/>
      <c r="F167" s="81"/>
      <c r="G167" s="81"/>
      <c r="H167" s="81"/>
      <c r="I167" s="81"/>
      <c r="J167" s="81"/>
      <c r="K167" s="79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81"/>
    </row>
    <row r="168" spans="1:27" ht="15.75" customHeight="1" x14ac:dyDescent="0.25">
      <c r="A168" s="81"/>
      <c r="B168" s="81"/>
      <c r="C168" s="125"/>
      <c r="D168" s="81"/>
      <c r="E168" s="81"/>
      <c r="F168" s="81"/>
      <c r="G168" s="81"/>
      <c r="H168" s="81"/>
      <c r="I168" s="81"/>
      <c r="J168" s="81"/>
      <c r="K168" s="79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  <c r="AA168" s="81"/>
    </row>
    <row r="169" spans="1:27" ht="15.75" customHeight="1" x14ac:dyDescent="0.25">
      <c r="A169" s="81"/>
      <c r="B169" s="81"/>
      <c r="C169" s="125"/>
      <c r="D169" s="81"/>
      <c r="E169" s="81"/>
      <c r="F169" s="81"/>
      <c r="G169" s="81"/>
      <c r="H169" s="81"/>
      <c r="I169" s="81"/>
      <c r="J169" s="81"/>
      <c r="K169" s="79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</row>
    <row r="170" spans="1:27" ht="15.75" customHeight="1" x14ac:dyDescent="0.25">
      <c r="A170" s="81"/>
      <c r="B170" s="81"/>
      <c r="C170" s="125"/>
      <c r="D170" s="81"/>
      <c r="E170" s="81"/>
      <c r="F170" s="81"/>
      <c r="G170" s="81"/>
      <c r="H170" s="81"/>
      <c r="I170" s="81"/>
      <c r="J170" s="81"/>
      <c r="K170" s="79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  <c r="AA170" s="81"/>
    </row>
    <row r="171" spans="1:27" ht="15.75" customHeight="1" x14ac:dyDescent="0.25">
      <c r="A171" s="81"/>
      <c r="B171" s="81"/>
      <c r="C171" s="125"/>
      <c r="D171" s="81"/>
      <c r="E171" s="81"/>
      <c r="F171" s="81"/>
      <c r="G171" s="81"/>
      <c r="H171" s="81"/>
      <c r="I171" s="81"/>
      <c r="J171" s="81"/>
      <c r="K171" s="79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  <c r="AA171" s="81"/>
    </row>
    <row r="172" spans="1:27" ht="15.75" customHeight="1" x14ac:dyDescent="0.25">
      <c r="A172" s="81"/>
      <c r="B172" s="81"/>
      <c r="C172" s="125"/>
      <c r="D172" s="81"/>
      <c r="E172" s="81"/>
      <c r="F172" s="81"/>
      <c r="G172" s="81"/>
      <c r="H172" s="81"/>
      <c r="I172" s="81"/>
      <c r="J172" s="81"/>
      <c r="K172" s="79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  <c r="AA172" s="81"/>
    </row>
    <row r="173" spans="1:27" ht="15.75" customHeight="1" x14ac:dyDescent="0.25">
      <c r="A173" s="81"/>
      <c r="B173" s="81"/>
      <c r="C173" s="125"/>
      <c r="D173" s="81"/>
      <c r="E173" s="81"/>
      <c r="F173" s="81"/>
      <c r="G173" s="81"/>
      <c r="H173" s="81"/>
      <c r="I173" s="81"/>
      <c r="J173" s="81"/>
      <c r="K173" s="79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  <c r="AA173" s="81"/>
    </row>
    <row r="174" spans="1:27" ht="15.75" customHeight="1" x14ac:dyDescent="0.25">
      <c r="A174" s="81"/>
      <c r="B174" s="81"/>
      <c r="C174" s="125"/>
      <c r="D174" s="81"/>
      <c r="E174" s="81"/>
      <c r="F174" s="81"/>
      <c r="G174" s="81"/>
      <c r="H174" s="81"/>
      <c r="I174" s="81"/>
      <c r="J174" s="81"/>
      <c r="K174" s="79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  <c r="AA174" s="81"/>
    </row>
    <row r="175" spans="1:27" ht="15.75" customHeight="1" x14ac:dyDescent="0.25">
      <c r="A175" s="81"/>
      <c r="B175" s="81"/>
      <c r="C175" s="125"/>
      <c r="D175" s="81"/>
      <c r="E175" s="81"/>
      <c r="F175" s="81"/>
      <c r="G175" s="81"/>
      <c r="H175" s="81"/>
      <c r="I175" s="81"/>
      <c r="J175" s="81"/>
      <c r="K175" s="79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  <c r="AA175" s="81"/>
    </row>
    <row r="176" spans="1:27" ht="15.75" customHeight="1" x14ac:dyDescent="0.25">
      <c r="A176" s="81"/>
      <c r="B176" s="81"/>
      <c r="C176" s="125"/>
      <c r="D176" s="81"/>
      <c r="E176" s="81"/>
      <c r="F176" s="81"/>
      <c r="G176" s="81"/>
      <c r="H176" s="81"/>
      <c r="I176" s="81"/>
      <c r="J176" s="81"/>
      <c r="K176" s="79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  <c r="AA176" s="81"/>
    </row>
    <row r="177" spans="1:27" ht="15.75" customHeight="1" x14ac:dyDescent="0.25">
      <c r="A177" s="81"/>
      <c r="B177" s="81"/>
      <c r="C177" s="125"/>
      <c r="D177" s="81"/>
      <c r="E177" s="81"/>
      <c r="F177" s="81"/>
      <c r="G177" s="81"/>
      <c r="H177" s="81"/>
      <c r="I177" s="81"/>
      <c r="J177" s="81"/>
      <c r="K177" s="79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  <c r="AA177" s="81"/>
    </row>
    <row r="178" spans="1:27" ht="15.75" customHeight="1" x14ac:dyDescent="0.25">
      <c r="A178" s="81"/>
      <c r="B178" s="81"/>
      <c r="C178" s="125"/>
      <c r="D178" s="81"/>
      <c r="E178" s="81"/>
      <c r="F178" s="81"/>
      <c r="G178" s="81"/>
      <c r="H178" s="81"/>
      <c r="I178" s="81"/>
      <c r="J178" s="81"/>
      <c r="K178" s="79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  <c r="AA178" s="81"/>
    </row>
    <row r="179" spans="1:27" ht="15.75" customHeight="1" x14ac:dyDescent="0.25">
      <c r="A179" s="81"/>
      <c r="B179" s="81"/>
      <c r="C179" s="125"/>
      <c r="D179" s="81"/>
      <c r="E179" s="81"/>
      <c r="F179" s="81"/>
      <c r="G179" s="81"/>
      <c r="H179" s="81"/>
      <c r="I179" s="81"/>
      <c r="J179" s="81"/>
      <c r="K179" s="79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  <c r="AA179" s="81"/>
    </row>
    <row r="180" spans="1:27" ht="15.75" customHeight="1" x14ac:dyDescent="0.25">
      <c r="A180" s="81"/>
      <c r="B180" s="81"/>
      <c r="C180" s="125"/>
      <c r="D180" s="81"/>
      <c r="E180" s="81"/>
      <c r="F180" s="81"/>
      <c r="G180" s="81"/>
      <c r="H180" s="81"/>
      <c r="I180" s="81"/>
      <c r="J180" s="81"/>
      <c r="K180" s="79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  <c r="AA180" s="81"/>
    </row>
    <row r="181" spans="1:27" ht="15.75" customHeight="1" x14ac:dyDescent="0.25">
      <c r="A181" s="81"/>
      <c r="B181" s="81"/>
      <c r="C181" s="125"/>
      <c r="D181" s="81"/>
      <c r="E181" s="81"/>
      <c r="F181" s="81"/>
      <c r="G181" s="81"/>
      <c r="H181" s="81"/>
      <c r="I181" s="81"/>
      <c r="J181" s="81"/>
      <c r="K181" s="79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  <c r="AA181" s="81"/>
    </row>
    <row r="182" spans="1:27" ht="15.75" customHeight="1" x14ac:dyDescent="0.25">
      <c r="A182" s="81"/>
      <c r="B182" s="81"/>
      <c r="C182" s="125"/>
      <c r="D182" s="81"/>
      <c r="E182" s="81"/>
      <c r="F182" s="81"/>
      <c r="G182" s="81"/>
      <c r="H182" s="81"/>
      <c r="I182" s="81"/>
      <c r="J182" s="81"/>
      <c r="K182" s="79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  <c r="AA182" s="81"/>
    </row>
    <row r="183" spans="1:27" ht="15.75" customHeight="1" x14ac:dyDescent="0.25">
      <c r="A183" s="81"/>
      <c r="B183" s="81"/>
      <c r="C183" s="125"/>
      <c r="D183" s="81"/>
      <c r="E183" s="81"/>
      <c r="F183" s="81"/>
      <c r="G183" s="81"/>
      <c r="H183" s="81"/>
      <c r="I183" s="81"/>
      <c r="J183" s="81"/>
      <c r="K183" s="79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  <c r="AA183" s="81"/>
    </row>
    <row r="184" spans="1:27" ht="15.75" customHeight="1" x14ac:dyDescent="0.25">
      <c r="A184" s="81"/>
      <c r="B184" s="81"/>
      <c r="C184" s="125"/>
      <c r="D184" s="81"/>
      <c r="E184" s="81"/>
      <c r="F184" s="81"/>
      <c r="G184" s="81"/>
      <c r="H184" s="81"/>
      <c r="I184" s="81"/>
      <c r="J184" s="81"/>
      <c r="K184" s="79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  <c r="AA184" s="81"/>
    </row>
    <row r="185" spans="1:27" ht="15.75" customHeight="1" x14ac:dyDescent="0.25">
      <c r="A185" s="81"/>
      <c r="B185" s="81"/>
      <c r="C185" s="125"/>
      <c r="D185" s="81"/>
      <c r="E185" s="81"/>
      <c r="F185" s="81"/>
      <c r="G185" s="81"/>
      <c r="H185" s="81"/>
      <c r="I185" s="81"/>
      <c r="J185" s="81"/>
      <c r="K185" s="79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  <c r="AA185" s="81"/>
    </row>
    <row r="186" spans="1:27" ht="15.75" customHeight="1" x14ac:dyDescent="0.25">
      <c r="A186" s="81"/>
      <c r="B186" s="81"/>
      <c r="C186" s="125"/>
      <c r="D186" s="81"/>
      <c r="E186" s="81"/>
      <c r="F186" s="81"/>
      <c r="G186" s="81"/>
      <c r="H186" s="81"/>
      <c r="I186" s="81"/>
      <c r="J186" s="81"/>
      <c r="K186" s="79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  <c r="AA186" s="81"/>
    </row>
    <row r="187" spans="1:27" ht="15.75" customHeight="1" x14ac:dyDescent="0.25">
      <c r="A187" s="81"/>
      <c r="B187" s="81"/>
      <c r="C187" s="125"/>
      <c r="D187" s="81"/>
      <c r="E187" s="81"/>
      <c r="F187" s="81"/>
      <c r="G187" s="81"/>
      <c r="H187" s="81"/>
      <c r="I187" s="81"/>
      <c r="J187" s="81"/>
      <c r="K187" s="79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  <c r="AA187" s="81"/>
    </row>
    <row r="188" spans="1:27" ht="15.75" customHeight="1" x14ac:dyDescent="0.25">
      <c r="A188" s="81"/>
      <c r="B188" s="81"/>
      <c r="C188" s="125"/>
      <c r="D188" s="81"/>
      <c r="E188" s="81"/>
      <c r="F188" s="81"/>
      <c r="G188" s="81"/>
      <c r="H188" s="81"/>
      <c r="I188" s="81"/>
      <c r="J188" s="81"/>
      <c r="K188" s="79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  <c r="AA188" s="81"/>
    </row>
    <row r="189" spans="1:27" ht="15.75" customHeight="1" x14ac:dyDescent="0.25">
      <c r="A189" s="81"/>
      <c r="B189" s="81"/>
      <c r="C189" s="125"/>
      <c r="D189" s="81"/>
      <c r="E189" s="81"/>
      <c r="F189" s="81"/>
      <c r="G189" s="81"/>
      <c r="H189" s="81"/>
      <c r="I189" s="81"/>
      <c r="J189" s="81"/>
      <c r="K189" s="79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  <c r="AA189" s="81"/>
    </row>
    <row r="190" spans="1:27" ht="15.75" customHeight="1" x14ac:dyDescent="0.25">
      <c r="A190" s="81"/>
      <c r="B190" s="81"/>
      <c r="C190" s="125"/>
      <c r="D190" s="81"/>
      <c r="E190" s="81"/>
      <c r="F190" s="81"/>
      <c r="G190" s="81"/>
      <c r="H190" s="81"/>
      <c r="I190" s="81"/>
      <c r="J190" s="81"/>
      <c r="K190" s="79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  <c r="AA190" s="81"/>
    </row>
    <row r="191" spans="1:27" ht="15.75" customHeight="1" x14ac:dyDescent="0.25">
      <c r="A191" s="81"/>
      <c r="B191" s="81"/>
      <c r="C191" s="125"/>
      <c r="D191" s="81"/>
      <c r="E191" s="81"/>
      <c r="F191" s="81"/>
      <c r="G191" s="81"/>
      <c r="H191" s="81"/>
      <c r="I191" s="81"/>
      <c r="J191" s="81"/>
      <c r="K191" s="79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  <c r="AA191" s="81"/>
    </row>
    <row r="192" spans="1:27" ht="15.75" customHeight="1" x14ac:dyDescent="0.25">
      <c r="A192" s="81"/>
      <c r="B192" s="81"/>
      <c r="C192" s="125"/>
      <c r="D192" s="81"/>
      <c r="E192" s="81"/>
      <c r="F192" s="81"/>
      <c r="G192" s="81"/>
      <c r="H192" s="81"/>
      <c r="I192" s="81"/>
      <c r="J192" s="81"/>
      <c r="K192" s="79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</row>
    <row r="193" spans="1:27" ht="15.75" customHeight="1" x14ac:dyDescent="0.25">
      <c r="A193" s="81"/>
      <c r="B193" s="81"/>
      <c r="C193" s="125"/>
      <c r="D193" s="81"/>
      <c r="E193" s="81"/>
      <c r="F193" s="81"/>
      <c r="G193" s="81"/>
      <c r="H193" s="81"/>
      <c r="I193" s="81"/>
      <c r="J193" s="81"/>
      <c r="K193" s="79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  <c r="AA193" s="81"/>
    </row>
    <row r="194" spans="1:27" ht="15.75" customHeight="1" x14ac:dyDescent="0.25">
      <c r="A194" s="81"/>
      <c r="B194" s="81"/>
      <c r="C194" s="125"/>
      <c r="D194" s="81"/>
      <c r="E194" s="81"/>
      <c r="F194" s="81"/>
      <c r="G194" s="81"/>
      <c r="H194" s="81"/>
      <c r="I194" s="81"/>
      <c r="J194" s="81"/>
      <c r="K194" s="79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  <c r="AA194" s="81"/>
    </row>
    <row r="195" spans="1:27" ht="15.75" customHeight="1" x14ac:dyDescent="0.25">
      <c r="A195" s="81"/>
      <c r="B195" s="81"/>
      <c r="C195" s="125"/>
      <c r="D195" s="81"/>
      <c r="E195" s="81"/>
      <c r="F195" s="81"/>
      <c r="G195" s="81"/>
      <c r="H195" s="81"/>
      <c r="I195" s="81"/>
      <c r="J195" s="81"/>
      <c r="K195" s="79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  <c r="AA195" s="81"/>
    </row>
    <row r="196" spans="1:27" ht="15.75" customHeight="1" x14ac:dyDescent="0.25">
      <c r="A196" s="81"/>
      <c r="B196" s="81"/>
      <c r="C196" s="125"/>
      <c r="D196" s="81"/>
      <c r="E196" s="81"/>
      <c r="F196" s="81"/>
      <c r="G196" s="81"/>
      <c r="H196" s="81"/>
      <c r="I196" s="81"/>
      <c r="J196" s="81"/>
      <c r="K196" s="79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  <c r="AA196" s="81"/>
    </row>
    <row r="197" spans="1:27" ht="15.75" customHeight="1" x14ac:dyDescent="0.25">
      <c r="A197" s="81"/>
      <c r="B197" s="81"/>
      <c r="C197" s="125"/>
      <c r="D197" s="81"/>
      <c r="E197" s="81"/>
      <c r="F197" s="81"/>
      <c r="G197" s="81"/>
      <c r="H197" s="81"/>
      <c r="I197" s="81"/>
      <c r="J197" s="81"/>
      <c r="K197" s="79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  <c r="AA197" s="81"/>
    </row>
    <row r="198" spans="1:27" ht="15.75" customHeight="1" x14ac:dyDescent="0.25">
      <c r="A198" s="81"/>
      <c r="B198" s="81"/>
      <c r="C198" s="125"/>
      <c r="D198" s="81"/>
      <c r="E198" s="81"/>
      <c r="F198" s="81"/>
      <c r="G198" s="81"/>
      <c r="H198" s="81"/>
      <c r="I198" s="81"/>
      <c r="J198" s="81"/>
      <c r="K198" s="79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  <c r="AA198" s="81"/>
    </row>
    <row r="199" spans="1:27" ht="15.75" customHeight="1" x14ac:dyDescent="0.25">
      <c r="A199" s="81"/>
      <c r="B199" s="81"/>
      <c r="C199" s="125"/>
      <c r="D199" s="81"/>
      <c r="E199" s="81"/>
      <c r="F199" s="81"/>
      <c r="G199" s="81"/>
      <c r="H199" s="81"/>
      <c r="I199" s="81"/>
      <c r="J199" s="81"/>
      <c r="K199" s="79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  <c r="AA199" s="81"/>
    </row>
    <row r="200" spans="1:27" ht="15.75" customHeight="1" x14ac:dyDescent="0.25">
      <c r="A200" s="81"/>
      <c r="B200" s="81"/>
      <c r="C200" s="125"/>
      <c r="D200" s="81"/>
      <c r="E200" s="81"/>
      <c r="F200" s="81"/>
      <c r="G200" s="81"/>
      <c r="H200" s="81"/>
      <c r="I200" s="81"/>
      <c r="J200" s="81"/>
      <c r="K200" s="79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  <c r="AA200" s="81"/>
    </row>
    <row r="201" spans="1:27" ht="15.75" customHeight="1" x14ac:dyDescent="0.25">
      <c r="A201" s="81"/>
      <c r="B201" s="81"/>
      <c r="C201" s="125"/>
      <c r="D201" s="81"/>
      <c r="E201" s="81"/>
      <c r="F201" s="81"/>
      <c r="G201" s="81"/>
      <c r="H201" s="81"/>
      <c r="I201" s="81"/>
      <c r="J201" s="81"/>
      <c r="K201" s="79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  <c r="AA201" s="81"/>
    </row>
    <row r="202" spans="1:27" ht="15.75" customHeight="1" x14ac:dyDescent="0.25">
      <c r="A202" s="81"/>
      <c r="B202" s="81"/>
      <c r="C202" s="125"/>
      <c r="D202" s="81"/>
      <c r="E202" s="81"/>
      <c r="F202" s="81"/>
      <c r="G202" s="81"/>
      <c r="H202" s="81"/>
      <c r="I202" s="81"/>
      <c r="J202" s="81"/>
      <c r="K202" s="79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  <c r="AA202" s="81"/>
    </row>
    <row r="203" spans="1:27" ht="15.75" customHeight="1" x14ac:dyDescent="0.25">
      <c r="A203" s="81"/>
      <c r="B203" s="81"/>
      <c r="C203" s="125"/>
      <c r="D203" s="81"/>
      <c r="E203" s="81"/>
      <c r="F203" s="81"/>
      <c r="G203" s="81"/>
      <c r="H203" s="81"/>
      <c r="I203" s="81"/>
      <c r="J203" s="81"/>
      <c r="K203" s="79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  <c r="AA203" s="81"/>
    </row>
    <row r="204" spans="1:27" ht="15.75" customHeight="1" x14ac:dyDescent="0.25">
      <c r="A204" s="81"/>
      <c r="B204" s="81"/>
      <c r="C204" s="125"/>
      <c r="D204" s="81"/>
      <c r="E204" s="81"/>
      <c r="F204" s="81"/>
      <c r="G204" s="81"/>
      <c r="H204" s="81"/>
      <c r="I204" s="81"/>
      <c r="J204" s="81"/>
      <c r="K204" s="79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  <c r="AA204" s="81"/>
    </row>
    <row r="205" spans="1:27" ht="15.75" customHeight="1" x14ac:dyDescent="0.25">
      <c r="A205" s="81"/>
      <c r="B205" s="81"/>
      <c r="C205" s="125"/>
      <c r="D205" s="81"/>
      <c r="E205" s="81"/>
      <c r="F205" s="81"/>
      <c r="G205" s="81"/>
      <c r="H205" s="81"/>
      <c r="I205" s="81"/>
      <c r="J205" s="81"/>
      <c r="K205" s="79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  <c r="AA205" s="81"/>
    </row>
    <row r="206" spans="1:27" ht="15.75" customHeight="1" x14ac:dyDescent="0.25">
      <c r="A206" s="81"/>
      <c r="B206" s="81"/>
      <c r="C206" s="125"/>
      <c r="D206" s="81"/>
      <c r="E206" s="81"/>
      <c r="F206" s="81"/>
      <c r="G206" s="81"/>
      <c r="H206" s="81"/>
      <c r="I206" s="81"/>
      <c r="J206" s="81"/>
      <c r="K206" s="79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  <c r="AA206" s="81"/>
    </row>
    <row r="207" spans="1:27" ht="15.75" customHeight="1" x14ac:dyDescent="0.25">
      <c r="A207" s="81"/>
      <c r="B207" s="81"/>
      <c r="C207" s="125"/>
      <c r="D207" s="81"/>
      <c r="E207" s="81"/>
      <c r="F207" s="81"/>
      <c r="G207" s="81"/>
      <c r="H207" s="81"/>
      <c r="I207" s="81"/>
      <c r="J207" s="81"/>
      <c r="K207" s="79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  <c r="AA207" s="81"/>
    </row>
    <row r="208" spans="1:27" ht="15.75" customHeight="1" x14ac:dyDescent="0.25">
      <c r="A208" s="81"/>
      <c r="B208" s="81"/>
      <c r="C208" s="125"/>
      <c r="D208" s="81"/>
      <c r="E208" s="81"/>
      <c r="F208" s="81"/>
      <c r="G208" s="81"/>
      <c r="H208" s="81"/>
      <c r="I208" s="81"/>
      <c r="J208" s="81"/>
      <c r="K208" s="79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  <c r="AA208" s="81"/>
    </row>
    <row r="209" spans="1:27" ht="15.75" customHeight="1" x14ac:dyDescent="0.25">
      <c r="A209" s="81"/>
      <c r="B209" s="81"/>
      <c r="C209" s="125"/>
      <c r="D209" s="81"/>
      <c r="E209" s="81"/>
      <c r="F209" s="81"/>
      <c r="G209" s="81"/>
      <c r="H209" s="81"/>
      <c r="I209" s="81"/>
      <c r="J209" s="81"/>
      <c r="K209" s="79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  <c r="AA209" s="81"/>
    </row>
    <row r="210" spans="1:27" ht="15.75" customHeight="1" x14ac:dyDescent="0.25">
      <c r="A210" s="81"/>
      <c r="B210" s="81"/>
      <c r="C210" s="125"/>
      <c r="D210" s="81"/>
      <c r="E210" s="81"/>
      <c r="F210" s="81"/>
      <c r="G210" s="81"/>
      <c r="H210" s="81"/>
      <c r="I210" s="81"/>
      <c r="J210" s="81"/>
      <c r="K210" s="79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  <c r="AA210" s="81"/>
    </row>
    <row r="211" spans="1:27" ht="15.75" customHeight="1" x14ac:dyDescent="0.25">
      <c r="A211" s="81"/>
      <c r="B211" s="81"/>
      <c r="C211" s="125"/>
      <c r="D211" s="81"/>
      <c r="E211" s="81"/>
      <c r="F211" s="81"/>
      <c r="G211" s="81"/>
      <c r="H211" s="81"/>
      <c r="I211" s="81"/>
      <c r="J211" s="81"/>
      <c r="K211" s="79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  <c r="AA211" s="81"/>
    </row>
    <row r="212" spans="1:27" ht="15.75" customHeight="1" x14ac:dyDescent="0.25">
      <c r="A212" s="81"/>
      <c r="B212" s="81"/>
      <c r="C212" s="125"/>
      <c r="D212" s="81"/>
      <c r="E212" s="81"/>
      <c r="F212" s="81"/>
      <c r="G212" s="81"/>
      <c r="H212" s="81"/>
      <c r="I212" s="81"/>
      <c r="J212" s="81"/>
      <c r="K212" s="79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  <c r="AA212" s="81"/>
    </row>
    <row r="213" spans="1:27" ht="15.75" customHeight="1" x14ac:dyDescent="0.25">
      <c r="A213" s="81"/>
      <c r="B213" s="81"/>
      <c r="C213" s="125"/>
      <c r="D213" s="81"/>
      <c r="E213" s="81"/>
      <c r="F213" s="81"/>
      <c r="G213" s="81"/>
      <c r="H213" s="81"/>
      <c r="I213" s="81"/>
      <c r="J213" s="81"/>
      <c r="K213" s="79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  <c r="AA213" s="81"/>
    </row>
    <row r="214" spans="1:27" ht="15.75" customHeight="1" x14ac:dyDescent="0.25">
      <c r="A214" s="81"/>
      <c r="B214" s="81"/>
      <c r="C214" s="125"/>
      <c r="D214" s="81"/>
      <c r="E214" s="81"/>
      <c r="F214" s="81"/>
      <c r="G214" s="81"/>
      <c r="H214" s="81"/>
      <c r="I214" s="81"/>
      <c r="J214" s="81"/>
      <c r="K214" s="79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  <c r="AA214" s="81"/>
    </row>
    <row r="215" spans="1:27" ht="15.75" customHeight="1" x14ac:dyDescent="0.25">
      <c r="A215" s="81"/>
      <c r="B215" s="81"/>
      <c r="C215" s="125"/>
      <c r="D215" s="81"/>
      <c r="E215" s="81"/>
      <c r="F215" s="81"/>
      <c r="G215" s="81"/>
      <c r="H215" s="81"/>
      <c r="I215" s="81"/>
      <c r="J215" s="81"/>
      <c r="K215" s="79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  <c r="AA215" s="81"/>
    </row>
    <row r="216" spans="1:27" ht="15.75" customHeight="1" x14ac:dyDescent="0.25">
      <c r="A216" s="81"/>
      <c r="B216" s="81"/>
      <c r="C216" s="125"/>
      <c r="D216" s="81"/>
      <c r="E216" s="81"/>
      <c r="F216" s="81"/>
      <c r="G216" s="81"/>
      <c r="H216" s="81"/>
      <c r="I216" s="81"/>
      <c r="J216" s="81"/>
      <c r="K216" s="79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  <c r="AA216" s="81"/>
    </row>
    <row r="217" spans="1:27" ht="15.75" customHeight="1" x14ac:dyDescent="0.25">
      <c r="A217" s="81"/>
      <c r="B217" s="81"/>
      <c r="C217" s="125"/>
      <c r="D217" s="81"/>
      <c r="E217" s="81"/>
      <c r="F217" s="81"/>
      <c r="G217" s="81"/>
      <c r="H217" s="81"/>
      <c r="I217" s="81"/>
      <c r="J217" s="81"/>
      <c r="K217" s="79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  <c r="AA217" s="81"/>
    </row>
    <row r="218" spans="1:27" ht="15.75" customHeight="1" x14ac:dyDescent="0.25">
      <c r="A218" s="81"/>
      <c r="B218" s="81"/>
      <c r="C218" s="125"/>
      <c r="D218" s="81"/>
      <c r="E218" s="81"/>
      <c r="F218" s="81"/>
      <c r="G218" s="81"/>
      <c r="H218" s="81"/>
      <c r="I218" s="81"/>
      <c r="J218" s="81"/>
      <c r="K218" s="79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  <c r="AA218" s="81"/>
    </row>
    <row r="219" spans="1:27" ht="15.75" customHeight="1" x14ac:dyDescent="0.25">
      <c r="A219" s="81"/>
      <c r="B219" s="81"/>
      <c r="C219" s="125"/>
      <c r="D219" s="81"/>
      <c r="E219" s="81"/>
      <c r="F219" s="81"/>
      <c r="G219" s="81"/>
      <c r="H219" s="81"/>
      <c r="I219" s="81"/>
      <c r="J219" s="81"/>
      <c r="K219" s="79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  <c r="AA219" s="81"/>
    </row>
    <row r="220" spans="1:27" ht="15.75" customHeight="1" x14ac:dyDescent="0.25">
      <c r="A220" s="81"/>
      <c r="B220" s="81"/>
      <c r="C220" s="125"/>
      <c r="D220" s="81"/>
      <c r="E220" s="81"/>
      <c r="F220" s="81"/>
      <c r="G220" s="81"/>
      <c r="H220" s="81"/>
      <c r="I220" s="81"/>
      <c r="J220" s="81"/>
      <c r="K220" s="79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  <c r="AA220" s="81"/>
    </row>
    <row r="221" spans="1:27" ht="15.75" customHeight="1" x14ac:dyDescent="0.25">
      <c r="A221" s="81"/>
      <c r="B221" s="81"/>
      <c r="C221" s="125"/>
      <c r="D221" s="81"/>
      <c r="E221" s="81"/>
      <c r="F221" s="81"/>
      <c r="G221" s="81"/>
      <c r="H221" s="81"/>
      <c r="I221" s="81"/>
      <c r="J221" s="81"/>
      <c r="K221" s="79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  <c r="AA221" s="81"/>
    </row>
    <row r="222" spans="1:27" ht="15.75" customHeight="1" x14ac:dyDescent="0.25">
      <c r="A222" s="81"/>
      <c r="B222" s="81"/>
      <c r="C222" s="125"/>
      <c r="D222" s="81"/>
      <c r="E222" s="81"/>
      <c r="F222" s="81"/>
      <c r="G222" s="81"/>
      <c r="H222" s="81"/>
      <c r="I222" s="81"/>
      <c r="J222" s="81"/>
      <c r="K222" s="79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  <c r="AA222" s="81"/>
    </row>
    <row r="223" spans="1:27" ht="15.75" customHeight="1" x14ac:dyDescent="0.25">
      <c r="A223" s="81"/>
      <c r="B223" s="81"/>
      <c r="C223" s="125"/>
      <c r="D223" s="81"/>
      <c r="E223" s="81"/>
      <c r="F223" s="81"/>
      <c r="G223" s="81"/>
      <c r="H223" s="81"/>
      <c r="I223" s="81"/>
      <c r="J223" s="81"/>
      <c r="K223" s="79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  <c r="AA223" s="81"/>
    </row>
    <row r="224" spans="1:27" ht="15.75" customHeight="1" x14ac:dyDescent="0.25">
      <c r="A224" s="81"/>
      <c r="B224" s="81"/>
      <c r="C224" s="125"/>
      <c r="D224" s="81"/>
      <c r="E224" s="81"/>
      <c r="F224" s="81"/>
      <c r="G224" s="81"/>
      <c r="H224" s="81"/>
      <c r="I224" s="81"/>
      <c r="J224" s="81"/>
      <c r="K224" s="79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  <c r="AA224" s="81"/>
    </row>
    <row r="225" spans="1:27" ht="15.75" customHeight="1" x14ac:dyDescent="0.25">
      <c r="A225" s="81"/>
      <c r="B225" s="81"/>
      <c r="C225" s="125"/>
      <c r="D225" s="81"/>
      <c r="E225" s="81"/>
      <c r="F225" s="81"/>
      <c r="G225" s="81"/>
      <c r="H225" s="81"/>
      <c r="I225" s="81"/>
      <c r="J225" s="81"/>
      <c r="K225" s="79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  <c r="AA225" s="81"/>
    </row>
    <row r="226" spans="1:27" ht="15.75" customHeight="1" x14ac:dyDescent="0.25">
      <c r="A226" s="81"/>
      <c r="B226" s="81"/>
      <c r="C226" s="125"/>
      <c r="D226" s="81"/>
      <c r="E226" s="81"/>
      <c r="F226" s="81"/>
      <c r="G226" s="81"/>
      <c r="H226" s="81"/>
      <c r="I226" s="81"/>
      <c r="J226" s="81"/>
      <c r="K226" s="79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  <c r="AA226" s="81"/>
    </row>
    <row r="227" spans="1:27" ht="15.75" customHeight="1" x14ac:dyDescent="0.25">
      <c r="A227" s="81"/>
      <c r="B227" s="81"/>
      <c r="C227" s="125"/>
      <c r="D227" s="81"/>
      <c r="E227" s="81"/>
      <c r="F227" s="81"/>
      <c r="G227" s="81"/>
      <c r="H227" s="81"/>
      <c r="I227" s="81"/>
      <c r="J227" s="81"/>
      <c r="K227" s="79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  <c r="AA227" s="81"/>
    </row>
    <row r="228" spans="1:27" ht="15.75" customHeight="1" x14ac:dyDescent="0.25">
      <c r="A228" s="81"/>
      <c r="B228" s="81"/>
      <c r="C228" s="125"/>
      <c r="D228" s="81"/>
      <c r="E228" s="81"/>
      <c r="F228" s="81"/>
      <c r="G228" s="81"/>
      <c r="H228" s="81"/>
      <c r="I228" s="81"/>
      <c r="J228" s="81"/>
      <c r="K228" s="79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  <c r="AA228" s="81"/>
    </row>
    <row r="229" spans="1:27" ht="15.75" customHeight="1" x14ac:dyDescent="0.25">
      <c r="A229" s="81"/>
      <c r="B229" s="81"/>
      <c r="C229" s="125"/>
      <c r="D229" s="81"/>
      <c r="E229" s="81"/>
      <c r="F229" s="81"/>
      <c r="G229" s="81"/>
      <c r="H229" s="81"/>
      <c r="I229" s="81"/>
      <c r="J229" s="81"/>
      <c r="K229" s="79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  <c r="AA229" s="81"/>
    </row>
    <row r="230" spans="1:27" ht="15.75" customHeight="1" x14ac:dyDescent="0.25">
      <c r="A230" s="81"/>
      <c r="B230" s="81"/>
      <c r="C230" s="125"/>
      <c r="D230" s="81"/>
      <c r="E230" s="81"/>
      <c r="F230" s="81"/>
      <c r="G230" s="81"/>
      <c r="H230" s="81"/>
      <c r="I230" s="81"/>
      <c r="J230" s="81"/>
      <c r="K230" s="79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  <c r="AA230" s="81"/>
    </row>
    <row r="231" spans="1:27" ht="15.75" customHeight="1" x14ac:dyDescent="0.25">
      <c r="A231" s="81"/>
      <c r="B231" s="81"/>
      <c r="C231" s="125"/>
      <c r="D231" s="81"/>
      <c r="E231" s="81"/>
      <c r="F231" s="81"/>
      <c r="G231" s="81"/>
      <c r="H231" s="81"/>
      <c r="I231" s="81"/>
      <c r="J231" s="81"/>
      <c r="K231" s="79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  <c r="AA231" s="81"/>
    </row>
    <row r="232" spans="1:27" ht="15.75" customHeight="1" x14ac:dyDescent="0.25">
      <c r="A232" s="81"/>
      <c r="B232" s="81"/>
      <c r="C232" s="125"/>
      <c r="D232" s="81"/>
      <c r="E232" s="81"/>
      <c r="F232" s="81"/>
      <c r="G232" s="81"/>
      <c r="H232" s="81"/>
      <c r="I232" s="81"/>
      <c r="J232" s="81"/>
      <c r="K232" s="79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  <c r="AA232" s="81"/>
    </row>
    <row r="233" spans="1:27" ht="15.75" customHeight="1" x14ac:dyDescent="0.25">
      <c r="A233" s="81"/>
      <c r="B233" s="81"/>
      <c r="C233" s="125"/>
      <c r="D233" s="81"/>
      <c r="E233" s="81"/>
      <c r="F233" s="81"/>
      <c r="G233" s="81"/>
      <c r="H233" s="81"/>
      <c r="I233" s="81"/>
      <c r="J233" s="81"/>
      <c r="K233" s="79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  <c r="AA233" s="81"/>
    </row>
    <row r="234" spans="1:27" ht="15.75" customHeight="1" x14ac:dyDescent="0.25">
      <c r="A234" s="81"/>
      <c r="B234" s="81"/>
      <c r="C234" s="125"/>
      <c r="D234" s="81"/>
      <c r="E234" s="81"/>
      <c r="F234" s="81"/>
      <c r="G234" s="81"/>
      <c r="H234" s="81"/>
      <c r="I234" s="81"/>
      <c r="J234" s="81"/>
      <c r="K234" s="79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  <c r="AA234" s="81"/>
    </row>
    <row r="235" spans="1:27" ht="15.75" customHeight="1" x14ac:dyDescent="0.25">
      <c r="A235" s="81"/>
      <c r="B235" s="81"/>
      <c r="C235" s="125"/>
      <c r="D235" s="81"/>
      <c r="E235" s="81"/>
      <c r="F235" s="81"/>
      <c r="G235" s="81"/>
      <c r="H235" s="81"/>
      <c r="I235" s="81"/>
      <c r="J235" s="81"/>
      <c r="K235" s="79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81"/>
    </row>
    <row r="236" spans="1:27" ht="15.75" customHeight="1" x14ac:dyDescent="0.25">
      <c r="A236" s="81"/>
      <c r="B236" s="81"/>
      <c r="C236" s="125"/>
      <c r="D236" s="81"/>
      <c r="E236" s="81"/>
      <c r="F236" s="81"/>
      <c r="G236" s="81"/>
      <c r="H236" s="81"/>
      <c r="I236" s="81"/>
      <c r="J236" s="81"/>
      <c r="K236" s="79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  <c r="AA236" s="81"/>
    </row>
    <row r="237" spans="1:27" ht="15.75" customHeight="1" x14ac:dyDescent="0.25">
      <c r="A237" s="81"/>
      <c r="B237" s="81"/>
      <c r="C237" s="125"/>
      <c r="D237" s="81"/>
      <c r="E237" s="81"/>
      <c r="F237" s="81"/>
      <c r="G237" s="81"/>
      <c r="H237" s="81"/>
      <c r="I237" s="81"/>
      <c r="J237" s="81"/>
      <c r="K237" s="79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  <c r="AA237" s="81"/>
    </row>
    <row r="238" spans="1:27" ht="15.75" customHeight="1" x14ac:dyDescent="0.25">
      <c r="A238" s="81"/>
      <c r="B238" s="81"/>
      <c r="C238" s="125"/>
      <c r="D238" s="81"/>
      <c r="E238" s="81"/>
      <c r="F238" s="81"/>
      <c r="G238" s="81"/>
      <c r="H238" s="81"/>
      <c r="I238" s="81"/>
      <c r="J238" s="81"/>
      <c r="K238" s="79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  <c r="AA238" s="81"/>
    </row>
    <row r="239" spans="1:27" ht="15.75" customHeight="1" x14ac:dyDescent="0.25">
      <c r="A239" s="81"/>
      <c r="B239" s="81"/>
      <c r="C239" s="125"/>
      <c r="D239" s="81"/>
      <c r="E239" s="81"/>
      <c r="F239" s="81"/>
      <c r="G239" s="81"/>
      <c r="H239" s="81"/>
      <c r="I239" s="81"/>
      <c r="J239" s="81"/>
      <c r="K239" s="79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  <c r="AA239" s="81"/>
    </row>
    <row r="240" spans="1:27" ht="15.75" customHeight="1" x14ac:dyDescent="0.25">
      <c r="A240" s="81"/>
      <c r="B240" s="81"/>
      <c r="C240" s="125"/>
      <c r="D240" s="81"/>
      <c r="E240" s="81"/>
      <c r="F240" s="81"/>
      <c r="G240" s="81"/>
      <c r="H240" s="81"/>
      <c r="I240" s="81"/>
      <c r="J240" s="81"/>
      <c r="K240" s="79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  <c r="AA240" s="81"/>
    </row>
    <row r="241" spans="1:27" ht="15.75" customHeight="1" x14ac:dyDescent="0.25">
      <c r="A241" s="81"/>
      <c r="B241" s="81"/>
      <c r="C241" s="125"/>
      <c r="D241" s="81"/>
      <c r="E241" s="81"/>
      <c r="F241" s="81"/>
      <c r="G241" s="81"/>
      <c r="H241" s="81"/>
      <c r="I241" s="81"/>
      <c r="J241" s="81"/>
      <c r="K241" s="79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  <c r="AA241" s="81"/>
    </row>
    <row r="242" spans="1:27" ht="15.75" customHeight="1" x14ac:dyDescent="0.25">
      <c r="A242" s="81"/>
      <c r="B242" s="81"/>
      <c r="C242" s="125"/>
      <c r="D242" s="81"/>
      <c r="E242" s="81"/>
      <c r="F242" s="81"/>
      <c r="G242" s="81"/>
      <c r="H242" s="81"/>
      <c r="I242" s="81"/>
      <c r="J242" s="81"/>
      <c r="K242" s="79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  <c r="AA242" s="81"/>
    </row>
    <row r="243" spans="1:27" ht="15.75" customHeight="1" x14ac:dyDescent="0.25">
      <c r="A243" s="81"/>
      <c r="B243" s="81"/>
      <c r="C243" s="125"/>
      <c r="D243" s="81"/>
      <c r="E243" s="81"/>
      <c r="F243" s="81"/>
      <c r="G243" s="81"/>
      <c r="H243" s="81"/>
      <c r="I243" s="81"/>
      <c r="J243" s="81"/>
      <c r="K243" s="79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  <c r="AA243" s="81"/>
    </row>
    <row r="244" spans="1:27" ht="15.75" customHeight="1" x14ac:dyDescent="0.25">
      <c r="A244" s="81"/>
      <c r="B244" s="81"/>
      <c r="C244" s="125"/>
      <c r="D244" s="81"/>
      <c r="E244" s="81"/>
      <c r="F244" s="81"/>
      <c r="G244" s="81"/>
      <c r="H244" s="81"/>
      <c r="I244" s="81"/>
      <c r="J244" s="81"/>
      <c r="K244" s="79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  <c r="AA244" s="81"/>
    </row>
    <row r="245" spans="1:27" ht="15.75" customHeight="1" x14ac:dyDescent="0.25">
      <c r="A245" s="81"/>
      <c r="B245" s="81"/>
      <c r="C245" s="125"/>
      <c r="D245" s="81"/>
      <c r="E245" s="81"/>
      <c r="F245" s="81"/>
      <c r="G245" s="81"/>
      <c r="H245" s="81"/>
      <c r="I245" s="81"/>
      <c r="J245" s="81"/>
      <c r="K245" s="79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  <c r="AA245" s="81"/>
    </row>
    <row r="246" spans="1:27" ht="15.75" customHeight="1" x14ac:dyDescent="0.25">
      <c r="A246" s="81"/>
      <c r="B246" s="81"/>
      <c r="C246" s="125"/>
      <c r="D246" s="81"/>
      <c r="E246" s="81"/>
      <c r="F246" s="81"/>
      <c r="G246" s="81"/>
      <c r="H246" s="81"/>
      <c r="I246" s="81"/>
      <c r="J246" s="81"/>
      <c r="K246" s="79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  <c r="AA246" s="81"/>
    </row>
    <row r="247" spans="1:27" ht="15.75" customHeight="1" x14ac:dyDescent="0.25">
      <c r="A247" s="81"/>
      <c r="B247" s="81"/>
      <c r="C247" s="125"/>
      <c r="D247" s="81"/>
      <c r="E247" s="81"/>
      <c r="F247" s="81"/>
      <c r="G247" s="81"/>
      <c r="H247" s="81"/>
      <c r="I247" s="81"/>
      <c r="J247" s="81"/>
      <c r="K247" s="79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  <c r="AA247" s="81"/>
    </row>
    <row r="248" spans="1:27" ht="15.75" customHeight="1" x14ac:dyDescent="0.25">
      <c r="A248" s="81"/>
      <c r="B248" s="81"/>
      <c r="C248" s="125"/>
      <c r="D248" s="81"/>
      <c r="E248" s="81"/>
      <c r="F248" s="81"/>
      <c r="G248" s="81"/>
      <c r="H248" s="81"/>
      <c r="I248" s="81"/>
      <c r="J248" s="81"/>
      <c r="K248" s="79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  <c r="AA248" s="81"/>
    </row>
    <row r="249" spans="1:27" ht="15.75" customHeight="1" x14ac:dyDescent="0.25">
      <c r="A249" s="81"/>
      <c r="B249" s="81"/>
      <c r="C249" s="125"/>
      <c r="D249" s="81"/>
      <c r="E249" s="81"/>
      <c r="F249" s="81"/>
      <c r="G249" s="81"/>
      <c r="H249" s="81"/>
      <c r="I249" s="81"/>
      <c r="J249" s="81"/>
      <c r="K249" s="79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  <c r="AA249" s="81"/>
    </row>
    <row r="250" spans="1:27" ht="15.75" customHeight="1" x14ac:dyDescent="0.25">
      <c r="A250" s="81"/>
      <c r="B250" s="81"/>
      <c r="C250" s="125"/>
      <c r="D250" s="81"/>
      <c r="E250" s="81"/>
      <c r="F250" s="81"/>
      <c r="G250" s="81"/>
      <c r="H250" s="81"/>
      <c r="I250" s="81"/>
      <c r="J250" s="81"/>
      <c r="K250" s="79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  <c r="AA250" s="81"/>
    </row>
    <row r="251" spans="1:27" ht="15.75" customHeight="1" x14ac:dyDescent="0.25">
      <c r="A251" s="81"/>
      <c r="B251" s="81"/>
      <c r="C251" s="125"/>
      <c r="D251" s="81"/>
      <c r="E251" s="81"/>
      <c r="F251" s="81"/>
      <c r="G251" s="81"/>
      <c r="H251" s="81"/>
      <c r="I251" s="81"/>
      <c r="J251" s="81"/>
      <c r="K251" s="79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  <c r="AA251" s="81"/>
    </row>
    <row r="252" spans="1:27" ht="15.75" customHeight="1" x14ac:dyDescent="0.25">
      <c r="A252" s="81"/>
      <c r="B252" s="81"/>
      <c r="C252" s="125"/>
      <c r="D252" s="81"/>
      <c r="E252" s="81"/>
      <c r="F252" s="81"/>
      <c r="G252" s="81"/>
      <c r="H252" s="81"/>
      <c r="I252" s="81"/>
      <c r="J252" s="81"/>
      <c r="K252" s="79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  <c r="AA252" s="81"/>
    </row>
    <row r="253" spans="1:27" ht="15.75" customHeight="1" x14ac:dyDescent="0.25">
      <c r="A253" s="81"/>
      <c r="B253" s="81"/>
      <c r="C253" s="125"/>
      <c r="D253" s="81"/>
      <c r="E253" s="81"/>
      <c r="F253" s="81"/>
      <c r="G253" s="81"/>
      <c r="H253" s="81"/>
      <c r="I253" s="81"/>
      <c r="J253" s="81"/>
      <c r="K253" s="79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  <c r="AA253" s="81"/>
    </row>
    <row r="254" spans="1:27" ht="15.75" customHeight="1" x14ac:dyDescent="0.25">
      <c r="A254" s="81"/>
      <c r="B254" s="81"/>
      <c r="C254" s="125"/>
      <c r="D254" s="81"/>
      <c r="E254" s="81"/>
      <c r="F254" s="81"/>
      <c r="G254" s="81"/>
      <c r="H254" s="81"/>
      <c r="I254" s="81"/>
      <c r="J254" s="81"/>
      <c r="K254" s="79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  <c r="AA254" s="81"/>
    </row>
    <row r="255" spans="1:27" ht="15.75" customHeight="1" x14ac:dyDescent="0.25">
      <c r="A255" s="81"/>
      <c r="B255" s="81"/>
      <c r="C255" s="125"/>
      <c r="D255" s="81"/>
      <c r="E255" s="81"/>
      <c r="F255" s="81"/>
      <c r="G255" s="81"/>
      <c r="H255" s="81"/>
      <c r="I255" s="81"/>
      <c r="J255" s="81"/>
      <c r="K255" s="79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  <c r="AA255" s="81"/>
    </row>
    <row r="256" spans="1:27" ht="15.75" customHeight="1" x14ac:dyDescent="0.25">
      <c r="A256" s="81"/>
      <c r="B256" s="81"/>
      <c r="C256" s="125"/>
      <c r="D256" s="81"/>
      <c r="E256" s="81"/>
      <c r="F256" s="81"/>
      <c r="G256" s="81"/>
      <c r="H256" s="81"/>
      <c r="I256" s="81"/>
      <c r="J256" s="81"/>
      <c r="K256" s="79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  <c r="AA256" s="81"/>
    </row>
    <row r="257" spans="1:27" ht="15.75" customHeight="1" x14ac:dyDescent="0.25">
      <c r="A257" s="81"/>
      <c r="B257" s="81"/>
      <c r="C257" s="125"/>
      <c r="D257" s="81"/>
      <c r="E257" s="81"/>
      <c r="F257" s="81"/>
      <c r="G257" s="81"/>
      <c r="H257" s="81"/>
      <c r="I257" s="81"/>
      <c r="J257" s="81"/>
      <c r="K257" s="79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  <c r="AA257" s="81"/>
    </row>
    <row r="258" spans="1:27" ht="15.75" customHeight="1" x14ac:dyDescent="0.25">
      <c r="A258" s="81"/>
      <c r="B258" s="81"/>
      <c r="C258" s="125"/>
      <c r="D258" s="81"/>
      <c r="E258" s="81"/>
      <c r="F258" s="81"/>
      <c r="G258" s="81"/>
      <c r="H258" s="81"/>
      <c r="I258" s="81"/>
      <c r="J258" s="81"/>
      <c r="K258" s="79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  <c r="AA258" s="81"/>
    </row>
    <row r="259" spans="1:27" ht="15.75" customHeight="1" x14ac:dyDescent="0.25">
      <c r="A259" s="81"/>
      <c r="B259" s="81"/>
      <c r="C259" s="125"/>
      <c r="D259" s="81"/>
      <c r="E259" s="81"/>
      <c r="F259" s="81"/>
      <c r="G259" s="81"/>
      <c r="H259" s="81"/>
      <c r="I259" s="81"/>
      <c r="J259" s="81"/>
      <c r="K259" s="79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  <c r="AA259" s="81"/>
    </row>
    <row r="260" spans="1:27" ht="15.75" customHeight="1" x14ac:dyDescent="0.25">
      <c r="A260" s="81"/>
      <c r="B260" s="81"/>
      <c r="C260" s="125"/>
      <c r="D260" s="81"/>
      <c r="E260" s="81"/>
      <c r="F260" s="81"/>
      <c r="G260" s="81"/>
      <c r="H260" s="81"/>
      <c r="I260" s="81"/>
      <c r="J260" s="81"/>
      <c r="K260" s="79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  <c r="AA260" s="81"/>
    </row>
    <row r="261" spans="1:27" ht="15.75" customHeight="1" x14ac:dyDescent="0.25">
      <c r="A261" s="81"/>
      <c r="B261" s="81"/>
      <c r="C261" s="125"/>
      <c r="D261" s="81"/>
      <c r="E261" s="81"/>
      <c r="F261" s="81"/>
      <c r="G261" s="81"/>
      <c r="H261" s="81"/>
      <c r="I261" s="81"/>
      <c r="J261" s="81"/>
      <c r="K261" s="79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  <c r="AA261" s="81"/>
    </row>
    <row r="262" spans="1:27" ht="15.75" customHeight="1" x14ac:dyDescent="0.25">
      <c r="A262" s="81"/>
      <c r="B262" s="81"/>
      <c r="C262" s="125"/>
      <c r="D262" s="81"/>
      <c r="E262" s="81"/>
      <c r="F262" s="81"/>
      <c r="G262" s="81"/>
      <c r="H262" s="81"/>
      <c r="I262" s="81"/>
      <c r="J262" s="81"/>
      <c r="K262" s="79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  <c r="AA262" s="81"/>
    </row>
    <row r="263" spans="1:27" ht="15.75" customHeight="1" x14ac:dyDescent="0.25">
      <c r="A263" s="81"/>
      <c r="B263" s="81"/>
      <c r="C263" s="125"/>
      <c r="D263" s="81"/>
      <c r="E263" s="81"/>
      <c r="F263" s="81"/>
      <c r="G263" s="81"/>
      <c r="H263" s="81"/>
      <c r="I263" s="81"/>
      <c r="J263" s="81"/>
      <c r="K263" s="79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  <c r="AA263" s="81"/>
    </row>
    <row r="264" spans="1:27" ht="15.75" customHeight="1" x14ac:dyDescent="0.25">
      <c r="A264" s="81"/>
      <c r="B264" s="81"/>
      <c r="C264" s="125"/>
      <c r="D264" s="81"/>
      <c r="E264" s="81"/>
      <c r="F264" s="81"/>
      <c r="G264" s="81"/>
      <c r="H264" s="81"/>
      <c r="I264" s="81"/>
      <c r="J264" s="81"/>
      <c r="K264" s="79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  <c r="AA264" s="81"/>
    </row>
    <row r="265" spans="1:27" ht="15.75" customHeight="1" x14ac:dyDescent="0.25">
      <c r="A265" s="81"/>
      <c r="B265" s="81"/>
      <c r="C265" s="125"/>
      <c r="D265" s="81"/>
      <c r="E265" s="81"/>
      <c r="F265" s="81"/>
      <c r="G265" s="81"/>
      <c r="H265" s="81"/>
      <c r="I265" s="81"/>
      <c r="J265" s="81"/>
      <c r="K265" s="79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  <c r="AA265" s="81"/>
    </row>
    <row r="266" spans="1:27" ht="15.75" customHeight="1" x14ac:dyDescent="0.25">
      <c r="A266" s="81"/>
      <c r="B266" s="81"/>
      <c r="C266" s="125"/>
      <c r="D266" s="81"/>
      <c r="E266" s="81"/>
      <c r="F266" s="81"/>
      <c r="G266" s="81"/>
      <c r="H266" s="81"/>
      <c r="I266" s="81"/>
      <c r="J266" s="81"/>
      <c r="K266" s="79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  <c r="AA266" s="81"/>
    </row>
    <row r="267" spans="1:27" ht="15.75" customHeight="1" x14ac:dyDescent="0.25">
      <c r="A267" s="81"/>
      <c r="B267" s="81"/>
      <c r="C267" s="125"/>
      <c r="D267" s="81"/>
      <c r="E267" s="81"/>
      <c r="F267" s="81"/>
      <c r="G267" s="81"/>
      <c r="H267" s="81"/>
      <c r="I267" s="81"/>
      <c r="J267" s="81"/>
      <c r="K267" s="79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  <c r="AA267" s="81"/>
    </row>
    <row r="268" spans="1:27" ht="15.75" customHeight="1" x14ac:dyDescent="0.25">
      <c r="A268" s="81"/>
      <c r="B268" s="81"/>
      <c r="C268" s="125"/>
      <c r="D268" s="81"/>
      <c r="E268" s="81"/>
      <c r="F268" s="81"/>
      <c r="G268" s="81"/>
      <c r="H268" s="81"/>
      <c r="I268" s="81"/>
      <c r="J268" s="81"/>
      <c r="K268" s="79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  <c r="AA268" s="81"/>
    </row>
    <row r="269" spans="1:27" ht="15.75" customHeight="1" x14ac:dyDescent="0.25">
      <c r="A269" s="81"/>
      <c r="B269" s="81"/>
      <c r="C269" s="125"/>
      <c r="D269" s="81"/>
      <c r="E269" s="81"/>
      <c r="F269" s="81"/>
      <c r="G269" s="81"/>
      <c r="H269" s="81"/>
      <c r="I269" s="81"/>
      <c r="J269" s="81"/>
      <c r="K269" s="79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  <c r="AA269" s="81"/>
    </row>
    <row r="270" spans="1:27" ht="15.75" customHeight="1" x14ac:dyDescent="0.25">
      <c r="A270" s="81"/>
      <c r="B270" s="81"/>
      <c r="C270" s="125"/>
      <c r="D270" s="81"/>
      <c r="E270" s="81"/>
      <c r="F270" s="81"/>
      <c r="G270" s="81"/>
      <c r="H270" s="81"/>
      <c r="I270" s="81"/>
      <c r="J270" s="81"/>
      <c r="K270" s="79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  <c r="AA270" s="81"/>
    </row>
    <row r="271" spans="1:27" ht="15.75" customHeight="1" x14ac:dyDescent="0.25">
      <c r="A271" s="81"/>
      <c r="B271" s="81"/>
      <c r="C271" s="125"/>
      <c r="D271" s="81"/>
      <c r="E271" s="81"/>
      <c r="F271" s="81"/>
      <c r="G271" s="81"/>
      <c r="H271" s="81"/>
      <c r="I271" s="81"/>
      <c r="J271" s="81"/>
      <c r="K271" s="79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  <c r="AA271" s="81"/>
    </row>
    <row r="272" spans="1:27" ht="15.75" customHeight="1" x14ac:dyDescent="0.25">
      <c r="A272" s="81"/>
      <c r="B272" s="81"/>
      <c r="C272" s="125"/>
      <c r="D272" s="81"/>
      <c r="E272" s="81"/>
      <c r="F272" s="81"/>
      <c r="G272" s="81"/>
      <c r="H272" s="81"/>
      <c r="I272" s="81"/>
      <c r="J272" s="81"/>
      <c r="K272" s="79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  <c r="AA272" s="81"/>
    </row>
    <row r="273" spans="1:27" ht="15.75" customHeight="1" x14ac:dyDescent="0.25">
      <c r="A273" s="81"/>
      <c r="B273" s="81"/>
      <c r="C273" s="125"/>
      <c r="D273" s="81"/>
      <c r="E273" s="81"/>
      <c r="F273" s="81"/>
      <c r="G273" s="81"/>
      <c r="H273" s="81"/>
      <c r="I273" s="81"/>
      <c r="J273" s="81"/>
      <c r="K273" s="79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  <c r="AA273" s="81"/>
    </row>
    <row r="274" spans="1:27" ht="15.75" customHeight="1" x14ac:dyDescent="0.25">
      <c r="A274" s="81"/>
      <c r="B274" s="81"/>
      <c r="C274" s="125"/>
      <c r="D274" s="81"/>
      <c r="E274" s="81"/>
      <c r="F274" s="81"/>
      <c r="G274" s="81"/>
      <c r="H274" s="81"/>
      <c r="I274" s="81"/>
      <c r="J274" s="81"/>
      <c r="K274" s="79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  <c r="AA274" s="81"/>
    </row>
    <row r="275" spans="1:27" ht="15.75" customHeight="1" x14ac:dyDescent="0.25">
      <c r="A275" s="81"/>
      <c r="B275" s="81"/>
      <c r="C275" s="125"/>
      <c r="D275" s="81"/>
      <c r="E275" s="81"/>
      <c r="F275" s="81"/>
      <c r="G275" s="81"/>
      <c r="H275" s="81"/>
      <c r="I275" s="81"/>
      <c r="J275" s="81"/>
      <c r="K275" s="79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  <c r="AA275" s="81"/>
    </row>
    <row r="276" spans="1:27" ht="15.75" customHeight="1" x14ac:dyDescent="0.25">
      <c r="A276" s="81"/>
      <c r="B276" s="81"/>
      <c r="C276" s="125"/>
      <c r="D276" s="81"/>
      <c r="E276" s="81"/>
      <c r="F276" s="81"/>
      <c r="G276" s="81"/>
      <c r="H276" s="81"/>
      <c r="I276" s="81"/>
      <c r="J276" s="81"/>
      <c r="K276" s="79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  <c r="AA276" s="81"/>
    </row>
    <row r="277" spans="1:27" ht="15.75" customHeight="1" x14ac:dyDescent="0.25">
      <c r="A277" s="81"/>
      <c r="B277" s="81"/>
      <c r="C277" s="125"/>
      <c r="D277" s="81"/>
      <c r="E277" s="81"/>
      <c r="F277" s="81"/>
      <c r="G277" s="81"/>
      <c r="H277" s="81"/>
      <c r="I277" s="81"/>
      <c r="J277" s="81"/>
      <c r="K277" s="79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  <c r="AA277" s="81"/>
    </row>
    <row r="278" spans="1:27" ht="15.75" customHeight="1" x14ac:dyDescent="0.25">
      <c r="A278" s="81"/>
      <c r="B278" s="81"/>
      <c r="C278" s="125"/>
      <c r="D278" s="81"/>
      <c r="E278" s="81"/>
      <c r="F278" s="81"/>
      <c r="G278" s="81"/>
      <c r="H278" s="81"/>
      <c r="I278" s="81"/>
      <c r="J278" s="81"/>
      <c r="K278" s="79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  <c r="AA278" s="81"/>
    </row>
    <row r="279" spans="1:27" ht="15.75" customHeight="1" x14ac:dyDescent="0.25">
      <c r="A279" s="81"/>
      <c r="B279" s="81"/>
      <c r="C279" s="125"/>
      <c r="D279" s="81"/>
      <c r="E279" s="81"/>
      <c r="F279" s="81"/>
      <c r="G279" s="81"/>
      <c r="H279" s="81"/>
      <c r="I279" s="81"/>
      <c r="J279" s="81"/>
      <c r="K279" s="79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  <c r="AA279" s="81"/>
    </row>
    <row r="280" spans="1:27" ht="15.75" customHeight="1" x14ac:dyDescent="0.25">
      <c r="A280" s="81"/>
      <c r="B280" s="81"/>
      <c r="C280" s="125"/>
      <c r="D280" s="81"/>
      <c r="E280" s="81"/>
      <c r="F280" s="81"/>
      <c r="G280" s="81"/>
      <c r="H280" s="81"/>
      <c r="I280" s="81"/>
      <c r="J280" s="81"/>
      <c r="K280" s="79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  <c r="AA280" s="81"/>
    </row>
    <row r="281" spans="1:27" ht="15.75" customHeight="1" x14ac:dyDescent="0.25">
      <c r="A281" s="81"/>
      <c r="B281" s="81"/>
      <c r="C281" s="125"/>
      <c r="D281" s="81"/>
      <c r="E281" s="81"/>
      <c r="F281" s="81"/>
      <c r="G281" s="81"/>
      <c r="H281" s="81"/>
      <c r="I281" s="81"/>
      <c r="J281" s="81"/>
      <c r="K281" s="79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  <c r="AA281" s="81"/>
    </row>
    <row r="282" spans="1:27" ht="15.75" customHeight="1" x14ac:dyDescent="0.25">
      <c r="A282" s="81"/>
      <c r="B282" s="81"/>
      <c r="C282" s="125"/>
      <c r="D282" s="81"/>
      <c r="E282" s="81"/>
      <c r="F282" s="81"/>
      <c r="G282" s="81"/>
      <c r="H282" s="81"/>
      <c r="I282" s="81"/>
      <c r="J282" s="81"/>
      <c r="K282" s="79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  <c r="AA282" s="81"/>
    </row>
    <row r="283" spans="1:27" ht="15.75" customHeight="1" x14ac:dyDescent="0.25">
      <c r="A283" s="81"/>
      <c r="B283" s="81"/>
      <c r="C283" s="125"/>
      <c r="D283" s="81"/>
      <c r="E283" s="81"/>
      <c r="F283" s="81"/>
      <c r="G283" s="81"/>
      <c r="H283" s="81"/>
      <c r="I283" s="81"/>
      <c r="J283" s="81"/>
      <c r="K283" s="79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  <c r="AA283" s="81"/>
    </row>
    <row r="284" spans="1:27" ht="15.75" customHeight="1" x14ac:dyDescent="0.25">
      <c r="A284" s="81"/>
      <c r="B284" s="81"/>
      <c r="C284" s="125"/>
      <c r="D284" s="81"/>
      <c r="E284" s="81"/>
      <c r="F284" s="81"/>
      <c r="G284" s="81"/>
      <c r="H284" s="81"/>
      <c r="I284" s="81"/>
      <c r="J284" s="81"/>
      <c r="K284" s="79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  <c r="AA284" s="81"/>
    </row>
    <row r="285" spans="1:27" ht="15.75" customHeight="1" x14ac:dyDescent="0.25">
      <c r="A285" s="81"/>
      <c r="B285" s="81"/>
      <c r="C285" s="125"/>
      <c r="D285" s="81"/>
      <c r="E285" s="81"/>
      <c r="F285" s="81"/>
      <c r="G285" s="81"/>
      <c r="H285" s="81"/>
      <c r="I285" s="81"/>
      <c r="J285" s="81"/>
      <c r="K285" s="79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  <c r="AA285" s="81"/>
    </row>
    <row r="286" spans="1:27" ht="15.75" customHeight="1" x14ac:dyDescent="0.25">
      <c r="A286" s="81"/>
      <c r="B286" s="81"/>
      <c r="C286" s="125"/>
      <c r="D286" s="81"/>
      <c r="E286" s="81"/>
      <c r="F286" s="81"/>
      <c r="G286" s="81"/>
      <c r="H286" s="81"/>
      <c r="I286" s="81"/>
      <c r="J286" s="81"/>
      <c r="K286" s="79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  <c r="AA286" s="81"/>
    </row>
    <row r="287" spans="1:27" ht="15.75" customHeight="1" x14ac:dyDescent="0.25">
      <c r="A287" s="81"/>
      <c r="B287" s="81"/>
      <c r="C287" s="125"/>
      <c r="D287" s="81"/>
      <c r="E287" s="81"/>
      <c r="F287" s="81"/>
      <c r="G287" s="81"/>
      <c r="H287" s="81"/>
      <c r="I287" s="81"/>
      <c r="J287" s="81"/>
      <c r="K287" s="79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  <c r="AA287" s="81"/>
    </row>
    <row r="288" spans="1:27" ht="15.75" customHeight="1" x14ac:dyDescent="0.25">
      <c r="A288" s="81"/>
      <c r="B288" s="81"/>
      <c r="C288" s="125"/>
      <c r="D288" s="81"/>
      <c r="E288" s="81"/>
      <c r="F288" s="81"/>
      <c r="G288" s="81"/>
      <c r="H288" s="81"/>
      <c r="I288" s="81"/>
      <c r="J288" s="81"/>
      <c r="K288" s="79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  <c r="AA288" s="81"/>
    </row>
    <row r="289" spans="1:27" ht="15.75" customHeight="1" x14ac:dyDescent="0.25">
      <c r="A289" s="81"/>
      <c r="B289" s="81"/>
      <c r="C289" s="125"/>
      <c r="D289" s="81"/>
      <c r="E289" s="81"/>
      <c r="F289" s="81"/>
      <c r="G289" s="81"/>
      <c r="H289" s="81"/>
      <c r="I289" s="81"/>
      <c r="J289" s="81"/>
      <c r="K289" s="79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  <c r="AA289" s="81"/>
    </row>
    <row r="290" spans="1:27" ht="15.75" customHeight="1" x14ac:dyDescent="0.25">
      <c r="A290" s="81"/>
      <c r="B290" s="81"/>
      <c r="C290" s="125"/>
      <c r="D290" s="81"/>
      <c r="E290" s="81"/>
      <c r="F290" s="81"/>
      <c r="G290" s="81"/>
      <c r="H290" s="81"/>
      <c r="I290" s="81"/>
      <c r="J290" s="81"/>
      <c r="K290" s="79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  <c r="AA290" s="81"/>
    </row>
    <row r="291" spans="1:27" ht="15.75" customHeight="1" x14ac:dyDescent="0.25">
      <c r="A291" s="81"/>
      <c r="B291" s="81"/>
      <c r="C291" s="125"/>
      <c r="D291" s="81"/>
      <c r="E291" s="81"/>
      <c r="F291" s="81"/>
      <c r="G291" s="81"/>
      <c r="H291" s="81"/>
      <c r="I291" s="81"/>
      <c r="J291" s="81"/>
      <c r="K291" s="79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  <c r="AA291" s="81"/>
    </row>
    <row r="292" spans="1:27" ht="15.75" customHeight="1" x14ac:dyDescent="0.25">
      <c r="A292" s="81"/>
      <c r="B292" s="81"/>
      <c r="C292" s="125"/>
      <c r="D292" s="81"/>
      <c r="E292" s="81"/>
      <c r="F292" s="81"/>
      <c r="G292" s="81"/>
      <c r="H292" s="81"/>
      <c r="I292" s="81"/>
      <c r="J292" s="81"/>
      <c r="K292" s="79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  <c r="AA292" s="81"/>
    </row>
    <row r="293" spans="1:27" ht="15.75" customHeight="1" x14ac:dyDescent="0.25">
      <c r="A293" s="81"/>
      <c r="B293" s="81"/>
      <c r="C293" s="125"/>
      <c r="D293" s="81"/>
      <c r="E293" s="81"/>
      <c r="F293" s="81"/>
      <c r="G293" s="81"/>
      <c r="H293" s="81"/>
      <c r="I293" s="81"/>
      <c r="J293" s="81"/>
      <c r="K293" s="79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  <c r="AA293" s="81"/>
    </row>
    <row r="294" spans="1:27" ht="15.75" customHeight="1" x14ac:dyDescent="0.25">
      <c r="A294" s="81"/>
      <c r="B294" s="81"/>
      <c r="C294" s="125"/>
      <c r="D294" s="81"/>
      <c r="E294" s="81"/>
      <c r="F294" s="81"/>
      <c r="G294" s="81"/>
      <c r="H294" s="81"/>
      <c r="I294" s="81"/>
      <c r="J294" s="81"/>
      <c r="K294" s="79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  <c r="AA294" s="81"/>
    </row>
    <row r="295" spans="1:27" ht="15.75" customHeight="1" x14ac:dyDescent="0.25">
      <c r="A295" s="81"/>
      <c r="B295" s="81"/>
      <c r="C295" s="125"/>
      <c r="D295" s="81"/>
      <c r="E295" s="81"/>
      <c r="F295" s="81"/>
      <c r="G295" s="81"/>
      <c r="H295" s="81"/>
      <c r="I295" s="81"/>
      <c r="J295" s="81"/>
      <c r="K295" s="79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  <c r="AA295" s="81"/>
    </row>
    <row r="296" spans="1:27" ht="15.75" customHeight="1" x14ac:dyDescent="0.25">
      <c r="A296" s="81"/>
      <c r="B296" s="81"/>
      <c r="C296" s="125"/>
      <c r="D296" s="81"/>
      <c r="E296" s="81"/>
      <c r="F296" s="81"/>
      <c r="G296" s="81"/>
      <c r="H296" s="81"/>
      <c r="I296" s="81"/>
      <c r="J296" s="81"/>
      <c r="K296" s="79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  <c r="AA296" s="81"/>
    </row>
    <row r="297" spans="1:27" ht="15.75" customHeight="1" x14ac:dyDescent="0.25">
      <c r="A297" s="81"/>
      <c r="B297" s="81"/>
      <c r="C297" s="125"/>
      <c r="D297" s="81"/>
      <c r="E297" s="81"/>
      <c r="F297" s="81"/>
      <c r="G297" s="81"/>
      <c r="H297" s="81"/>
      <c r="I297" s="81"/>
      <c r="J297" s="81"/>
      <c r="K297" s="79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  <c r="AA297" s="81"/>
    </row>
    <row r="298" spans="1:27" ht="15.75" customHeight="1" x14ac:dyDescent="0.25">
      <c r="A298" s="81"/>
      <c r="B298" s="81"/>
      <c r="C298" s="125"/>
      <c r="D298" s="81"/>
      <c r="E298" s="81"/>
      <c r="F298" s="81"/>
      <c r="G298" s="81"/>
      <c r="H298" s="81"/>
      <c r="I298" s="81"/>
      <c r="J298" s="81"/>
      <c r="K298" s="79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  <c r="AA298" s="81"/>
    </row>
    <row r="299" spans="1:27" ht="15.75" customHeight="1" x14ac:dyDescent="0.25">
      <c r="A299" s="81"/>
      <c r="B299" s="81"/>
      <c r="C299" s="125"/>
      <c r="D299" s="81"/>
      <c r="E299" s="81"/>
      <c r="F299" s="81"/>
      <c r="G299" s="81"/>
      <c r="H299" s="81"/>
      <c r="I299" s="81"/>
      <c r="J299" s="81"/>
      <c r="K299" s="79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  <c r="AA299" s="81"/>
    </row>
    <row r="300" spans="1:27" ht="15.75" customHeight="1" x14ac:dyDescent="0.25">
      <c r="A300" s="81"/>
      <c r="B300" s="81"/>
      <c r="C300" s="125"/>
      <c r="D300" s="81"/>
      <c r="E300" s="81"/>
      <c r="F300" s="81"/>
      <c r="G300" s="81"/>
      <c r="H300" s="81"/>
      <c r="I300" s="81"/>
      <c r="J300" s="81"/>
      <c r="K300" s="79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  <c r="AA300" s="81"/>
    </row>
    <row r="301" spans="1:27" ht="15.75" customHeight="1" x14ac:dyDescent="0.25">
      <c r="A301" s="81"/>
      <c r="B301" s="81"/>
      <c r="C301" s="125"/>
      <c r="D301" s="81"/>
      <c r="E301" s="81"/>
      <c r="F301" s="81"/>
      <c r="G301" s="81"/>
      <c r="H301" s="81"/>
      <c r="I301" s="81"/>
      <c r="J301" s="81"/>
      <c r="K301" s="79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  <c r="AA301" s="81"/>
    </row>
    <row r="302" spans="1:27" ht="15.75" customHeight="1" x14ac:dyDescent="0.25">
      <c r="A302" s="81"/>
      <c r="B302" s="81"/>
      <c r="C302" s="125"/>
      <c r="D302" s="81"/>
      <c r="E302" s="81"/>
      <c r="F302" s="81"/>
      <c r="G302" s="81"/>
      <c r="H302" s="81"/>
      <c r="I302" s="81"/>
      <c r="J302" s="81"/>
      <c r="K302" s="79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  <c r="AA302" s="81"/>
    </row>
    <row r="303" spans="1:27" ht="15.75" customHeight="1" x14ac:dyDescent="0.25">
      <c r="A303" s="81"/>
      <c r="B303" s="81"/>
      <c r="C303" s="125"/>
      <c r="D303" s="81"/>
      <c r="E303" s="81"/>
      <c r="F303" s="81"/>
      <c r="G303" s="81"/>
      <c r="H303" s="81"/>
      <c r="I303" s="81"/>
      <c r="J303" s="81"/>
      <c r="K303" s="79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  <c r="AA303" s="81"/>
    </row>
    <row r="304" spans="1:27" ht="15.75" customHeight="1" x14ac:dyDescent="0.25">
      <c r="A304" s="81"/>
      <c r="B304" s="81"/>
      <c r="C304" s="125"/>
      <c r="D304" s="81"/>
      <c r="E304" s="81"/>
      <c r="F304" s="81"/>
      <c r="G304" s="81"/>
      <c r="H304" s="81"/>
      <c r="I304" s="81"/>
      <c r="J304" s="81"/>
      <c r="K304" s="79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  <c r="AA304" s="81"/>
    </row>
    <row r="305" spans="1:27" ht="15.75" customHeight="1" x14ac:dyDescent="0.25">
      <c r="A305" s="81"/>
      <c r="B305" s="81"/>
      <c r="C305" s="125"/>
      <c r="D305" s="81"/>
      <c r="E305" s="81"/>
      <c r="F305" s="81"/>
      <c r="G305" s="81"/>
      <c r="H305" s="81"/>
      <c r="I305" s="81"/>
      <c r="J305" s="81"/>
      <c r="K305" s="79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  <c r="AA305" s="81"/>
    </row>
    <row r="306" spans="1:27" ht="15.75" customHeight="1" x14ac:dyDescent="0.25">
      <c r="A306" s="81"/>
      <c r="B306" s="81"/>
      <c r="C306" s="125"/>
      <c r="D306" s="81"/>
      <c r="E306" s="81"/>
      <c r="F306" s="81"/>
      <c r="G306" s="81"/>
      <c r="H306" s="81"/>
      <c r="I306" s="81"/>
      <c r="J306" s="81"/>
      <c r="K306" s="79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  <c r="AA306" s="81"/>
    </row>
    <row r="307" spans="1:27" ht="15.75" customHeight="1" x14ac:dyDescent="0.25">
      <c r="A307" s="81"/>
      <c r="B307" s="81"/>
      <c r="C307" s="125"/>
      <c r="D307" s="81"/>
      <c r="E307" s="81"/>
      <c r="F307" s="81"/>
      <c r="G307" s="81"/>
      <c r="H307" s="81"/>
      <c r="I307" s="81"/>
      <c r="J307" s="81"/>
      <c r="K307" s="79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  <c r="AA307" s="81"/>
    </row>
    <row r="308" spans="1:27" ht="15.75" customHeight="1" x14ac:dyDescent="0.25">
      <c r="A308" s="81"/>
      <c r="B308" s="81"/>
      <c r="C308" s="125"/>
      <c r="D308" s="81"/>
      <c r="E308" s="81"/>
      <c r="F308" s="81"/>
      <c r="G308" s="81"/>
      <c r="H308" s="81"/>
      <c r="I308" s="81"/>
      <c r="J308" s="81"/>
      <c r="K308" s="79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  <c r="AA308" s="81"/>
    </row>
    <row r="309" spans="1:27" ht="15.75" customHeight="1" x14ac:dyDescent="0.25">
      <c r="A309" s="81"/>
      <c r="B309" s="81"/>
      <c r="C309" s="125"/>
      <c r="D309" s="81"/>
      <c r="E309" s="81"/>
      <c r="F309" s="81"/>
      <c r="G309" s="81"/>
      <c r="H309" s="81"/>
      <c r="I309" s="81"/>
      <c r="J309" s="81"/>
      <c r="K309" s="79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  <c r="AA309" s="81"/>
    </row>
    <row r="310" spans="1:27" ht="15.75" customHeight="1" x14ac:dyDescent="0.25">
      <c r="A310" s="81"/>
      <c r="B310" s="81"/>
      <c r="C310" s="125"/>
      <c r="D310" s="81"/>
      <c r="E310" s="81"/>
      <c r="F310" s="81"/>
      <c r="G310" s="81"/>
      <c r="H310" s="81"/>
      <c r="I310" s="81"/>
      <c r="J310" s="81"/>
      <c r="K310" s="79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  <c r="AA310" s="81"/>
    </row>
    <row r="311" spans="1:27" ht="15.75" customHeight="1" x14ac:dyDescent="0.25">
      <c r="A311" s="81"/>
      <c r="B311" s="81"/>
      <c r="C311" s="125"/>
      <c r="D311" s="81"/>
      <c r="E311" s="81"/>
      <c r="F311" s="81"/>
      <c r="G311" s="81"/>
      <c r="H311" s="81"/>
      <c r="I311" s="81"/>
      <c r="J311" s="81"/>
      <c r="K311" s="79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  <c r="AA311" s="81"/>
    </row>
    <row r="312" spans="1:27" ht="15.75" customHeight="1" x14ac:dyDescent="0.25">
      <c r="A312" s="81"/>
      <c r="B312" s="81"/>
      <c r="C312" s="125"/>
      <c r="D312" s="81"/>
      <c r="E312" s="81"/>
      <c r="F312" s="81"/>
      <c r="G312" s="81"/>
      <c r="H312" s="81"/>
      <c r="I312" s="81"/>
      <c r="J312" s="81"/>
      <c r="K312" s="79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  <c r="AA312" s="81"/>
    </row>
    <row r="313" spans="1:27" ht="15.75" customHeight="1" x14ac:dyDescent="0.25">
      <c r="A313" s="81"/>
      <c r="B313" s="81"/>
      <c r="C313" s="125"/>
      <c r="D313" s="81"/>
      <c r="E313" s="81"/>
      <c r="F313" s="81"/>
      <c r="G313" s="81"/>
      <c r="H313" s="81"/>
      <c r="I313" s="81"/>
      <c r="J313" s="81"/>
      <c r="K313" s="79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  <c r="AA313" s="81"/>
    </row>
    <row r="314" spans="1:27" ht="15.75" customHeight="1" x14ac:dyDescent="0.25">
      <c r="A314" s="81"/>
      <c r="B314" s="81"/>
      <c r="C314" s="125"/>
      <c r="D314" s="81"/>
      <c r="E314" s="81"/>
      <c r="F314" s="81"/>
      <c r="G314" s="81"/>
      <c r="H314" s="81"/>
      <c r="I314" s="81"/>
      <c r="J314" s="81"/>
      <c r="K314" s="79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  <c r="AA314" s="81"/>
    </row>
    <row r="315" spans="1:27" ht="15.75" customHeight="1" x14ac:dyDescent="0.25">
      <c r="A315" s="81"/>
      <c r="B315" s="81"/>
      <c r="C315" s="125"/>
      <c r="D315" s="81"/>
      <c r="E315" s="81"/>
      <c r="F315" s="81"/>
      <c r="G315" s="81"/>
      <c r="H315" s="81"/>
      <c r="I315" s="81"/>
      <c r="J315" s="81"/>
      <c r="K315" s="79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  <c r="AA315" s="81"/>
    </row>
    <row r="316" spans="1:27" ht="15.75" customHeight="1" x14ac:dyDescent="0.25">
      <c r="A316" s="81"/>
      <c r="B316" s="81"/>
      <c r="C316" s="125"/>
      <c r="D316" s="81"/>
      <c r="E316" s="81"/>
      <c r="F316" s="81"/>
      <c r="G316" s="81"/>
      <c r="H316" s="81"/>
      <c r="I316" s="81"/>
      <c r="J316" s="81"/>
      <c r="K316" s="79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  <c r="AA316" s="81"/>
    </row>
    <row r="317" spans="1:27" ht="15.75" customHeight="1" x14ac:dyDescent="0.25">
      <c r="A317" s="81"/>
      <c r="B317" s="81"/>
      <c r="C317" s="125"/>
      <c r="D317" s="81"/>
      <c r="E317" s="81"/>
      <c r="F317" s="81"/>
      <c r="G317" s="81"/>
      <c r="H317" s="81"/>
      <c r="I317" s="81"/>
      <c r="J317" s="81"/>
      <c r="K317" s="79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  <c r="AA317" s="81"/>
    </row>
    <row r="318" spans="1:27" ht="15.75" customHeight="1" x14ac:dyDescent="0.25">
      <c r="A318" s="81"/>
      <c r="B318" s="81"/>
      <c r="C318" s="125"/>
      <c r="D318" s="81"/>
      <c r="E318" s="81"/>
      <c r="F318" s="81"/>
      <c r="G318" s="81"/>
      <c r="H318" s="81"/>
      <c r="I318" s="81"/>
      <c r="J318" s="81"/>
      <c r="K318" s="79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  <c r="AA318" s="81"/>
    </row>
    <row r="319" spans="1:27" ht="15.75" customHeight="1" x14ac:dyDescent="0.25">
      <c r="A319" s="81"/>
      <c r="B319" s="81"/>
      <c r="C319" s="125"/>
      <c r="D319" s="81"/>
      <c r="E319" s="81"/>
      <c r="F319" s="81"/>
      <c r="G319" s="81"/>
      <c r="H319" s="81"/>
      <c r="I319" s="81"/>
      <c r="J319" s="81"/>
      <c r="K319" s="79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  <c r="AA319" s="81"/>
    </row>
    <row r="320" spans="1:27" ht="15.75" customHeight="1" x14ac:dyDescent="0.25">
      <c r="A320" s="81"/>
      <c r="B320" s="81"/>
      <c r="C320" s="125"/>
      <c r="D320" s="81"/>
      <c r="E320" s="81"/>
      <c r="F320" s="81"/>
      <c r="G320" s="81"/>
      <c r="H320" s="81"/>
      <c r="I320" s="81"/>
      <c r="J320" s="81"/>
      <c r="K320" s="79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  <c r="AA320" s="81"/>
    </row>
    <row r="321" spans="1:27" ht="15.75" customHeight="1" x14ac:dyDescent="0.25">
      <c r="A321" s="81"/>
      <c r="B321" s="81"/>
      <c r="C321" s="125"/>
      <c r="D321" s="81"/>
      <c r="E321" s="81"/>
      <c r="F321" s="81"/>
      <c r="G321" s="81"/>
      <c r="H321" s="81"/>
      <c r="I321" s="81"/>
      <c r="J321" s="81"/>
      <c r="K321" s="79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  <c r="AA321" s="81"/>
    </row>
    <row r="322" spans="1:27" ht="15.75" customHeight="1" x14ac:dyDescent="0.25">
      <c r="A322" s="81"/>
      <c r="B322" s="81"/>
      <c r="C322" s="125"/>
      <c r="D322" s="81"/>
      <c r="E322" s="81"/>
      <c r="F322" s="81"/>
      <c r="G322" s="81"/>
      <c r="H322" s="81"/>
      <c r="I322" s="81"/>
      <c r="J322" s="81"/>
      <c r="K322" s="79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  <c r="AA322" s="81"/>
    </row>
    <row r="323" spans="1:27" ht="15.75" customHeight="1" x14ac:dyDescent="0.25">
      <c r="A323" s="81"/>
      <c r="B323" s="81"/>
      <c r="C323" s="125"/>
      <c r="D323" s="81"/>
      <c r="E323" s="81"/>
      <c r="F323" s="81"/>
      <c r="G323" s="81"/>
      <c r="H323" s="81"/>
      <c r="I323" s="81"/>
      <c r="J323" s="81"/>
      <c r="K323" s="79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  <c r="AA323" s="81"/>
    </row>
    <row r="324" spans="1:27" ht="15.75" customHeight="1" x14ac:dyDescent="0.25">
      <c r="A324" s="81"/>
      <c r="B324" s="81"/>
      <c r="C324" s="125"/>
      <c r="D324" s="81"/>
      <c r="E324" s="81"/>
      <c r="F324" s="81"/>
      <c r="G324" s="81"/>
      <c r="H324" s="81"/>
      <c r="I324" s="81"/>
      <c r="J324" s="81"/>
      <c r="K324" s="79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  <c r="AA324" s="81"/>
    </row>
    <row r="325" spans="1:27" ht="15.75" customHeight="1" x14ac:dyDescent="0.25">
      <c r="A325" s="81"/>
      <c r="B325" s="81"/>
      <c r="C325" s="125"/>
      <c r="D325" s="81"/>
      <c r="E325" s="81"/>
      <c r="F325" s="81"/>
      <c r="G325" s="81"/>
      <c r="H325" s="81"/>
      <c r="I325" s="81"/>
      <c r="J325" s="81"/>
      <c r="K325" s="79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  <c r="AA325" s="81"/>
    </row>
    <row r="326" spans="1:27" ht="15.75" customHeight="1" x14ac:dyDescent="0.25">
      <c r="A326" s="81"/>
      <c r="B326" s="81"/>
      <c r="C326" s="125"/>
      <c r="D326" s="81"/>
      <c r="E326" s="81"/>
      <c r="F326" s="81"/>
      <c r="G326" s="81"/>
      <c r="H326" s="81"/>
      <c r="I326" s="81"/>
      <c r="J326" s="81"/>
      <c r="K326" s="79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  <c r="AA326" s="81"/>
    </row>
    <row r="327" spans="1:27" ht="15.75" customHeight="1" x14ac:dyDescent="0.25">
      <c r="A327" s="81"/>
      <c r="B327" s="81"/>
      <c r="C327" s="125"/>
      <c r="D327" s="81"/>
      <c r="E327" s="81"/>
      <c r="F327" s="81"/>
      <c r="G327" s="81"/>
      <c r="H327" s="81"/>
      <c r="I327" s="81"/>
      <c r="J327" s="81"/>
      <c r="K327" s="79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  <c r="AA327" s="81"/>
    </row>
    <row r="328" spans="1:27" ht="15.75" customHeight="1" x14ac:dyDescent="0.25">
      <c r="A328" s="81"/>
      <c r="B328" s="81"/>
      <c r="C328" s="125"/>
      <c r="D328" s="81"/>
      <c r="E328" s="81"/>
      <c r="F328" s="81"/>
      <c r="G328" s="81"/>
      <c r="H328" s="81"/>
      <c r="I328" s="81"/>
      <c r="J328" s="81"/>
      <c r="K328" s="79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  <c r="AA328" s="81"/>
    </row>
    <row r="329" spans="1:27" ht="15.75" customHeight="1" x14ac:dyDescent="0.25">
      <c r="A329" s="81"/>
      <c r="B329" s="81"/>
      <c r="C329" s="125"/>
      <c r="D329" s="81"/>
      <c r="E329" s="81"/>
      <c r="F329" s="81"/>
      <c r="G329" s="81"/>
      <c r="H329" s="81"/>
      <c r="I329" s="81"/>
      <c r="J329" s="81"/>
      <c r="K329" s="79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  <c r="AA329" s="81"/>
    </row>
    <row r="330" spans="1:27" ht="15.75" customHeight="1" x14ac:dyDescent="0.25">
      <c r="A330" s="81"/>
      <c r="B330" s="81"/>
      <c r="C330" s="125"/>
      <c r="D330" s="81"/>
      <c r="E330" s="81"/>
      <c r="F330" s="81"/>
      <c r="G330" s="81"/>
      <c r="H330" s="81"/>
      <c r="I330" s="81"/>
      <c r="J330" s="81"/>
      <c r="K330" s="79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  <c r="AA330" s="81"/>
    </row>
    <row r="331" spans="1:27" ht="15.75" customHeight="1" x14ac:dyDescent="0.25">
      <c r="A331" s="81"/>
      <c r="B331" s="81"/>
      <c r="C331" s="125"/>
      <c r="D331" s="81"/>
      <c r="E331" s="81"/>
      <c r="F331" s="81"/>
      <c r="G331" s="81"/>
      <c r="H331" s="81"/>
      <c r="I331" s="81"/>
      <c r="J331" s="81"/>
      <c r="K331" s="79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  <c r="AA331" s="81"/>
    </row>
    <row r="332" spans="1:27" ht="15.75" customHeight="1" x14ac:dyDescent="0.25">
      <c r="A332" s="81"/>
      <c r="B332" s="81"/>
      <c r="C332" s="125"/>
      <c r="D332" s="81"/>
      <c r="E332" s="81"/>
      <c r="F332" s="81"/>
      <c r="G332" s="81"/>
      <c r="H332" s="81"/>
      <c r="I332" s="81"/>
      <c r="J332" s="81"/>
      <c r="K332" s="79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  <c r="AA332" s="81"/>
    </row>
    <row r="333" spans="1:27" ht="15.75" customHeight="1" x14ac:dyDescent="0.25">
      <c r="A333" s="81"/>
      <c r="B333" s="81"/>
      <c r="C333" s="125"/>
      <c r="D333" s="81"/>
      <c r="E333" s="81"/>
      <c r="F333" s="81"/>
      <c r="G333" s="81"/>
      <c r="H333" s="81"/>
      <c r="I333" s="81"/>
      <c r="J333" s="81"/>
      <c r="K333" s="79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  <c r="AA333" s="81"/>
    </row>
    <row r="334" spans="1:27" ht="15.75" customHeight="1" x14ac:dyDescent="0.25">
      <c r="A334" s="81"/>
      <c r="B334" s="81"/>
      <c r="C334" s="125"/>
      <c r="D334" s="81"/>
      <c r="E334" s="81"/>
      <c r="F334" s="81"/>
      <c r="G334" s="81"/>
      <c r="H334" s="81"/>
      <c r="I334" s="81"/>
      <c r="J334" s="81"/>
      <c r="K334" s="79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  <c r="AA334" s="81"/>
    </row>
    <row r="335" spans="1:27" ht="15.75" customHeight="1" x14ac:dyDescent="0.25">
      <c r="A335" s="81"/>
      <c r="B335" s="81"/>
      <c r="C335" s="125"/>
      <c r="D335" s="81"/>
      <c r="E335" s="81"/>
      <c r="F335" s="81"/>
      <c r="G335" s="81"/>
      <c r="H335" s="81"/>
      <c r="I335" s="81"/>
      <c r="J335" s="81"/>
      <c r="K335" s="79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  <c r="AA335" s="81"/>
    </row>
    <row r="336" spans="1:27" ht="15.75" customHeight="1" x14ac:dyDescent="0.25">
      <c r="A336" s="81"/>
      <c r="B336" s="81"/>
      <c r="C336" s="125"/>
      <c r="D336" s="81"/>
      <c r="E336" s="81"/>
      <c r="F336" s="81"/>
      <c r="G336" s="81"/>
      <c r="H336" s="81"/>
      <c r="I336" s="81"/>
      <c r="J336" s="81"/>
      <c r="K336" s="79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  <c r="AA336" s="81"/>
    </row>
    <row r="337" spans="1:27" ht="15.75" customHeight="1" x14ac:dyDescent="0.25">
      <c r="A337" s="81"/>
      <c r="B337" s="81"/>
      <c r="C337" s="125"/>
      <c r="D337" s="81"/>
      <c r="E337" s="81"/>
      <c r="F337" s="81"/>
      <c r="G337" s="81"/>
      <c r="H337" s="81"/>
      <c r="I337" s="81"/>
      <c r="J337" s="81"/>
      <c r="K337" s="79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  <c r="AA337" s="81"/>
    </row>
    <row r="338" spans="1:27" ht="15.75" customHeight="1" x14ac:dyDescent="0.25">
      <c r="A338" s="81"/>
      <c r="B338" s="81"/>
      <c r="C338" s="125"/>
      <c r="D338" s="81"/>
      <c r="E338" s="81"/>
      <c r="F338" s="81"/>
      <c r="G338" s="81"/>
      <c r="H338" s="81"/>
      <c r="I338" s="81"/>
      <c r="J338" s="81"/>
      <c r="K338" s="79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  <c r="AA338" s="81"/>
    </row>
    <row r="339" spans="1:27" ht="15.75" customHeight="1" x14ac:dyDescent="0.25">
      <c r="A339" s="81"/>
      <c r="B339" s="81"/>
      <c r="C339" s="125"/>
      <c r="D339" s="81"/>
      <c r="E339" s="81"/>
      <c r="F339" s="81"/>
      <c r="G339" s="81"/>
      <c r="H339" s="81"/>
      <c r="I339" s="81"/>
      <c r="J339" s="81"/>
      <c r="K339" s="79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  <c r="AA339" s="81"/>
    </row>
    <row r="340" spans="1:27" ht="15.75" customHeight="1" x14ac:dyDescent="0.25">
      <c r="A340" s="81"/>
      <c r="B340" s="81"/>
      <c r="C340" s="125"/>
      <c r="D340" s="81"/>
      <c r="E340" s="81"/>
      <c r="F340" s="81"/>
      <c r="G340" s="81"/>
      <c r="H340" s="81"/>
      <c r="I340" s="81"/>
      <c r="J340" s="81"/>
      <c r="K340" s="79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  <c r="AA340" s="81"/>
    </row>
    <row r="341" spans="1:27" ht="15.75" customHeight="1" x14ac:dyDescent="0.25">
      <c r="A341" s="81"/>
      <c r="B341" s="81"/>
      <c r="C341" s="125"/>
      <c r="D341" s="81"/>
      <c r="E341" s="81"/>
      <c r="F341" s="81"/>
      <c r="G341" s="81"/>
      <c r="H341" s="81"/>
      <c r="I341" s="81"/>
      <c r="J341" s="81"/>
      <c r="K341" s="79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  <c r="AA341" s="81"/>
    </row>
    <row r="342" spans="1:27" ht="15.75" customHeight="1" x14ac:dyDescent="0.25">
      <c r="A342" s="81"/>
      <c r="B342" s="81"/>
      <c r="C342" s="125"/>
      <c r="D342" s="81"/>
      <c r="E342" s="81"/>
      <c r="F342" s="81"/>
      <c r="G342" s="81"/>
      <c r="H342" s="81"/>
      <c r="I342" s="81"/>
      <c r="J342" s="81"/>
      <c r="K342" s="79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  <c r="AA342" s="81"/>
    </row>
    <row r="343" spans="1:27" ht="15.75" customHeight="1" x14ac:dyDescent="0.25">
      <c r="A343" s="81"/>
      <c r="B343" s="81"/>
      <c r="C343" s="125"/>
      <c r="D343" s="81"/>
      <c r="E343" s="81"/>
      <c r="F343" s="81"/>
      <c r="G343" s="81"/>
      <c r="H343" s="81"/>
      <c r="I343" s="81"/>
      <c r="J343" s="81"/>
      <c r="K343" s="79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  <c r="AA343" s="81"/>
    </row>
    <row r="344" spans="1:27" ht="15.75" customHeight="1" x14ac:dyDescent="0.25">
      <c r="A344" s="81"/>
      <c r="B344" s="81"/>
      <c r="C344" s="125"/>
      <c r="D344" s="81"/>
      <c r="E344" s="81"/>
      <c r="F344" s="81"/>
      <c r="G344" s="81"/>
      <c r="H344" s="81"/>
      <c r="I344" s="81"/>
      <c r="J344" s="81"/>
      <c r="K344" s="79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  <c r="AA344" s="81"/>
    </row>
    <row r="345" spans="1:27" ht="15.75" customHeight="1" x14ac:dyDescent="0.25">
      <c r="A345" s="81"/>
      <c r="B345" s="81"/>
      <c r="C345" s="125"/>
      <c r="D345" s="81"/>
      <c r="E345" s="81"/>
      <c r="F345" s="81"/>
      <c r="G345" s="81"/>
      <c r="H345" s="81"/>
      <c r="I345" s="81"/>
      <c r="J345" s="81"/>
      <c r="K345" s="79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  <c r="AA345" s="81"/>
    </row>
    <row r="346" spans="1:27" ht="15.75" customHeight="1" x14ac:dyDescent="0.25">
      <c r="A346" s="81"/>
      <c r="B346" s="81"/>
      <c r="C346" s="125"/>
      <c r="D346" s="81"/>
      <c r="E346" s="81"/>
      <c r="F346" s="81"/>
      <c r="G346" s="81"/>
      <c r="H346" s="81"/>
      <c r="I346" s="81"/>
      <c r="J346" s="81"/>
      <c r="K346" s="79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  <c r="AA346" s="81"/>
    </row>
    <row r="347" spans="1:27" ht="15.75" customHeight="1" x14ac:dyDescent="0.25">
      <c r="A347" s="81"/>
      <c r="B347" s="81"/>
      <c r="C347" s="125"/>
      <c r="D347" s="81"/>
      <c r="E347" s="81"/>
      <c r="F347" s="81"/>
      <c r="G347" s="81"/>
      <c r="H347" s="81"/>
      <c r="I347" s="81"/>
      <c r="J347" s="81"/>
      <c r="K347" s="79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  <c r="AA347" s="81"/>
    </row>
    <row r="348" spans="1:27" ht="15.75" customHeight="1" x14ac:dyDescent="0.25">
      <c r="A348" s="81"/>
      <c r="B348" s="81"/>
      <c r="C348" s="125"/>
      <c r="D348" s="81"/>
      <c r="E348" s="81"/>
      <c r="F348" s="81"/>
      <c r="G348" s="81"/>
      <c r="H348" s="81"/>
      <c r="I348" s="81"/>
      <c r="J348" s="81"/>
      <c r="K348" s="79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  <c r="AA348" s="81"/>
    </row>
    <row r="349" spans="1:27" ht="15.75" customHeight="1" x14ac:dyDescent="0.25">
      <c r="A349" s="81"/>
      <c r="B349" s="81"/>
      <c r="C349" s="125"/>
      <c r="D349" s="81"/>
      <c r="E349" s="81"/>
      <c r="F349" s="81"/>
      <c r="G349" s="81"/>
      <c r="H349" s="81"/>
      <c r="I349" s="81"/>
      <c r="J349" s="81"/>
      <c r="K349" s="79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  <c r="AA349" s="81"/>
    </row>
    <row r="350" spans="1:27" ht="15.75" customHeight="1" x14ac:dyDescent="0.25">
      <c r="A350" s="81"/>
      <c r="B350" s="81"/>
      <c r="C350" s="125"/>
      <c r="D350" s="81"/>
      <c r="E350" s="81"/>
      <c r="F350" s="81"/>
      <c r="G350" s="81"/>
      <c r="H350" s="81"/>
      <c r="I350" s="81"/>
      <c r="J350" s="81"/>
      <c r="K350" s="79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  <c r="AA350" s="81"/>
    </row>
    <row r="351" spans="1:27" ht="15.75" customHeight="1" x14ac:dyDescent="0.25">
      <c r="A351" s="81"/>
      <c r="B351" s="81"/>
      <c r="C351" s="125"/>
      <c r="D351" s="81"/>
      <c r="E351" s="81"/>
      <c r="F351" s="81"/>
      <c r="G351" s="81"/>
      <c r="H351" s="81"/>
      <c r="I351" s="81"/>
      <c r="J351" s="81"/>
      <c r="K351" s="79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  <c r="AA351" s="81"/>
    </row>
    <row r="352" spans="1:27" ht="15.75" customHeight="1" x14ac:dyDescent="0.25">
      <c r="A352" s="81"/>
      <c r="B352" s="81"/>
      <c r="C352" s="125"/>
      <c r="D352" s="81"/>
      <c r="E352" s="81"/>
      <c r="F352" s="81"/>
      <c r="G352" s="81"/>
      <c r="H352" s="81"/>
      <c r="I352" s="81"/>
      <c r="J352" s="81"/>
      <c r="K352" s="79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  <c r="AA352" s="81"/>
    </row>
    <row r="353" spans="1:27" ht="15.75" customHeight="1" x14ac:dyDescent="0.25">
      <c r="A353" s="81"/>
      <c r="B353" s="81"/>
      <c r="C353" s="125"/>
      <c r="D353" s="81"/>
      <c r="E353" s="81"/>
      <c r="F353" s="81"/>
      <c r="G353" s="81"/>
      <c r="H353" s="81"/>
      <c r="I353" s="81"/>
      <c r="J353" s="81"/>
      <c r="K353" s="79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  <c r="AA353" s="81"/>
    </row>
    <row r="354" spans="1:27" ht="15.75" customHeight="1" x14ac:dyDescent="0.25">
      <c r="A354" s="81"/>
      <c r="B354" s="81"/>
      <c r="C354" s="125"/>
      <c r="D354" s="81"/>
      <c r="E354" s="81"/>
      <c r="F354" s="81"/>
      <c r="G354" s="81"/>
      <c r="H354" s="81"/>
      <c r="I354" s="81"/>
      <c r="J354" s="81"/>
      <c r="K354" s="79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  <c r="AA354" s="81"/>
    </row>
    <row r="355" spans="1:27" ht="15.75" customHeight="1" x14ac:dyDescent="0.25">
      <c r="A355" s="81"/>
      <c r="B355" s="81"/>
      <c r="C355" s="125"/>
      <c r="D355" s="81"/>
      <c r="E355" s="81"/>
      <c r="F355" s="81"/>
      <c r="G355" s="81"/>
      <c r="H355" s="81"/>
      <c r="I355" s="81"/>
      <c r="J355" s="81"/>
      <c r="K355" s="79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  <c r="AA355" s="81"/>
    </row>
    <row r="356" spans="1:27" ht="15.75" customHeight="1" x14ac:dyDescent="0.25">
      <c r="A356" s="81"/>
      <c r="B356" s="81"/>
      <c r="C356" s="125"/>
      <c r="D356" s="81"/>
      <c r="E356" s="81"/>
      <c r="F356" s="81"/>
      <c r="G356" s="81"/>
      <c r="H356" s="81"/>
      <c r="I356" s="81"/>
      <c r="J356" s="81"/>
      <c r="K356" s="79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  <c r="AA356" s="81"/>
    </row>
    <row r="357" spans="1:27" ht="15.75" customHeight="1" x14ac:dyDescent="0.25">
      <c r="A357" s="81"/>
      <c r="B357" s="81"/>
      <c r="C357" s="125"/>
      <c r="D357" s="81"/>
      <c r="E357" s="81"/>
      <c r="F357" s="81"/>
      <c r="G357" s="81"/>
      <c r="H357" s="81"/>
      <c r="I357" s="81"/>
      <c r="J357" s="81"/>
      <c r="K357" s="79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  <c r="AA357" s="81"/>
    </row>
    <row r="358" spans="1:27" ht="15.75" customHeight="1" x14ac:dyDescent="0.25">
      <c r="A358" s="81"/>
      <c r="B358" s="81"/>
      <c r="C358" s="125"/>
      <c r="D358" s="81"/>
      <c r="E358" s="81"/>
      <c r="F358" s="81"/>
      <c r="G358" s="81"/>
      <c r="H358" s="81"/>
      <c r="I358" s="81"/>
      <c r="J358" s="81"/>
      <c r="K358" s="79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  <c r="AA358" s="81"/>
    </row>
    <row r="359" spans="1:27" ht="15.75" customHeight="1" x14ac:dyDescent="0.25">
      <c r="A359" s="81"/>
      <c r="B359" s="81"/>
      <c r="C359" s="125"/>
      <c r="D359" s="81"/>
      <c r="E359" s="81"/>
      <c r="F359" s="81"/>
      <c r="G359" s="81"/>
      <c r="H359" s="81"/>
      <c r="I359" s="81"/>
      <c r="J359" s="81"/>
      <c r="K359" s="79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  <c r="AA359" s="81"/>
    </row>
    <row r="360" spans="1:27" ht="15.75" customHeight="1" x14ac:dyDescent="0.25">
      <c r="A360" s="81"/>
      <c r="B360" s="81"/>
      <c r="C360" s="125"/>
      <c r="D360" s="81"/>
      <c r="E360" s="81"/>
      <c r="F360" s="81"/>
      <c r="G360" s="81"/>
      <c r="H360" s="81"/>
      <c r="I360" s="81"/>
      <c r="J360" s="81"/>
      <c r="K360" s="79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  <c r="AA360" s="81"/>
    </row>
    <row r="361" spans="1:27" ht="15.75" customHeight="1" x14ac:dyDescent="0.25">
      <c r="A361" s="81"/>
      <c r="B361" s="81"/>
      <c r="C361" s="125"/>
      <c r="D361" s="81"/>
      <c r="E361" s="81"/>
      <c r="F361" s="81"/>
      <c r="G361" s="81"/>
      <c r="H361" s="81"/>
      <c r="I361" s="81"/>
      <c r="J361" s="81"/>
      <c r="K361" s="79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  <c r="AA361" s="81"/>
    </row>
    <row r="362" spans="1:27" ht="15.75" customHeight="1" x14ac:dyDescent="0.25">
      <c r="A362" s="81"/>
      <c r="B362" s="81"/>
      <c r="C362" s="125"/>
      <c r="D362" s="81"/>
      <c r="E362" s="81"/>
      <c r="F362" s="81"/>
      <c r="G362" s="81"/>
      <c r="H362" s="81"/>
      <c r="I362" s="81"/>
      <c r="J362" s="81"/>
      <c r="K362" s="79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  <c r="AA362" s="81"/>
    </row>
    <row r="363" spans="1:27" ht="15.75" customHeight="1" x14ac:dyDescent="0.25">
      <c r="A363" s="81"/>
      <c r="B363" s="81"/>
      <c r="C363" s="125"/>
      <c r="D363" s="81"/>
      <c r="E363" s="81"/>
      <c r="F363" s="81"/>
      <c r="G363" s="81"/>
      <c r="H363" s="81"/>
      <c r="I363" s="81"/>
      <c r="J363" s="81"/>
      <c r="K363" s="79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  <c r="AA363" s="81"/>
    </row>
    <row r="364" spans="1:27" ht="15.75" customHeight="1" x14ac:dyDescent="0.25">
      <c r="A364" s="81"/>
      <c r="B364" s="81"/>
      <c r="C364" s="125"/>
      <c r="D364" s="81"/>
      <c r="E364" s="81"/>
      <c r="F364" s="81"/>
      <c r="G364" s="81"/>
      <c r="H364" s="81"/>
      <c r="I364" s="81"/>
      <c r="J364" s="81"/>
      <c r="K364" s="79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  <c r="AA364" s="81"/>
    </row>
    <row r="365" spans="1:27" ht="15.75" customHeight="1" x14ac:dyDescent="0.25">
      <c r="A365" s="81"/>
      <c r="B365" s="81"/>
      <c r="C365" s="125"/>
      <c r="D365" s="81"/>
      <c r="E365" s="81"/>
      <c r="F365" s="81"/>
      <c r="G365" s="81"/>
      <c r="H365" s="81"/>
      <c r="I365" s="81"/>
      <c r="J365" s="81"/>
      <c r="K365" s="79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  <c r="AA365" s="81"/>
    </row>
    <row r="366" spans="1:27" ht="15.75" customHeight="1" x14ac:dyDescent="0.25">
      <c r="A366" s="81"/>
      <c r="B366" s="81"/>
      <c r="C366" s="125"/>
      <c r="D366" s="81"/>
      <c r="E366" s="81"/>
      <c r="F366" s="81"/>
      <c r="G366" s="81"/>
      <c r="H366" s="81"/>
      <c r="I366" s="81"/>
      <c r="J366" s="81"/>
      <c r="K366" s="79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  <c r="AA366" s="81"/>
    </row>
    <row r="367" spans="1:27" ht="15.75" customHeight="1" x14ac:dyDescent="0.25">
      <c r="A367" s="81"/>
      <c r="B367" s="81"/>
      <c r="C367" s="125"/>
      <c r="D367" s="81"/>
      <c r="E367" s="81"/>
      <c r="F367" s="81"/>
      <c r="G367" s="81"/>
      <c r="H367" s="81"/>
      <c r="I367" s="81"/>
      <c r="J367" s="81"/>
      <c r="K367" s="79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  <c r="AA367" s="81"/>
    </row>
    <row r="368" spans="1:27" ht="15.75" customHeight="1" x14ac:dyDescent="0.25">
      <c r="A368" s="81"/>
      <c r="B368" s="81"/>
      <c r="C368" s="125"/>
      <c r="D368" s="81"/>
      <c r="E368" s="81"/>
      <c r="F368" s="81"/>
      <c r="G368" s="81"/>
      <c r="H368" s="81"/>
      <c r="I368" s="81"/>
      <c r="J368" s="81"/>
      <c r="K368" s="79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  <c r="AA368" s="81"/>
    </row>
    <row r="369" spans="1:27" ht="15.75" customHeight="1" x14ac:dyDescent="0.25">
      <c r="A369" s="81"/>
      <c r="B369" s="81"/>
      <c r="C369" s="125"/>
      <c r="D369" s="81"/>
      <c r="E369" s="81"/>
      <c r="F369" s="81"/>
      <c r="G369" s="81"/>
      <c r="H369" s="81"/>
      <c r="I369" s="81"/>
      <c r="J369" s="81"/>
      <c r="K369" s="79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  <c r="AA369" s="81"/>
    </row>
    <row r="370" spans="1:27" ht="15.75" customHeight="1" x14ac:dyDescent="0.25">
      <c r="A370" s="81"/>
      <c r="B370" s="81"/>
      <c r="C370" s="125"/>
      <c r="D370" s="81"/>
      <c r="E370" s="81"/>
      <c r="F370" s="81"/>
      <c r="G370" s="81"/>
      <c r="H370" s="81"/>
      <c r="I370" s="81"/>
      <c r="J370" s="81"/>
      <c r="K370" s="79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  <c r="AA370" s="81"/>
    </row>
    <row r="371" spans="1:27" ht="15.75" customHeight="1" x14ac:dyDescent="0.25">
      <c r="A371" s="81"/>
      <c r="B371" s="81"/>
      <c r="C371" s="125"/>
      <c r="D371" s="81"/>
      <c r="E371" s="81"/>
      <c r="F371" s="81"/>
      <c r="G371" s="81"/>
      <c r="H371" s="81"/>
      <c r="I371" s="81"/>
      <c r="J371" s="81"/>
      <c r="K371" s="79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  <c r="AA371" s="81"/>
    </row>
    <row r="372" spans="1:27" ht="15.75" customHeight="1" x14ac:dyDescent="0.25">
      <c r="A372" s="81"/>
      <c r="B372" s="81"/>
      <c r="C372" s="125"/>
      <c r="D372" s="81"/>
      <c r="E372" s="81"/>
      <c r="F372" s="81"/>
      <c r="G372" s="81"/>
      <c r="H372" s="81"/>
      <c r="I372" s="81"/>
      <c r="J372" s="81"/>
      <c r="K372" s="79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  <c r="AA372" s="81"/>
    </row>
    <row r="373" spans="1:27" ht="15.75" customHeight="1" x14ac:dyDescent="0.25">
      <c r="A373" s="81"/>
      <c r="B373" s="81"/>
      <c r="C373" s="125"/>
      <c r="D373" s="81"/>
      <c r="E373" s="81"/>
      <c r="F373" s="81"/>
      <c r="G373" s="81"/>
      <c r="H373" s="81"/>
      <c r="I373" s="81"/>
      <c r="J373" s="81"/>
      <c r="K373" s="79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  <c r="AA373" s="81"/>
    </row>
    <row r="374" spans="1:27" ht="15.75" customHeight="1" x14ac:dyDescent="0.25">
      <c r="A374" s="81"/>
      <c r="B374" s="81"/>
      <c r="C374" s="125"/>
      <c r="D374" s="81"/>
      <c r="E374" s="81"/>
      <c r="F374" s="81"/>
      <c r="G374" s="81"/>
      <c r="H374" s="81"/>
      <c r="I374" s="81"/>
      <c r="J374" s="81"/>
      <c r="K374" s="79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  <c r="AA374" s="81"/>
    </row>
    <row r="375" spans="1:27" ht="15.75" customHeight="1" x14ac:dyDescent="0.25">
      <c r="A375" s="81"/>
      <c r="B375" s="81"/>
      <c r="C375" s="125"/>
      <c r="D375" s="81"/>
      <c r="E375" s="81"/>
      <c r="F375" s="81"/>
      <c r="G375" s="81"/>
      <c r="H375" s="81"/>
      <c r="I375" s="81"/>
      <c r="J375" s="81"/>
      <c r="K375" s="79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  <c r="AA375" s="81"/>
    </row>
    <row r="376" spans="1:27" ht="15.75" customHeight="1" x14ac:dyDescent="0.25">
      <c r="A376" s="81"/>
      <c r="B376" s="81"/>
      <c r="C376" s="125"/>
      <c r="D376" s="81"/>
      <c r="E376" s="81"/>
      <c r="F376" s="81"/>
      <c r="G376" s="81"/>
      <c r="H376" s="81"/>
      <c r="I376" s="81"/>
      <c r="J376" s="81"/>
      <c r="K376" s="79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  <c r="AA376" s="81"/>
    </row>
    <row r="377" spans="1:27" ht="15.75" customHeight="1" x14ac:dyDescent="0.25">
      <c r="A377" s="81"/>
      <c r="B377" s="81"/>
      <c r="C377" s="125"/>
      <c r="D377" s="81"/>
      <c r="E377" s="81"/>
      <c r="F377" s="81"/>
      <c r="G377" s="81"/>
      <c r="H377" s="81"/>
      <c r="I377" s="81"/>
      <c r="J377" s="81"/>
      <c r="K377" s="79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  <c r="AA377" s="81"/>
    </row>
    <row r="378" spans="1:27" ht="15.75" customHeight="1" x14ac:dyDescent="0.25">
      <c r="A378" s="81"/>
      <c r="B378" s="81"/>
      <c r="C378" s="125"/>
      <c r="D378" s="81"/>
      <c r="E378" s="81"/>
      <c r="F378" s="81"/>
      <c r="G378" s="81"/>
      <c r="H378" s="81"/>
      <c r="I378" s="81"/>
      <c r="J378" s="81"/>
      <c r="K378" s="79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  <c r="AA378" s="81"/>
    </row>
    <row r="379" spans="1:27" ht="15.75" customHeight="1" x14ac:dyDescent="0.25">
      <c r="A379" s="81"/>
      <c r="B379" s="81"/>
      <c r="C379" s="125"/>
      <c r="D379" s="81"/>
      <c r="E379" s="81"/>
      <c r="F379" s="81"/>
      <c r="G379" s="81"/>
      <c r="H379" s="81"/>
      <c r="I379" s="81"/>
      <c r="J379" s="81"/>
      <c r="K379" s="79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  <c r="AA379" s="81"/>
    </row>
    <row r="380" spans="1:27" ht="15.75" customHeight="1" x14ac:dyDescent="0.25">
      <c r="A380" s="81"/>
      <c r="B380" s="81"/>
      <c r="C380" s="125"/>
      <c r="D380" s="81"/>
      <c r="E380" s="81"/>
      <c r="F380" s="81"/>
      <c r="G380" s="81"/>
      <c r="H380" s="81"/>
      <c r="I380" s="81"/>
      <c r="J380" s="81"/>
      <c r="K380" s="79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  <c r="AA380" s="81"/>
    </row>
    <row r="381" spans="1:27" ht="15.75" customHeight="1" x14ac:dyDescent="0.25">
      <c r="A381" s="81"/>
      <c r="B381" s="81"/>
      <c r="C381" s="125"/>
      <c r="D381" s="81"/>
      <c r="E381" s="81"/>
      <c r="F381" s="81"/>
      <c r="G381" s="81"/>
      <c r="H381" s="81"/>
      <c r="I381" s="81"/>
      <c r="J381" s="81"/>
      <c r="K381" s="79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  <c r="AA381" s="81"/>
    </row>
    <row r="382" spans="1:27" ht="15.75" customHeight="1" x14ac:dyDescent="0.25">
      <c r="A382" s="81"/>
      <c r="B382" s="81"/>
      <c r="C382" s="125"/>
      <c r="D382" s="81"/>
      <c r="E382" s="81"/>
      <c r="F382" s="81"/>
      <c r="G382" s="81"/>
      <c r="H382" s="81"/>
      <c r="I382" s="81"/>
      <c r="J382" s="81"/>
      <c r="K382" s="79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  <c r="AA382" s="81"/>
    </row>
    <row r="383" spans="1:27" ht="15.75" customHeight="1" x14ac:dyDescent="0.25">
      <c r="A383" s="81"/>
      <c r="B383" s="81"/>
      <c r="C383" s="125"/>
      <c r="D383" s="81"/>
      <c r="E383" s="81"/>
      <c r="F383" s="81"/>
      <c r="G383" s="81"/>
      <c r="H383" s="81"/>
      <c r="I383" s="81"/>
      <c r="J383" s="81"/>
      <c r="K383" s="79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  <c r="AA383" s="81"/>
    </row>
    <row r="384" spans="1:27" ht="15.75" customHeight="1" x14ac:dyDescent="0.25">
      <c r="A384" s="81"/>
      <c r="B384" s="81"/>
      <c r="C384" s="125"/>
      <c r="D384" s="81"/>
      <c r="E384" s="81"/>
      <c r="F384" s="81"/>
      <c r="G384" s="81"/>
      <c r="H384" s="81"/>
      <c r="I384" s="81"/>
      <c r="J384" s="81"/>
      <c r="K384" s="79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  <c r="AA384" s="81"/>
    </row>
    <row r="385" spans="1:27" ht="15.75" customHeight="1" x14ac:dyDescent="0.25">
      <c r="A385" s="81"/>
      <c r="B385" s="81"/>
      <c r="C385" s="125"/>
      <c r="D385" s="81"/>
      <c r="E385" s="81"/>
      <c r="F385" s="81"/>
      <c r="G385" s="81"/>
      <c r="H385" s="81"/>
      <c r="I385" s="81"/>
      <c r="J385" s="81"/>
      <c r="K385" s="79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  <c r="AA385" s="81"/>
    </row>
    <row r="386" spans="1:27" ht="15.75" customHeight="1" x14ac:dyDescent="0.25">
      <c r="A386" s="81"/>
      <c r="B386" s="81"/>
      <c r="C386" s="125"/>
      <c r="D386" s="81"/>
      <c r="E386" s="81"/>
      <c r="F386" s="81"/>
      <c r="G386" s="81"/>
      <c r="H386" s="81"/>
      <c r="I386" s="81"/>
      <c r="J386" s="81"/>
      <c r="K386" s="79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  <c r="AA386" s="81"/>
    </row>
    <row r="387" spans="1:27" ht="15.75" customHeight="1" x14ac:dyDescent="0.25">
      <c r="A387" s="81"/>
      <c r="B387" s="81"/>
      <c r="C387" s="125"/>
      <c r="D387" s="81"/>
      <c r="E387" s="81"/>
      <c r="F387" s="81"/>
      <c r="G387" s="81"/>
      <c r="H387" s="81"/>
      <c r="I387" s="81"/>
      <c r="J387" s="81"/>
      <c r="K387" s="79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  <c r="AA387" s="81"/>
    </row>
    <row r="388" spans="1:27" ht="15.75" customHeight="1" x14ac:dyDescent="0.25">
      <c r="A388" s="81"/>
      <c r="B388" s="81"/>
      <c r="C388" s="125"/>
      <c r="D388" s="81"/>
      <c r="E388" s="81"/>
      <c r="F388" s="81"/>
      <c r="G388" s="81"/>
      <c r="H388" s="81"/>
      <c r="I388" s="81"/>
      <c r="J388" s="81"/>
      <c r="K388" s="79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  <c r="AA388" s="81"/>
    </row>
    <row r="389" spans="1:27" ht="15.75" customHeight="1" x14ac:dyDescent="0.25">
      <c r="A389" s="81"/>
      <c r="B389" s="81"/>
      <c r="C389" s="125"/>
      <c r="D389" s="81"/>
      <c r="E389" s="81"/>
      <c r="F389" s="81"/>
      <c r="G389" s="81"/>
      <c r="H389" s="81"/>
      <c r="I389" s="81"/>
      <c r="J389" s="81"/>
      <c r="K389" s="79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  <c r="AA389" s="81"/>
    </row>
    <row r="390" spans="1:27" ht="15.75" customHeight="1" x14ac:dyDescent="0.25">
      <c r="A390" s="81"/>
      <c r="B390" s="81"/>
      <c r="C390" s="125"/>
      <c r="D390" s="81"/>
      <c r="E390" s="81"/>
      <c r="F390" s="81"/>
      <c r="G390" s="81"/>
      <c r="H390" s="81"/>
      <c r="I390" s="81"/>
      <c r="J390" s="81"/>
      <c r="K390" s="79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  <c r="AA390" s="81"/>
    </row>
    <row r="391" spans="1:27" ht="15.75" customHeight="1" x14ac:dyDescent="0.25">
      <c r="A391" s="81"/>
      <c r="B391" s="81"/>
      <c r="C391" s="125"/>
      <c r="D391" s="81"/>
      <c r="E391" s="81"/>
      <c r="F391" s="81"/>
      <c r="G391" s="81"/>
      <c r="H391" s="81"/>
      <c r="I391" s="81"/>
      <c r="J391" s="81"/>
      <c r="K391" s="79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  <c r="AA391" s="81"/>
    </row>
    <row r="392" spans="1:27" ht="15.75" customHeight="1" x14ac:dyDescent="0.25">
      <c r="A392" s="81"/>
      <c r="B392" s="81"/>
      <c r="C392" s="125"/>
      <c r="D392" s="81"/>
      <c r="E392" s="81"/>
      <c r="F392" s="81"/>
      <c r="G392" s="81"/>
      <c r="H392" s="81"/>
      <c r="I392" s="81"/>
      <c r="J392" s="81"/>
      <c r="K392" s="79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  <c r="AA392" s="81"/>
    </row>
    <row r="393" spans="1:27" ht="15.75" customHeight="1" x14ac:dyDescent="0.25">
      <c r="A393" s="81"/>
      <c r="B393" s="81"/>
      <c r="C393" s="125"/>
      <c r="D393" s="81"/>
      <c r="E393" s="81"/>
      <c r="F393" s="81"/>
      <c r="G393" s="81"/>
      <c r="H393" s="81"/>
      <c r="I393" s="81"/>
      <c r="J393" s="81"/>
      <c r="K393" s="79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  <c r="AA393" s="81"/>
    </row>
    <row r="394" spans="1:27" ht="15.75" customHeight="1" x14ac:dyDescent="0.25">
      <c r="A394" s="81"/>
      <c r="B394" s="81"/>
      <c r="C394" s="125"/>
      <c r="D394" s="81"/>
      <c r="E394" s="81"/>
      <c r="F394" s="81"/>
      <c r="G394" s="81"/>
      <c r="H394" s="81"/>
      <c r="I394" s="81"/>
      <c r="J394" s="81"/>
      <c r="K394" s="79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  <c r="AA394" s="81"/>
    </row>
    <row r="395" spans="1:27" ht="15.75" customHeight="1" x14ac:dyDescent="0.25">
      <c r="A395" s="81"/>
      <c r="B395" s="81"/>
      <c r="C395" s="125"/>
      <c r="D395" s="81"/>
      <c r="E395" s="81"/>
      <c r="F395" s="81"/>
      <c r="G395" s="81"/>
      <c r="H395" s="81"/>
      <c r="I395" s="81"/>
      <c r="J395" s="81"/>
      <c r="K395" s="79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  <c r="AA395" s="81"/>
    </row>
    <row r="396" spans="1:27" ht="15.75" customHeight="1" x14ac:dyDescent="0.25">
      <c r="A396" s="81"/>
      <c r="B396" s="81"/>
      <c r="C396" s="125"/>
      <c r="D396" s="81"/>
      <c r="E396" s="81"/>
      <c r="F396" s="81"/>
      <c r="G396" s="81"/>
      <c r="H396" s="81"/>
      <c r="I396" s="81"/>
      <c r="J396" s="81"/>
      <c r="K396" s="79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  <c r="AA396" s="81"/>
    </row>
    <row r="397" spans="1:27" ht="15.75" customHeight="1" x14ac:dyDescent="0.25">
      <c r="A397" s="81"/>
      <c r="B397" s="81"/>
      <c r="C397" s="125"/>
      <c r="D397" s="81"/>
      <c r="E397" s="81"/>
      <c r="F397" s="81"/>
      <c r="G397" s="81"/>
      <c r="H397" s="81"/>
      <c r="I397" s="81"/>
      <c r="J397" s="81"/>
      <c r="K397" s="79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  <c r="AA397" s="81"/>
    </row>
    <row r="398" spans="1:27" ht="15.75" customHeight="1" x14ac:dyDescent="0.25">
      <c r="A398" s="81"/>
      <c r="B398" s="81"/>
      <c r="C398" s="125"/>
      <c r="D398" s="81"/>
      <c r="E398" s="81"/>
      <c r="F398" s="81"/>
      <c r="G398" s="81"/>
      <c r="H398" s="81"/>
      <c r="I398" s="81"/>
      <c r="J398" s="81"/>
      <c r="K398" s="79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  <c r="AA398" s="81"/>
    </row>
    <row r="399" spans="1:27" ht="15.75" customHeight="1" x14ac:dyDescent="0.25">
      <c r="A399" s="81"/>
      <c r="B399" s="81"/>
      <c r="C399" s="125"/>
      <c r="D399" s="81"/>
      <c r="E399" s="81"/>
      <c r="F399" s="81"/>
      <c r="G399" s="81"/>
      <c r="H399" s="81"/>
      <c r="I399" s="81"/>
      <c r="J399" s="81"/>
      <c r="K399" s="79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  <c r="AA399" s="81"/>
    </row>
    <row r="400" spans="1:27" ht="15.75" customHeight="1" x14ac:dyDescent="0.25">
      <c r="A400" s="81"/>
      <c r="B400" s="81"/>
      <c r="C400" s="125"/>
      <c r="D400" s="81"/>
      <c r="E400" s="81"/>
      <c r="F400" s="81"/>
      <c r="G400" s="81"/>
      <c r="H400" s="81"/>
      <c r="I400" s="81"/>
      <c r="J400" s="81"/>
      <c r="K400" s="79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  <c r="AA400" s="81"/>
    </row>
    <row r="401" spans="1:27" ht="15.75" customHeight="1" x14ac:dyDescent="0.25">
      <c r="A401" s="81"/>
      <c r="B401" s="81"/>
      <c r="C401" s="125"/>
      <c r="D401" s="81"/>
      <c r="E401" s="81"/>
      <c r="F401" s="81"/>
      <c r="G401" s="81"/>
      <c r="H401" s="81"/>
      <c r="I401" s="81"/>
      <c r="J401" s="81"/>
      <c r="K401" s="79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  <c r="AA401" s="81"/>
    </row>
    <row r="402" spans="1:27" ht="15.75" customHeight="1" x14ac:dyDescent="0.25">
      <c r="A402" s="81"/>
      <c r="B402" s="81"/>
      <c r="C402" s="125"/>
      <c r="D402" s="81"/>
      <c r="E402" s="81"/>
      <c r="F402" s="81"/>
      <c r="G402" s="81"/>
      <c r="H402" s="81"/>
      <c r="I402" s="81"/>
      <c r="J402" s="81"/>
      <c r="K402" s="79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  <c r="AA402" s="81"/>
    </row>
    <row r="403" spans="1:27" ht="15.75" customHeight="1" x14ac:dyDescent="0.25">
      <c r="A403" s="81"/>
      <c r="B403" s="81"/>
      <c r="C403" s="125"/>
      <c r="D403" s="81"/>
      <c r="E403" s="81"/>
      <c r="F403" s="81"/>
      <c r="G403" s="81"/>
      <c r="H403" s="81"/>
      <c r="I403" s="81"/>
      <c r="J403" s="81"/>
      <c r="K403" s="79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  <c r="AA403" s="81"/>
    </row>
    <row r="404" spans="1:27" ht="15.75" customHeight="1" x14ac:dyDescent="0.25">
      <c r="A404" s="81"/>
      <c r="B404" s="81"/>
      <c r="C404" s="125"/>
      <c r="D404" s="81"/>
      <c r="E404" s="81"/>
      <c r="F404" s="81"/>
      <c r="G404" s="81"/>
      <c r="H404" s="81"/>
      <c r="I404" s="81"/>
      <c r="J404" s="81"/>
      <c r="K404" s="79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  <c r="AA404" s="81"/>
    </row>
    <row r="405" spans="1:27" ht="15.75" customHeight="1" x14ac:dyDescent="0.25">
      <c r="A405" s="81"/>
      <c r="B405" s="81"/>
      <c r="C405" s="125"/>
      <c r="D405" s="81"/>
      <c r="E405" s="81"/>
      <c r="F405" s="81"/>
      <c r="G405" s="81"/>
      <c r="H405" s="81"/>
      <c r="I405" s="81"/>
      <c r="J405" s="81"/>
      <c r="K405" s="79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  <c r="AA405" s="81"/>
    </row>
    <row r="406" spans="1:27" ht="15.75" customHeight="1" x14ac:dyDescent="0.25">
      <c r="A406" s="81"/>
      <c r="B406" s="81"/>
      <c r="C406" s="125"/>
      <c r="D406" s="81"/>
      <c r="E406" s="81"/>
      <c r="F406" s="81"/>
      <c r="G406" s="81"/>
      <c r="H406" s="81"/>
      <c r="I406" s="81"/>
      <c r="J406" s="81"/>
      <c r="K406" s="79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  <c r="AA406" s="81"/>
    </row>
    <row r="407" spans="1:27" ht="15.75" customHeight="1" x14ac:dyDescent="0.25">
      <c r="A407" s="81"/>
      <c r="B407" s="81"/>
      <c r="C407" s="125"/>
      <c r="D407" s="81"/>
      <c r="E407" s="81"/>
      <c r="F407" s="81"/>
      <c r="G407" s="81"/>
      <c r="H407" s="81"/>
      <c r="I407" s="81"/>
      <c r="J407" s="81"/>
      <c r="K407" s="79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  <c r="AA407" s="81"/>
    </row>
    <row r="408" spans="1:27" ht="15.75" customHeight="1" x14ac:dyDescent="0.25">
      <c r="A408" s="81"/>
      <c r="B408" s="81"/>
      <c r="C408" s="125"/>
      <c r="D408" s="81"/>
      <c r="E408" s="81"/>
      <c r="F408" s="81"/>
      <c r="G408" s="81"/>
      <c r="H408" s="81"/>
      <c r="I408" s="81"/>
      <c r="J408" s="81"/>
      <c r="K408" s="79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  <c r="AA408" s="81"/>
    </row>
    <row r="409" spans="1:27" ht="15.75" customHeight="1" x14ac:dyDescent="0.25">
      <c r="A409" s="81"/>
      <c r="B409" s="81"/>
      <c r="C409" s="125"/>
      <c r="D409" s="81"/>
      <c r="E409" s="81"/>
      <c r="F409" s="81"/>
      <c r="G409" s="81"/>
      <c r="H409" s="81"/>
      <c r="I409" s="81"/>
      <c r="J409" s="81"/>
      <c r="K409" s="79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  <c r="AA409" s="81"/>
    </row>
    <row r="410" spans="1:27" ht="15.75" customHeight="1" x14ac:dyDescent="0.25">
      <c r="A410" s="81"/>
      <c r="B410" s="81"/>
      <c r="C410" s="125"/>
      <c r="D410" s="81"/>
      <c r="E410" s="81"/>
      <c r="F410" s="81"/>
      <c r="G410" s="81"/>
      <c r="H410" s="81"/>
      <c r="I410" s="81"/>
      <c r="J410" s="81"/>
      <c r="K410" s="79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  <c r="AA410" s="81"/>
    </row>
    <row r="411" spans="1:27" ht="15.75" customHeight="1" x14ac:dyDescent="0.25">
      <c r="A411" s="81"/>
      <c r="B411" s="81"/>
      <c r="C411" s="125"/>
      <c r="D411" s="81"/>
      <c r="E411" s="81"/>
      <c r="F411" s="81"/>
      <c r="G411" s="81"/>
      <c r="H411" s="81"/>
      <c r="I411" s="81"/>
      <c r="J411" s="81"/>
      <c r="K411" s="79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  <c r="AA411" s="81"/>
    </row>
    <row r="412" spans="1:27" ht="15.75" customHeight="1" x14ac:dyDescent="0.25">
      <c r="A412" s="81"/>
      <c r="B412" s="81"/>
      <c r="C412" s="125"/>
      <c r="D412" s="81"/>
      <c r="E412" s="81"/>
      <c r="F412" s="81"/>
      <c r="G412" s="81"/>
      <c r="H412" s="81"/>
      <c r="I412" s="81"/>
      <c r="J412" s="81"/>
      <c r="K412" s="79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  <c r="AA412" s="81"/>
    </row>
    <row r="413" spans="1:27" ht="15.75" customHeight="1" x14ac:dyDescent="0.25">
      <c r="A413" s="81"/>
      <c r="B413" s="81"/>
      <c r="C413" s="125"/>
      <c r="D413" s="81"/>
      <c r="E413" s="81"/>
      <c r="F413" s="81"/>
      <c r="G413" s="81"/>
      <c r="H413" s="81"/>
      <c r="I413" s="81"/>
      <c r="J413" s="81"/>
      <c r="K413" s="79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  <c r="AA413" s="81"/>
    </row>
    <row r="414" spans="1:27" ht="15.75" customHeight="1" x14ac:dyDescent="0.25">
      <c r="A414" s="81"/>
      <c r="B414" s="81"/>
      <c r="C414" s="125"/>
      <c r="D414" s="81"/>
      <c r="E414" s="81"/>
      <c r="F414" s="81"/>
      <c r="G414" s="81"/>
      <c r="H414" s="81"/>
      <c r="I414" s="81"/>
      <c r="J414" s="81"/>
      <c r="K414" s="79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  <c r="AA414" s="81"/>
    </row>
    <row r="415" spans="1:27" ht="15.75" customHeight="1" x14ac:dyDescent="0.25">
      <c r="A415" s="81"/>
      <c r="B415" s="81"/>
      <c r="C415" s="125"/>
      <c r="D415" s="81"/>
      <c r="E415" s="81"/>
      <c r="F415" s="81"/>
      <c r="G415" s="81"/>
      <c r="H415" s="81"/>
      <c r="I415" s="81"/>
      <c r="J415" s="81"/>
      <c r="K415" s="79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  <c r="AA415" s="81"/>
    </row>
    <row r="416" spans="1:27" ht="15.75" customHeight="1" x14ac:dyDescent="0.25">
      <c r="A416" s="81"/>
      <c r="B416" s="81"/>
      <c r="C416" s="125"/>
      <c r="D416" s="81"/>
      <c r="E416" s="81"/>
      <c r="F416" s="81"/>
      <c r="G416" s="81"/>
      <c r="H416" s="81"/>
      <c r="I416" s="81"/>
      <c r="J416" s="81"/>
      <c r="K416" s="79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  <c r="AA416" s="81"/>
    </row>
    <row r="417" spans="1:27" ht="15.75" customHeight="1" x14ac:dyDescent="0.25">
      <c r="A417" s="81"/>
      <c r="B417" s="81"/>
      <c r="C417" s="125"/>
      <c r="D417" s="81"/>
      <c r="E417" s="81"/>
      <c r="F417" s="81"/>
      <c r="G417" s="81"/>
      <c r="H417" s="81"/>
      <c r="I417" s="81"/>
      <c r="J417" s="81"/>
      <c r="K417" s="79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  <c r="AA417" s="81"/>
    </row>
    <row r="418" spans="1:27" ht="15.75" customHeight="1" x14ac:dyDescent="0.25">
      <c r="A418" s="81"/>
      <c r="B418" s="81"/>
      <c r="C418" s="125"/>
      <c r="D418" s="81"/>
      <c r="E418" s="81"/>
      <c r="F418" s="81"/>
      <c r="G418" s="81"/>
      <c r="H418" s="81"/>
      <c r="I418" s="81"/>
      <c r="J418" s="81"/>
      <c r="K418" s="79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  <c r="AA418" s="81"/>
    </row>
    <row r="419" spans="1:27" ht="15.75" customHeight="1" x14ac:dyDescent="0.25">
      <c r="A419" s="81"/>
      <c r="B419" s="81"/>
      <c r="C419" s="125"/>
      <c r="D419" s="81"/>
      <c r="E419" s="81"/>
      <c r="F419" s="81"/>
      <c r="G419" s="81"/>
      <c r="H419" s="81"/>
      <c r="I419" s="81"/>
      <c r="J419" s="81"/>
      <c r="K419" s="79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  <c r="AA419" s="81"/>
    </row>
    <row r="420" spans="1:27" ht="15.75" customHeight="1" x14ac:dyDescent="0.25">
      <c r="A420" s="81"/>
      <c r="B420" s="81"/>
      <c r="C420" s="125"/>
      <c r="D420" s="81"/>
      <c r="E420" s="81"/>
      <c r="F420" s="81"/>
      <c r="G420" s="81"/>
      <c r="H420" s="81"/>
      <c r="I420" s="81"/>
      <c r="J420" s="81"/>
      <c r="K420" s="79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  <c r="AA420" s="81"/>
    </row>
    <row r="421" spans="1:27" ht="15.75" customHeight="1" x14ac:dyDescent="0.25">
      <c r="A421" s="81"/>
      <c r="B421" s="81"/>
      <c r="C421" s="125"/>
      <c r="D421" s="81"/>
      <c r="E421" s="81"/>
      <c r="F421" s="81"/>
      <c r="G421" s="81"/>
      <c r="H421" s="81"/>
      <c r="I421" s="81"/>
      <c r="J421" s="81"/>
      <c r="K421" s="79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  <c r="AA421" s="81"/>
    </row>
    <row r="422" spans="1:27" ht="15.75" customHeight="1" x14ac:dyDescent="0.25">
      <c r="A422" s="81"/>
      <c r="B422" s="81"/>
      <c r="C422" s="125"/>
      <c r="D422" s="81"/>
      <c r="E422" s="81"/>
      <c r="F422" s="81"/>
      <c r="G422" s="81"/>
      <c r="H422" s="81"/>
      <c r="I422" s="81"/>
      <c r="J422" s="81"/>
      <c r="K422" s="79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  <c r="AA422" s="81"/>
    </row>
    <row r="423" spans="1:27" ht="15.75" customHeight="1" x14ac:dyDescent="0.25">
      <c r="A423" s="81"/>
      <c r="B423" s="81"/>
      <c r="C423" s="125"/>
      <c r="D423" s="81"/>
      <c r="E423" s="81"/>
      <c r="F423" s="81"/>
      <c r="G423" s="81"/>
      <c r="H423" s="81"/>
      <c r="I423" s="81"/>
      <c r="J423" s="81"/>
      <c r="K423" s="79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  <c r="AA423" s="81"/>
    </row>
    <row r="424" spans="1:27" ht="15.75" customHeight="1" x14ac:dyDescent="0.25">
      <c r="A424" s="81"/>
      <c r="B424" s="81"/>
      <c r="C424" s="125"/>
      <c r="D424" s="81"/>
      <c r="E424" s="81"/>
      <c r="F424" s="81"/>
      <c r="G424" s="81"/>
      <c r="H424" s="81"/>
      <c r="I424" s="81"/>
      <c r="J424" s="81"/>
      <c r="K424" s="79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  <c r="AA424" s="81"/>
    </row>
    <row r="425" spans="1:27" ht="15.75" customHeight="1" x14ac:dyDescent="0.25">
      <c r="A425" s="81"/>
      <c r="B425" s="81"/>
      <c r="C425" s="125"/>
      <c r="D425" s="81"/>
      <c r="E425" s="81"/>
      <c r="F425" s="81"/>
      <c r="G425" s="81"/>
      <c r="H425" s="81"/>
      <c r="I425" s="81"/>
      <c r="J425" s="81"/>
      <c r="K425" s="79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  <c r="AA425" s="81"/>
    </row>
    <row r="426" spans="1:27" ht="15.75" customHeight="1" x14ac:dyDescent="0.25">
      <c r="A426" s="81"/>
      <c r="B426" s="81"/>
      <c r="C426" s="125"/>
      <c r="D426" s="81"/>
      <c r="E426" s="81"/>
      <c r="F426" s="81"/>
      <c r="G426" s="81"/>
      <c r="H426" s="81"/>
      <c r="I426" s="81"/>
      <c r="J426" s="81"/>
      <c r="K426" s="79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  <c r="AA426" s="81"/>
    </row>
    <row r="427" spans="1:27" ht="15.75" customHeight="1" x14ac:dyDescent="0.25">
      <c r="A427" s="81"/>
      <c r="B427" s="81"/>
      <c r="C427" s="125"/>
      <c r="D427" s="81"/>
      <c r="E427" s="81"/>
      <c r="F427" s="81"/>
      <c r="G427" s="81"/>
      <c r="H427" s="81"/>
      <c r="I427" s="81"/>
      <c r="J427" s="81"/>
      <c r="K427" s="79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  <c r="AA427" s="81"/>
    </row>
    <row r="428" spans="1:27" ht="15.75" customHeight="1" x14ac:dyDescent="0.25">
      <c r="A428" s="81"/>
      <c r="B428" s="81"/>
      <c r="C428" s="125"/>
      <c r="D428" s="81"/>
      <c r="E428" s="81"/>
      <c r="F428" s="81"/>
      <c r="G428" s="81"/>
      <c r="H428" s="81"/>
      <c r="I428" s="81"/>
      <c r="J428" s="81"/>
      <c r="K428" s="79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  <c r="AA428" s="81"/>
    </row>
    <row r="429" spans="1:27" ht="15.75" customHeight="1" x14ac:dyDescent="0.25">
      <c r="A429" s="81"/>
      <c r="B429" s="81"/>
      <c r="C429" s="125"/>
      <c r="D429" s="81"/>
      <c r="E429" s="81"/>
      <c r="F429" s="81"/>
      <c r="G429" s="81"/>
      <c r="H429" s="81"/>
      <c r="I429" s="81"/>
      <c r="J429" s="81"/>
      <c r="K429" s="79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  <c r="AA429" s="81"/>
    </row>
    <row r="430" spans="1:27" ht="15.75" customHeight="1" x14ac:dyDescent="0.25">
      <c r="A430" s="81"/>
      <c r="B430" s="81"/>
      <c r="C430" s="125"/>
      <c r="D430" s="81"/>
      <c r="E430" s="81"/>
      <c r="F430" s="81"/>
      <c r="G430" s="81"/>
      <c r="H430" s="81"/>
      <c r="I430" s="81"/>
      <c r="J430" s="81"/>
      <c r="K430" s="79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  <c r="AA430" s="81"/>
    </row>
    <row r="431" spans="1:27" ht="15.75" customHeight="1" x14ac:dyDescent="0.25">
      <c r="A431" s="81"/>
      <c r="B431" s="81"/>
      <c r="C431" s="125"/>
      <c r="D431" s="81"/>
      <c r="E431" s="81"/>
      <c r="F431" s="81"/>
      <c r="G431" s="81"/>
      <c r="H431" s="81"/>
      <c r="I431" s="81"/>
      <c r="J431" s="81"/>
      <c r="K431" s="79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  <c r="AA431" s="81"/>
    </row>
    <row r="432" spans="1:27" ht="15.75" customHeight="1" x14ac:dyDescent="0.25">
      <c r="A432" s="81"/>
      <c r="B432" s="81"/>
      <c r="C432" s="125"/>
      <c r="D432" s="81"/>
      <c r="E432" s="81"/>
      <c r="F432" s="81"/>
      <c r="G432" s="81"/>
      <c r="H432" s="81"/>
      <c r="I432" s="81"/>
      <c r="J432" s="81"/>
      <c r="K432" s="79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  <c r="AA432" s="81"/>
    </row>
    <row r="433" spans="1:27" ht="15.75" customHeight="1" x14ac:dyDescent="0.25">
      <c r="A433" s="81"/>
      <c r="B433" s="81"/>
      <c r="C433" s="125"/>
      <c r="D433" s="81"/>
      <c r="E433" s="81"/>
      <c r="F433" s="81"/>
      <c r="G433" s="81"/>
      <c r="H433" s="81"/>
      <c r="I433" s="81"/>
      <c r="J433" s="81"/>
      <c r="K433" s="79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  <c r="AA433" s="81"/>
    </row>
    <row r="434" spans="1:27" ht="15.75" customHeight="1" x14ac:dyDescent="0.25">
      <c r="A434" s="81"/>
      <c r="B434" s="81"/>
      <c r="C434" s="125"/>
      <c r="D434" s="81"/>
      <c r="E434" s="81"/>
      <c r="F434" s="81"/>
      <c r="G434" s="81"/>
      <c r="H434" s="81"/>
      <c r="I434" s="81"/>
      <c r="J434" s="81"/>
      <c r="K434" s="79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  <c r="AA434" s="81"/>
    </row>
    <row r="435" spans="1:27" ht="15.75" customHeight="1" x14ac:dyDescent="0.25">
      <c r="A435" s="81"/>
      <c r="B435" s="81"/>
      <c r="C435" s="125"/>
      <c r="D435" s="81"/>
      <c r="E435" s="81"/>
      <c r="F435" s="81"/>
      <c r="G435" s="81"/>
      <c r="H435" s="81"/>
      <c r="I435" s="81"/>
      <c r="J435" s="81"/>
      <c r="K435" s="79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  <c r="AA435" s="81"/>
    </row>
    <row r="436" spans="1:27" ht="15.75" customHeight="1" x14ac:dyDescent="0.25">
      <c r="A436" s="81"/>
      <c r="B436" s="81"/>
      <c r="C436" s="125"/>
      <c r="D436" s="81"/>
      <c r="E436" s="81"/>
      <c r="F436" s="81"/>
      <c r="G436" s="81"/>
      <c r="H436" s="81"/>
      <c r="I436" s="81"/>
      <c r="J436" s="81"/>
      <c r="K436" s="79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  <c r="AA436" s="81"/>
    </row>
    <row r="437" spans="1:27" ht="15.75" customHeight="1" x14ac:dyDescent="0.25">
      <c r="A437" s="81"/>
      <c r="B437" s="81"/>
      <c r="C437" s="125"/>
      <c r="D437" s="81"/>
      <c r="E437" s="81"/>
      <c r="F437" s="81"/>
      <c r="G437" s="81"/>
      <c r="H437" s="81"/>
      <c r="I437" s="81"/>
      <c r="J437" s="81"/>
      <c r="K437" s="79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  <c r="AA437" s="81"/>
    </row>
    <row r="438" spans="1:27" ht="15.75" customHeight="1" x14ac:dyDescent="0.25">
      <c r="A438" s="81"/>
      <c r="B438" s="81"/>
      <c r="C438" s="125"/>
      <c r="D438" s="81"/>
      <c r="E438" s="81"/>
      <c r="F438" s="81"/>
      <c r="G438" s="81"/>
      <c r="H438" s="81"/>
      <c r="I438" s="81"/>
      <c r="J438" s="81"/>
      <c r="K438" s="79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  <c r="AA438" s="81"/>
    </row>
    <row r="439" spans="1:27" ht="15.75" customHeight="1" x14ac:dyDescent="0.25">
      <c r="A439" s="81"/>
      <c r="B439" s="81"/>
      <c r="C439" s="125"/>
      <c r="D439" s="81"/>
      <c r="E439" s="81"/>
      <c r="F439" s="81"/>
      <c r="G439" s="81"/>
      <c r="H439" s="81"/>
      <c r="I439" s="81"/>
      <c r="J439" s="81"/>
      <c r="K439" s="79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  <c r="AA439" s="81"/>
    </row>
    <row r="440" spans="1:27" ht="15.75" customHeight="1" x14ac:dyDescent="0.25">
      <c r="A440" s="81"/>
      <c r="B440" s="81"/>
      <c r="C440" s="125"/>
      <c r="D440" s="81"/>
      <c r="E440" s="81"/>
      <c r="F440" s="81"/>
      <c r="G440" s="81"/>
      <c r="H440" s="81"/>
      <c r="I440" s="81"/>
      <c r="J440" s="81"/>
      <c r="K440" s="79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  <c r="AA440" s="81"/>
    </row>
    <row r="441" spans="1:27" ht="15.75" customHeight="1" x14ac:dyDescent="0.25">
      <c r="A441" s="81"/>
      <c r="B441" s="81"/>
      <c r="C441" s="125"/>
      <c r="D441" s="81"/>
      <c r="E441" s="81"/>
      <c r="F441" s="81"/>
      <c r="G441" s="81"/>
      <c r="H441" s="81"/>
      <c r="I441" s="81"/>
      <c r="J441" s="81"/>
      <c r="K441" s="79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  <c r="AA441" s="81"/>
    </row>
    <row r="442" spans="1:27" ht="15.75" customHeight="1" x14ac:dyDescent="0.25">
      <c r="A442" s="81"/>
      <c r="B442" s="81"/>
      <c r="C442" s="125"/>
      <c r="D442" s="81"/>
      <c r="E442" s="81"/>
      <c r="F442" s="81"/>
      <c r="G442" s="81"/>
      <c r="H442" s="81"/>
      <c r="I442" s="81"/>
      <c r="J442" s="81"/>
      <c r="K442" s="79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  <c r="AA442" s="81"/>
    </row>
    <row r="443" spans="1:27" ht="15.75" customHeight="1" x14ac:dyDescent="0.25">
      <c r="A443" s="81"/>
      <c r="B443" s="81"/>
      <c r="C443" s="125"/>
      <c r="D443" s="81"/>
      <c r="E443" s="81"/>
      <c r="F443" s="81"/>
      <c r="G443" s="81"/>
      <c r="H443" s="81"/>
      <c r="I443" s="81"/>
      <c r="J443" s="81"/>
      <c r="K443" s="79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  <c r="AA443" s="81"/>
    </row>
    <row r="444" spans="1:27" ht="15.75" customHeight="1" x14ac:dyDescent="0.25">
      <c r="A444" s="81"/>
      <c r="B444" s="81"/>
      <c r="C444" s="125"/>
      <c r="D444" s="81"/>
      <c r="E444" s="81"/>
      <c r="F444" s="81"/>
      <c r="G444" s="81"/>
      <c r="H444" s="81"/>
      <c r="I444" s="81"/>
      <c r="J444" s="81"/>
      <c r="K444" s="79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  <c r="AA444" s="81"/>
    </row>
    <row r="445" spans="1:27" ht="15.75" customHeight="1" x14ac:dyDescent="0.25">
      <c r="A445" s="81"/>
      <c r="B445" s="81"/>
      <c r="C445" s="125"/>
      <c r="D445" s="81"/>
      <c r="E445" s="81"/>
      <c r="F445" s="81"/>
      <c r="G445" s="81"/>
      <c r="H445" s="81"/>
      <c r="I445" s="81"/>
      <c r="J445" s="81"/>
      <c r="K445" s="79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  <c r="AA445" s="81"/>
    </row>
    <row r="446" spans="1:27" ht="15.75" customHeight="1" x14ac:dyDescent="0.25">
      <c r="A446" s="81"/>
      <c r="B446" s="81"/>
      <c r="C446" s="125"/>
      <c r="D446" s="81"/>
      <c r="E446" s="81"/>
      <c r="F446" s="81"/>
      <c r="G446" s="81"/>
      <c r="H446" s="81"/>
      <c r="I446" s="81"/>
      <c r="J446" s="81"/>
      <c r="K446" s="79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  <c r="AA446" s="81"/>
    </row>
    <row r="447" spans="1:27" ht="15.75" customHeight="1" x14ac:dyDescent="0.25">
      <c r="A447" s="81"/>
      <c r="B447" s="81"/>
      <c r="C447" s="125"/>
      <c r="D447" s="81"/>
      <c r="E447" s="81"/>
      <c r="F447" s="81"/>
      <c r="G447" s="81"/>
      <c r="H447" s="81"/>
      <c r="I447" s="81"/>
      <c r="J447" s="81"/>
      <c r="K447" s="79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  <c r="AA447" s="81"/>
    </row>
    <row r="448" spans="1:27" ht="15.75" customHeight="1" x14ac:dyDescent="0.25">
      <c r="A448" s="81"/>
      <c r="B448" s="81"/>
      <c r="C448" s="125"/>
      <c r="D448" s="81"/>
      <c r="E448" s="81"/>
      <c r="F448" s="81"/>
      <c r="G448" s="81"/>
      <c r="H448" s="81"/>
      <c r="I448" s="81"/>
      <c r="J448" s="81"/>
      <c r="K448" s="79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  <c r="AA448" s="81"/>
    </row>
    <row r="449" spans="1:27" ht="15.75" customHeight="1" x14ac:dyDescent="0.25">
      <c r="A449" s="81"/>
      <c r="B449" s="81"/>
      <c r="C449" s="125"/>
      <c r="D449" s="81"/>
      <c r="E449" s="81"/>
      <c r="F449" s="81"/>
      <c r="G449" s="81"/>
      <c r="H449" s="81"/>
      <c r="I449" s="81"/>
      <c r="J449" s="81"/>
      <c r="K449" s="79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  <c r="AA449" s="81"/>
    </row>
    <row r="450" spans="1:27" ht="15.75" customHeight="1" x14ac:dyDescent="0.25">
      <c r="A450" s="81"/>
      <c r="B450" s="81"/>
      <c r="C450" s="125"/>
      <c r="D450" s="81"/>
      <c r="E450" s="81"/>
      <c r="F450" s="81"/>
      <c r="G450" s="81"/>
      <c r="H450" s="81"/>
      <c r="I450" s="81"/>
      <c r="J450" s="81"/>
      <c r="K450" s="79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  <c r="AA450" s="81"/>
    </row>
    <row r="451" spans="1:27" ht="15.75" customHeight="1" x14ac:dyDescent="0.25">
      <c r="A451" s="81"/>
      <c r="B451" s="81"/>
      <c r="C451" s="125"/>
      <c r="D451" s="81"/>
      <c r="E451" s="81"/>
      <c r="F451" s="81"/>
      <c r="G451" s="81"/>
      <c r="H451" s="81"/>
      <c r="I451" s="81"/>
      <c r="J451" s="81"/>
      <c r="K451" s="79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  <c r="AA451" s="81"/>
    </row>
    <row r="452" spans="1:27" ht="15.75" customHeight="1" x14ac:dyDescent="0.25">
      <c r="A452" s="81"/>
      <c r="B452" s="81"/>
      <c r="C452" s="125"/>
      <c r="D452" s="81"/>
      <c r="E452" s="81"/>
      <c r="F452" s="81"/>
      <c r="G452" s="81"/>
      <c r="H452" s="81"/>
      <c r="I452" s="81"/>
      <c r="J452" s="81"/>
      <c r="K452" s="79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  <c r="AA452" s="81"/>
    </row>
    <row r="453" spans="1:27" ht="15.75" customHeight="1" x14ac:dyDescent="0.25">
      <c r="A453" s="81"/>
      <c r="B453" s="81"/>
      <c r="C453" s="125"/>
      <c r="D453" s="81"/>
      <c r="E453" s="81"/>
      <c r="F453" s="81"/>
      <c r="G453" s="81"/>
      <c r="H453" s="81"/>
      <c r="I453" s="81"/>
      <c r="J453" s="81"/>
      <c r="K453" s="79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  <c r="AA453" s="81"/>
    </row>
    <row r="454" spans="1:27" ht="15.75" customHeight="1" x14ac:dyDescent="0.25">
      <c r="A454" s="81"/>
      <c r="B454" s="81"/>
      <c r="C454" s="125"/>
      <c r="D454" s="81"/>
      <c r="E454" s="81"/>
      <c r="F454" s="81"/>
      <c r="G454" s="81"/>
      <c r="H454" s="81"/>
      <c r="I454" s="81"/>
      <c r="J454" s="81"/>
      <c r="K454" s="79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  <c r="AA454" s="81"/>
    </row>
    <row r="455" spans="1:27" ht="15.75" customHeight="1" x14ac:dyDescent="0.25">
      <c r="A455" s="81"/>
      <c r="B455" s="81"/>
      <c r="C455" s="125"/>
      <c r="D455" s="81"/>
      <c r="E455" s="81"/>
      <c r="F455" s="81"/>
      <c r="G455" s="81"/>
      <c r="H455" s="81"/>
      <c r="I455" s="81"/>
      <c r="J455" s="81"/>
      <c r="K455" s="79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  <c r="AA455" s="81"/>
    </row>
    <row r="456" spans="1:27" ht="15.75" customHeight="1" x14ac:dyDescent="0.25">
      <c r="A456" s="81"/>
      <c r="B456" s="81"/>
      <c r="C456" s="125"/>
      <c r="D456" s="81"/>
      <c r="E456" s="81"/>
      <c r="F456" s="81"/>
      <c r="G456" s="81"/>
      <c r="H456" s="81"/>
      <c r="I456" s="81"/>
      <c r="J456" s="81"/>
      <c r="K456" s="79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  <c r="AA456" s="81"/>
    </row>
    <row r="457" spans="1:27" ht="15.75" customHeight="1" x14ac:dyDescent="0.25">
      <c r="A457" s="81"/>
      <c r="B457" s="81"/>
      <c r="C457" s="125"/>
      <c r="D457" s="81"/>
      <c r="E457" s="81"/>
      <c r="F457" s="81"/>
      <c r="G457" s="81"/>
      <c r="H457" s="81"/>
      <c r="I457" s="81"/>
      <c r="J457" s="81"/>
      <c r="K457" s="79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  <c r="AA457" s="81"/>
    </row>
    <row r="458" spans="1:27" ht="15.75" customHeight="1" x14ac:dyDescent="0.25">
      <c r="A458" s="81"/>
      <c r="B458" s="81"/>
      <c r="C458" s="125"/>
      <c r="D458" s="81"/>
      <c r="E458" s="81"/>
      <c r="F458" s="81"/>
      <c r="G458" s="81"/>
      <c r="H458" s="81"/>
      <c r="I458" s="81"/>
      <c r="J458" s="81"/>
      <c r="K458" s="79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  <c r="AA458" s="81"/>
    </row>
    <row r="459" spans="1:27" ht="15.75" customHeight="1" x14ac:dyDescent="0.25">
      <c r="A459" s="81"/>
      <c r="B459" s="81"/>
      <c r="C459" s="125"/>
      <c r="D459" s="81"/>
      <c r="E459" s="81"/>
      <c r="F459" s="81"/>
      <c r="G459" s="81"/>
      <c r="H459" s="81"/>
      <c r="I459" s="81"/>
      <c r="J459" s="81"/>
      <c r="K459" s="79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  <c r="AA459" s="81"/>
    </row>
    <row r="460" spans="1:27" ht="15.75" customHeight="1" x14ac:dyDescent="0.25">
      <c r="A460" s="81"/>
      <c r="B460" s="81"/>
      <c r="C460" s="125"/>
      <c r="D460" s="81"/>
      <c r="E460" s="81"/>
      <c r="F460" s="81"/>
      <c r="G460" s="81"/>
      <c r="H460" s="81"/>
      <c r="I460" s="81"/>
      <c r="J460" s="81"/>
      <c r="K460" s="79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  <c r="AA460" s="81"/>
    </row>
    <row r="461" spans="1:27" ht="15.75" customHeight="1" x14ac:dyDescent="0.25">
      <c r="A461" s="81"/>
      <c r="B461" s="81"/>
      <c r="C461" s="125"/>
      <c r="D461" s="81"/>
      <c r="E461" s="81"/>
      <c r="F461" s="81"/>
      <c r="G461" s="81"/>
      <c r="H461" s="81"/>
      <c r="I461" s="81"/>
      <c r="J461" s="81"/>
      <c r="K461" s="79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  <c r="AA461" s="81"/>
    </row>
    <row r="462" spans="1:27" ht="15.75" customHeight="1" x14ac:dyDescent="0.25">
      <c r="A462" s="81"/>
      <c r="B462" s="81"/>
      <c r="C462" s="125"/>
      <c r="D462" s="81"/>
      <c r="E462" s="81"/>
      <c r="F462" s="81"/>
      <c r="G462" s="81"/>
      <c r="H462" s="81"/>
      <c r="I462" s="81"/>
      <c r="J462" s="81"/>
      <c r="K462" s="79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  <c r="AA462" s="81"/>
    </row>
    <row r="463" spans="1:27" ht="15.75" customHeight="1" x14ac:dyDescent="0.25">
      <c r="A463" s="81"/>
      <c r="B463" s="81"/>
      <c r="C463" s="125"/>
      <c r="D463" s="81"/>
      <c r="E463" s="81"/>
      <c r="F463" s="81"/>
      <c r="G463" s="81"/>
      <c r="H463" s="81"/>
      <c r="I463" s="81"/>
      <c r="J463" s="81"/>
      <c r="K463" s="79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  <c r="AA463" s="81"/>
    </row>
    <row r="464" spans="1:27" ht="15.75" customHeight="1" x14ac:dyDescent="0.25">
      <c r="A464" s="81"/>
      <c r="B464" s="81"/>
      <c r="C464" s="125"/>
      <c r="D464" s="81"/>
      <c r="E464" s="81"/>
      <c r="F464" s="81"/>
      <c r="G464" s="81"/>
      <c r="H464" s="81"/>
      <c r="I464" s="81"/>
      <c r="J464" s="81"/>
      <c r="K464" s="79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  <c r="AA464" s="81"/>
    </row>
    <row r="465" spans="1:27" ht="15.75" customHeight="1" x14ac:dyDescent="0.25">
      <c r="A465" s="81"/>
      <c r="B465" s="81"/>
      <c r="C465" s="125"/>
      <c r="D465" s="81"/>
      <c r="E465" s="81"/>
      <c r="F465" s="81"/>
      <c r="G465" s="81"/>
      <c r="H465" s="81"/>
      <c r="I465" s="81"/>
      <c r="J465" s="81"/>
      <c r="K465" s="79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  <c r="AA465" s="81"/>
    </row>
    <row r="466" spans="1:27" ht="15.75" customHeight="1" x14ac:dyDescent="0.25">
      <c r="A466" s="81"/>
      <c r="B466" s="81"/>
      <c r="C466" s="125"/>
      <c r="D466" s="81"/>
      <c r="E466" s="81"/>
      <c r="F466" s="81"/>
      <c r="G466" s="81"/>
      <c r="H466" s="81"/>
      <c r="I466" s="81"/>
      <c r="J466" s="81"/>
      <c r="K466" s="79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  <c r="AA466" s="81"/>
    </row>
    <row r="467" spans="1:27" ht="15.75" customHeight="1" x14ac:dyDescent="0.25">
      <c r="A467" s="81"/>
      <c r="B467" s="81"/>
      <c r="C467" s="125"/>
      <c r="D467" s="81"/>
      <c r="E467" s="81"/>
      <c r="F467" s="81"/>
      <c r="G467" s="81"/>
      <c r="H467" s="81"/>
      <c r="I467" s="81"/>
      <c r="J467" s="81"/>
      <c r="K467" s="79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  <c r="AA467" s="81"/>
    </row>
    <row r="468" spans="1:27" ht="15.75" customHeight="1" x14ac:dyDescent="0.25">
      <c r="A468" s="81"/>
      <c r="B468" s="81"/>
      <c r="C468" s="125"/>
      <c r="D468" s="81"/>
      <c r="E468" s="81"/>
      <c r="F468" s="81"/>
      <c r="G468" s="81"/>
      <c r="H468" s="81"/>
      <c r="I468" s="81"/>
      <c r="J468" s="81"/>
      <c r="K468" s="79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  <c r="AA468" s="81"/>
    </row>
    <row r="469" spans="1:27" ht="15.75" customHeight="1" x14ac:dyDescent="0.25">
      <c r="A469" s="81"/>
      <c r="B469" s="81"/>
      <c r="C469" s="125"/>
      <c r="D469" s="81"/>
      <c r="E469" s="81"/>
      <c r="F469" s="81"/>
      <c r="G469" s="81"/>
      <c r="H469" s="81"/>
      <c r="I469" s="81"/>
      <c r="J469" s="81"/>
      <c r="K469" s="79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  <c r="AA469" s="81"/>
    </row>
    <row r="470" spans="1:27" ht="15.75" customHeight="1" x14ac:dyDescent="0.25">
      <c r="A470" s="81"/>
      <c r="B470" s="81"/>
      <c r="C470" s="125"/>
      <c r="D470" s="81"/>
      <c r="E470" s="81"/>
      <c r="F470" s="81"/>
      <c r="G470" s="81"/>
      <c r="H470" s="81"/>
      <c r="I470" s="81"/>
      <c r="J470" s="81"/>
      <c r="K470" s="79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  <c r="AA470" s="81"/>
    </row>
    <row r="471" spans="1:27" ht="15.75" customHeight="1" x14ac:dyDescent="0.25">
      <c r="A471" s="81"/>
      <c r="B471" s="81"/>
      <c r="C471" s="125"/>
      <c r="D471" s="81"/>
      <c r="E471" s="81"/>
      <c r="F471" s="81"/>
      <c r="G471" s="81"/>
      <c r="H471" s="81"/>
      <c r="I471" s="81"/>
      <c r="J471" s="81"/>
      <c r="K471" s="79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  <c r="AA471" s="81"/>
    </row>
    <row r="472" spans="1:27" ht="15.75" customHeight="1" x14ac:dyDescent="0.25">
      <c r="A472" s="81"/>
      <c r="B472" s="81"/>
      <c r="C472" s="125"/>
      <c r="D472" s="81"/>
      <c r="E472" s="81"/>
      <c r="F472" s="81"/>
      <c r="G472" s="81"/>
      <c r="H472" s="81"/>
      <c r="I472" s="81"/>
      <c r="J472" s="81"/>
      <c r="K472" s="79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  <c r="AA472" s="81"/>
    </row>
    <row r="473" spans="1:27" ht="15.75" customHeight="1" x14ac:dyDescent="0.25">
      <c r="A473" s="81"/>
      <c r="B473" s="81"/>
      <c r="C473" s="125"/>
      <c r="D473" s="81"/>
      <c r="E473" s="81"/>
      <c r="F473" s="81"/>
      <c r="G473" s="81"/>
      <c r="H473" s="81"/>
      <c r="I473" s="81"/>
      <c r="J473" s="81"/>
      <c r="K473" s="79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  <c r="AA473" s="81"/>
    </row>
    <row r="474" spans="1:27" ht="15.75" customHeight="1" x14ac:dyDescent="0.25">
      <c r="A474" s="81"/>
      <c r="B474" s="81"/>
      <c r="C474" s="125"/>
      <c r="D474" s="81"/>
      <c r="E474" s="81"/>
      <c r="F474" s="81"/>
      <c r="G474" s="81"/>
      <c r="H474" s="81"/>
      <c r="I474" s="81"/>
      <c r="J474" s="81"/>
      <c r="K474" s="79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  <c r="AA474" s="81"/>
    </row>
    <row r="475" spans="1:27" ht="15.75" customHeight="1" x14ac:dyDescent="0.25">
      <c r="A475" s="81"/>
      <c r="B475" s="81"/>
      <c r="C475" s="125"/>
      <c r="D475" s="81"/>
      <c r="E475" s="81"/>
      <c r="F475" s="81"/>
      <c r="G475" s="81"/>
      <c r="H475" s="81"/>
      <c r="I475" s="81"/>
      <c r="J475" s="81"/>
      <c r="K475" s="79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  <c r="AA475" s="81"/>
    </row>
    <row r="476" spans="1:27" ht="15.75" customHeight="1" x14ac:dyDescent="0.25">
      <c r="A476" s="81"/>
      <c r="B476" s="81"/>
      <c r="C476" s="125"/>
      <c r="D476" s="81"/>
      <c r="E476" s="81"/>
      <c r="F476" s="81"/>
      <c r="G476" s="81"/>
      <c r="H476" s="81"/>
      <c r="I476" s="81"/>
      <c r="J476" s="81"/>
      <c r="K476" s="79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  <c r="AA476" s="81"/>
    </row>
    <row r="477" spans="1:27" ht="15.75" customHeight="1" x14ac:dyDescent="0.25">
      <c r="A477" s="81"/>
      <c r="B477" s="81"/>
      <c r="C477" s="125"/>
      <c r="D477" s="81"/>
      <c r="E477" s="81"/>
      <c r="F477" s="81"/>
      <c r="G477" s="81"/>
      <c r="H477" s="81"/>
      <c r="I477" s="81"/>
      <c r="J477" s="81"/>
      <c r="K477" s="79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  <c r="AA477" s="81"/>
    </row>
    <row r="478" spans="1:27" ht="15.75" customHeight="1" x14ac:dyDescent="0.25">
      <c r="A478" s="81"/>
      <c r="B478" s="81"/>
      <c r="C478" s="125"/>
      <c r="D478" s="81"/>
      <c r="E478" s="81"/>
      <c r="F478" s="81"/>
      <c r="G478" s="81"/>
      <c r="H478" s="81"/>
      <c r="I478" s="81"/>
      <c r="J478" s="81"/>
      <c r="K478" s="79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  <c r="AA478" s="81"/>
    </row>
    <row r="479" spans="1:27" ht="15.75" customHeight="1" x14ac:dyDescent="0.25">
      <c r="A479" s="81"/>
      <c r="B479" s="81"/>
      <c r="C479" s="125"/>
      <c r="D479" s="81"/>
      <c r="E479" s="81"/>
      <c r="F479" s="81"/>
      <c r="G479" s="81"/>
      <c r="H479" s="81"/>
      <c r="I479" s="81"/>
      <c r="J479" s="81"/>
      <c r="K479" s="79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  <c r="AA479" s="81"/>
    </row>
    <row r="480" spans="1:27" ht="15.75" customHeight="1" x14ac:dyDescent="0.25">
      <c r="A480" s="81"/>
      <c r="B480" s="81"/>
      <c r="C480" s="125"/>
      <c r="D480" s="81"/>
      <c r="E480" s="81"/>
      <c r="F480" s="81"/>
      <c r="G480" s="81"/>
      <c r="H480" s="81"/>
      <c r="I480" s="81"/>
      <c r="J480" s="81"/>
      <c r="K480" s="79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  <c r="AA480" s="81"/>
    </row>
    <row r="481" spans="1:27" ht="15.75" customHeight="1" x14ac:dyDescent="0.25">
      <c r="A481" s="81"/>
      <c r="B481" s="81"/>
      <c r="C481" s="125"/>
      <c r="D481" s="81"/>
      <c r="E481" s="81"/>
      <c r="F481" s="81"/>
      <c r="G481" s="81"/>
      <c r="H481" s="81"/>
      <c r="I481" s="81"/>
      <c r="J481" s="81"/>
      <c r="K481" s="79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  <c r="AA481" s="81"/>
    </row>
    <row r="482" spans="1:27" ht="15.75" customHeight="1" x14ac:dyDescent="0.25">
      <c r="A482" s="81"/>
      <c r="B482" s="81"/>
      <c r="C482" s="125"/>
      <c r="D482" s="81"/>
      <c r="E482" s="81"/>
      <c r="F482" s="81"/>
      <c r="G482" s="81"/>
      <c r="H482" s="81"/>
      <c r="I482" s="81"/>
      <c r="J482" s="81"/>
      <c r="K482" s="79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  <c r="AA482" s="81"/>
    </row>
    <row r="483" spans="1:27" ht="15.75" customHeight="1" x14ac:dyDescent="0.25">
      <c r="A483" s="81"/>
      <c r="B483" s="81"/>
      <c r="C483" s="125"/>
      <c r="D483" s="81"/>
      <c r="E483" s="81"/>
      <c r="F483" s="81"/>
      <c r="G483" s="81"/>
      <c r="H483" s="81"/>
      <c r="I483" s="81"/>
      <c r="J483" s="81"/>
      <c r="K483" s="79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  <c r="AA483" s="81"/>
    </row>
    <row r="484" spans="1:27" ht="15.75" customHeight="1" x14ac:dyDescent="0.25">
      <c r="A484" s="81"/>
      <c r="B484" s="81"/>
      <c r="C484" s="125"/>
      <c r="D484" s="81"/>
      <c r="E484" s="81"/>
      <c r="F484" s="81"/>
      <c r="G484" s="81"/>
      <c r="H484" s="81"/>
      <c r="I484" s="81"/>
      <c r="J484" s="81"/>
      <c r="K484" s="79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  <c r="AA484" s="81"/>
    </row>
    <row r="485" spans="1:27" ht="15.75" customHeight="1" x14ac:dyDescent="0.25">
      <c r="A485" s="81"/>
      <c r="B485" s="81"/>
      <c r="C485" s="125"/>
      <c r="D485" s="81"/>
      <c r="E485" s="81"/>
      <c r="F485" s="81"/>
      <c r="G485" s="81"/>
      <c r="H485" s="81"/>
      <c r="I485" s="81"/>
      <c r="J485" s="81"/>
      <c r="K485" s="79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  <c r="AA485" s="81"/>
    </row>
    <row r="486" spans="1:27" ht="15.75" customHeight="1" x14ac:dyDescent="0.25">
      <c r="A486" s="81"/>
      <c r="B486" s="81"/>
      <c r="C486" s="125"/>
      <c r="D486" s="81"/>
      <c r="E486" s="81"/>
      <c r="F486" s="81"/>
      <c r="G486" s="81"/>
      <c r="H486" s="81"/>
      <c r="I486" s="81"/>
      <c r="J486" s="81"/>
      <c r="K486" s="79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  <c r="AA486" s="81"/>
    </row>
    <row r="487" spans="1:27" ht="15.75" customHeight="1" x14ac:dyDescent="0.25">
      <c r="A487" s="81"/>
      <c r="B487" s="81"/>
      <c r="C487" s="125"/>
      <c r="D487" s="81"/>
      <c r="E487" s="81"/>
      <c r="F487" s="81"/>
      <c r="G487" s="81"/>
      <c r="H487" s="81"/>
      <c r="I487" s="81"/>
      <c r="J487" s="81"/>
      <c r="K487" s="79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  <c r="AA487" s="81"/>
    </row>
    <row r="488" spans="1:27" ht="15.75" customHeight="1" x14ac:dyDescent="0.25">
      <c r="A488" s="81"/>
      <c r="B488" s="81"/>
      <c r="C488" s="125"/>
      <c r="D488" s="81"/>
      <c r="E488" s="81"/>
      <c r="F488" s="81"/>
      <c r="G488" s="81"/>
      <c r="H488" s="81"/>
      <c r="I488" s="81"/>
      <c r="J488" s="81"/>
      <c r="K488" s="79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  <c r="AA488" s="81"/>
    </row>
    <row r="489" spans="1:27" ht="15.75" customHeight="1" x14ac:dyDescent="0.25">
      <c r="A489" s="81"/>
      <c r="B489" s="81"/>
      <c r="C489" s="125"/>
      <c r="D489" s="81"/>
      <c r="E489" s="81"/>
      <c r="F489" s="81"/>
      <c r="G489" s="81"/>
      <c r="H489" s="81"/>
      <c r="I489" s="81"/>
      <c r="J489" s="81"/>
      <c r="K489" s="79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  <c r="AA489" s="81"/>
    </row>
    <row r="490" spans="1:27" ht="15.75" customHeight="1" x14ac:dyDescent="0.25">
      <c r="A490" s="81"/>
      <c r="B490" s="81"/>
      <c r="C490" s="125"/>
      <c r="D490" s="81"/>
      <c r="E490" s="81"/>
      <c r="F490" s="81"/>
      <c r="G490" s="81"/>
      <c r="H490" s="81"/>
      <c r="I490" s="81"/>
      <c r="J490" s="81"/>
      <c r="K490" s="79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  <c r="AA490" s="81"/>
    </row>
    <row r="491" spans="1:27" ht="15.75" customHeight="1" x14ac:dyDescent="0.25">
      <c r="A491" s="81"/>
      <c r="B491" s="81"/>
      <c r="C491" s="125"/>
      <c r="D491" s="81"/>
      <c r="E491" s="81"/>
      <c r="F491" s="81"/>
      <c r="G491" s="81"/>
      <c r="H491" s="81"/>
      <c r="I491" s="81"/>
      <c r="J491" s="81"/>
      <c r="K491" s="79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  <c r="AA491" s="81"/>
    </row>
    <row r="492" spans="1:27" ht="15.75" customHeight="1" x14ac:dyDescent="0.25">
      <c r="A492" s="81"/>
      <c r="B492" s="81"/>
      <c r="C492" s="125"/>
      <c r="D492" s="81"/>
      <c r="E492" s="81"/>
      <c r="F492" s="81"/>
      <c r="G492" s="81"/>
      <c r="H492" s="81"/>
      <c r="I492" s="81"/>
      <c r="J492" s="81"/>
      <c r="K492" s="79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  <c r="AA492" s="81"/>
    </row>
    <row r="493" spans="1:27" ht="15.75" customHeight="1" x14ac:dyDescent="0.25">
      <c r="A493" s="81"/>
      <c r="B493" s="81"/>
      <c r="C493" s="125"/>
      <c r="D493" s="81"/>
      <c r="E493" s="81"/>
      <c r="F493" s="81"/>
      <c r="G493" s="81"/>
      <c r="H493" s="81"/>
      <c r="I493" s="81"/>
      <c r="J493" s="81"/>
      <c r="K493" s="79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  <c r="AA493" s="81"/>
    </row>
    <row r="494" spans="1:27" ht="15.75" customHeight="1" x14ac:dyDescent="0.25">
      <c r="A494" s="81"/>
      <c r="B494" s="81"/>
      <c r="C494" s="125"/>
      <c r="D494" s="81"/>
      <c r="E494" s="81"/>
      <c r="F494" s="81"/>
      <c r="G494" s="81"/>
      <c r="H494" s="81"/>
      <c r="I494" s="81"/>
      <c r="J494" s="81"/>
      <c r="K494" s="79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  <c r="AA494" s="81"/>
    </row>
    <row r="495" spans="1:27" ht="15.75" customHeight="1" x14ac:dyDescent="0.25">
      <c r="A495" s="81"/>
      <c r="B495" s="81"/>
      <c r="C495" s="125"/>
      <c r="D495" s="81"/>
      <c r="E495" s="81"/>
      <c r="F495" s="81"/>
      <c r="G495" s="81"/>
      <c r="H495" s="81"/>
      <c r="I495" s="81"/>
      <c r="J495" s="81"/>
      <c r="K495" s="79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  <c r="AA495" s="81"/>
    </row>
    <row r="496" spans="1:27" ht="15.75" customHeight="1" x14ac:dyDescent="0.25">
      <c r="A496" s="81"/>
      <c r="B496" s="81"/>
      <c r="C496" s="125"/>
      <c r="D496" s="81"/>
      <c r="E496" s="81"/>
      <c r="F496" s="81"/>
      <c r="G496" s="81"/>
      <c r="H496" s="81"/>
      <c r="I496" s="81"/>
      <c r="J496" s="81"/>
      <c r="K496" s="79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  <c r="AA496" s="81"/>
    </row>
    <row r="497" spans="1:27" ht="15.75" customHeight="1" x14ac:dyDescent="0.25">
      <c r="A497" s="81"/>
      <c r="B497" s="81"/>
      <c r="C497" s="125"/>
      <c r="D497" s="81"/>
      <c r="E497" s="81"/>
      <c r="F497" s="81"/>
      <c r="G497" s="81"/>
      <c r="H497" s="81"/>
      <c r="I497" s="81"/>
      <c r="J497" s="81"/>
      <c r="K497" s="79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  <c r="AA497" s="81"/>
    </row>
    <row r="498" spans="1:27" ht="15.75" customHeight="1" x14ac:dyDescent="0.25">
      <c r="A498" s="81"/>
      <c r="B498" s="81"/>
      <c r="C498" s="125"/>
      <c r="D498" s="81"/>
      <c r="E498" s="81"/>
      <c r="F498" s="81"/>
      <c r="G498" s="81"/>
      <c r="H498" s="81"/>
      <c r="I498" s="81"/>
      <c r="J498" s="81"/>
      <c r="K498" s="79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  <c r="AA498" s="81"/>
    </row>
    <row r="499" spans="1:27" ht="15.75" customHeight="1" x14ac:dyDescent="0.25">
      <c r="A499" s="81"/>
      <c r="B499" s="81"/>
      <c r="C499" s="125"/>
      <c r="D499" s="81"/>
      <c r="E499" s="81"/>
      <c r="F499" s="81"/>
      <c r="G499" s="81"/>
      <c r="H499" s="81"/>
      <c r="I499" s="81"/>
      <c r="J499" s="81"/>
      <c r="K499" s="79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  <c r="AA499" s="81"/>
    </row>
    <row r="500" spans="1:27" ht="15.75" customHeight="1" x14ac:dyDescent="0.25">
      <c r="A500" s="81"/>
      <c r="B500" s="81"/>
      <c r="C500" s="125"/>
      <c r="D500" s="81"/>
      <c r="E500" s="81"/>
      <c r="F500" s="81"/>
      <c r="G500" s="81"/>
      <c r="H500" s="81"/>
      <c r="I500" s="81"/>
      <c r="J500" s="81"/>
      <c r="K500" s="79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  <c r="AA500" s="81"/>
    </row>
    <row r="501" spans="1:27" ht="15.75" customHeight="1" x14ac:dyDescent="0.25">
      <c r="A501" s="81"/>
      <c r="B501" s="81"/>
      <c r="C501" s="125"/>
      <c r="D501" s="81"/>
      <c r="E501" s="81"/>
      <c r="F501" s="81"/>
      <c r="G501" s="81"/>
      <c r="H501" s="81"/>
      <c r="I501" s="81"/>
      <c r="J501" s="81"/>
      <c r="K501" s="79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  <c r="AA501" s="81"/>
    </row>
    <row r="502" spans="1:27" ht="15.75" customHeight="1" x14ac:dyDescent="0.25">
      <c r="A502" s="81"/>
      <c r="B502" s="81"/>
      <c r="C502" s="125"/>
      <c r="D502" s="81"/>
      <c r="E502" s="81"/>
      <c r="F502" s="81"/>
      <c r="G502" s="81"/>
      <c r="H502" s="81"/>
      <c r="I502" s="81"/>
      <c r="J502" s="81"/>
      <c r="K502" s="79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  <c r="AA502" s="81"/>
    </row>
    <row r="503" spans="1:27" ht="15.75" customHeight="1" x14ac:dyDescent="0.25">
      <c r="A503" s="81"/>
      <c r="B503" s="81"/>
      <c r="C503" s="125"/>
      <c r="D503" s="81"/>
      <c r="E503" s="81"/>
      <c r="F503" s="81"/>
      <c r="G503" s="81"/>
      <c r="H503" s="81"/>
      <c r="I503" s="81"/>
      <c r="J503" s="81"/>
      <c r="K503" s="79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  <c r="AA503" s="81"/>
    </row>
    <row r="504" spans="1:27" ht="15.75" customHeight="1" x14ac:dyDescent="0.25">
      <c r="A504" s="81"/>
      <c r="B504" s="81"/>
      <c r="C504" s="125"/>
      <c r="D504" s="81"/>
      <c r="E504" s="81"/>
      <c r="F504" s="81"/>
      <c r="G504" s="81"/>
      <c r="H504" s="81"/>
      <c r="I504" s="81"/>
      <c r="J504" s="81"/>
      <c r="K504" s="79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  <c r="AA504" s="81"/>
    </row>
    <row r="505" spans="1:27" ht="15.75" customHeight="1" x14ac:dyDescent="0.25">
      <c r="A505" s="81"/>
      <c r="B505" s="81"/>
      <c r="C505" s="125"/>
      <c r="D505" s="81"/>
      <c r="E505" s="81"/>
      <c r="F505" s="81"/>
      <c r="G505" s="81"/>
      <c r="H505" s="81"/>
      <c r="I505" s="81"/>
      <c r="J505" s="81"/>
      <c r="K505" s="79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  <c r="AA505" s="81"/>
    </row>
    <row r="506" spans="1:27" ht="15.75" customHeight="1" x14ac:dyDescent="0.25">
      <c r="A506" s="81"/>
      <c r="B506" s="81"/>
      <c r="C506" s="125"/>
      <c r="D506" s="81"/>
      <c r="E506" s="81"/>
      <c r="F506" s="81"/>
      <c r="G506" s="81"/>
      <c r="H506" s="81"/>
      <c r="I506" s="81"/>
      <c r="J506" s="81"/>
      <c r="K506" s="79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  <c r="AA506" s="81"/>
    </row>
    <row r="507" spans="1:27" ht="15.75" customHeight="1" x14ac:dyDescent="0.25">
      <c r="A507" s="81"/>
      <c r="B507" s="81"/>
      <c r="C507" s="125"/>
      <c r="D507" s="81"/>
      <c r="E507" s="81"/>
      <c r="F507" s="81"/>
      <c r="G507" s="81"/>
      <c r="H507" s="81"/>
      <c r="I507" s="81"/>
      <c r="J507" s="81"/>
      <c r="K507" s="79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  <c r="AA507" s="81"/>
    </row>
    <row r="508" spans="1:27" ht="15.75" customHeight="1" x14ac:dyDescent="0.25">
      <c r="A508" s="81"/>
      <c r="B508" s="81"/>
      <c r="C508" s="125"/>
      <c r="D508" s="81"/>
      <c r="E508" s="81"/>
      <c r="F508" s="81"/>
      <c r="G508" s="81"/>
      <c r="H508" s="81"/>
      <c r="I508" s="81"/>
      <c r="J508" s="81"/>
      <c r="K508" s="79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  <c r="AA508" s="81"/>
    </row>
    <row r="509" spans="1:27" ht="15.75" customHeight="1" x14ac:dyDescent="0.25">
      <c r="A509" s="81"/>
      <c r="B509" s="81"/>
      <c r="C509" s="125"/>
      <c r="D509" s="81"/>
      <c r="E509" s="81"/>
      <c r="F509" s="81"/>
      <c r="G509" s="81"/>
      <c r="H509" s="81"/>
      <c r="I509" s="81"/>
      <c r="J509" s="81"/>
      <c r="K509" s="79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  <c r="AA509" s="81"/>
    </row>
    <row r="510" spans="1:27" ht="15.75" customHeight="1" x14ac:dyDescent="0.25">
      <c r="A510" s="81"/>
      <c r="B510" s="81"/>
      <c r="C510" s="125"/>
      <c r="D510" s="81"/>
      <c r="E510" s="81"/>
      <c r="F510" s="81"/>
      <c r="G510" s="81"/>
      <c r="H510" s="81"/>
      <c r="I510" s="81"/>
      <c r="J510" s="81"/>
      <c r="K510" s="79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  <c r="AA510" s="81"/>
    </row>
    <row r="511" spans="1:27" ht="15.75" customHeight="1" x14ac:dyDescent="0.25">
      <c r="A511" s="81"/>
      <c r="B511" s="81"/>
      <c r="C511" s="125"/>
      <c r="D511" s="81"/>
      <c r="E511" s="81"/>
      <c r="F511" s="81"/>
      <c r="G511" s="81"/>
      <c r="H511" s="81"/>
      <c r="I511" s="81"/>
      <c r="J511" s="81"/>
      <c r="K511" s="79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  <c r="AA511" s="81"/>
    </row>
    <row r="512" spans="1:27" ht="15.75" customHeight="1" x14ac:dyDescent="0.25">
      <c r="A512" s="81"/>
      <c r="B512" s="81"/>
      <c r="C512" s="125"/>
      <c r="D512" s="81"/>
      <c r="E512" s="81"/>
      <c r="F512" s="81"/>
      <c r="G512" s="81"/>
      <c r="H512" s="81"/>
      <c r="I512" s="81"/>
      <c r="J512" s="81"/>
      <c r="K512" s="79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  <c r="AA512" s="81"/>
    </row>
    <row r="513" spans="1:27" ht="15.75" customHeight="1" x14ac:dyDescent="0.25">
      <c r="A513" s="81"/>
      <c r="B513" s="81"/>
      <c r="C513" s="125"/>
      <c r="D513" s="81"/>
      <c r="E513" s="81"/>
      <c r="F513" s="81"/>
      <c r="G513" s="81"/>
      <c r="H513" s="81"/>
      <c r="I513" s="81"/>
      <c r="J513" s="81"/>
      <c r="K513" s="79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  <c r="AA513" s="81"/>
    </row>
    <row r="514" spans="1:27" ht="15.75" customHeight="1" x14ac:dyDescent="0.25">
      <c r="A514" s="81"/>
      <c r="B514" s="81"/>
      <c r="C514" s="125"/>
      <c r="D514" s="81"/>
      <c r="E514" s="81"/>
      <c r="F514" s="81"/>
      <c r="G514" s="81"/>
      <c r="H514" s="81"/>
      <c r="I514" s="81"/>
      <c r="J514" s="81"/>
      <c r="K514" s="79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  <c r="AA514" s="81"/>
    </row>
    <row r="515" spans="1:27" ht="15.75" customHeight="1" x14ac:dyDescent="0.25">
      <c r="A515" s="81"/>
      <c r="B515" s="81"/>
      <c r="C515" s="125"/>
      <c r="D515" s="81"/>
      <c r="E515" s="81"/>
      <c r="F515" s="81"/>
      <c r="G515" s="81"/>
      <c r="H515" s="81"/>
      <c r="I515" s="81"/>
      <c r="J515" s="81"/>
      <c r="K515" s="79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  <c r="AA515" s="81"/>
    </row>
    <row r="516" spans="1:27" ht="15.75" customHeight="1" x14ac:dyDescent="0.25">
      <c r="A516" s="81"/>
      <c r="B516" s="81"/>
      <c r="C516" s="125"/>
      <c r="D516" s="81"/>
      <c r="E516" s="81"/>
      <c r="F516" s="81"/>
      <c r="G516" s="81"/>
      <c r="H516" s="81"/>
      <c r="I516" s="81"/>
      <c r="J516" s="81"/>
      <c r="K516" s="79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  <c r="AA516" s="81"/>
    </row>
    <row r="517" spans="1:27" ht="15.75" customHeight="1" x14ac:dyDescent="0.25">
      <c r="A517" s="81"/>
      <c r="B517" s="81"/>
      <c r="C517" s="125"/>
      <c r="D517" s="81"/>
      <c r="E517" s="81"/>
      <c r="F517" s="81"/>
      <c r="G517" s="81"/>
      <c r="H517" s="81"/>
      <c r="I517" s="81"/>
      <c r="J517" s="81"/>
      <c r="K517" s="79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  <c r="AA517" s="81"/>
    </row>
    <row r="518" spans="1:27" ht="15.75" customHeight="1" x14ac:dyDescent="0.25">
      <c r="A518" s="81"/>
      <c r="B518" s="81"/>
      <c r="C518" s="125"/>
      <c r="D518" s="81"/>
      <c r="E518" s="81"/>
      <c r="F518" s="81"/>
      <c r="G518" s="81"/>
      <c r="H518" s="81"/>
      <c r="I518" s="81"/>
      <c r="J518" s="81"/>
      <c r="K518" s="79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  <c r="AA518" s="81"/>
    </row>
    <row r="519" spans="1:27" ht="15.75" customHeight="1" x14ac:dyDescent="0.25">
      <c r="A519" s="81"/>
      <c r="B519" s="81"/>
      <c r="C519" s="125"/>
      <c r="D519" s="81"/>
      <c r="E519" s="81"/>
      <c r="F519" s="81"/>
      <c r="G519" s="81"/>
      <c r="H519" s="81"/>
      <c r="I519" s="81"/>
      <c r="J519" s="81"/>
      <c r="K519" s="79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  <c r="AA519" s="81"/>
    </row>
    <row r="520" spans="1:27" ht="15.75" customHeight="1" x14ac:dyDescent="0.25">
      <c r="A520" s="81"/>
      <c r="B520" s="81"/>
      <c r="C520" s="125"/>
      <c r="D520" s="81"/>
      <c r="E520" s="81"/>
      <c r="F520" s="81"/>
      <c r="G520" s="81"/>
      <c r="H520" s="81"/>
      <c r="I520" s="81"/>
      <c r="J520" s="81"/>
      <c r="K520" s="79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  <c r="AA520" s="81"/>
    </row>
    <row r="521" spans="1:27" ht="15.75" customHeight="1" x14ac:dyDescent="0.25">
      <c r="A521" s="81"/>
      <c r="B521" s="81"/>
      <c r="C521" s="125"/>
      <c r="D521" s="81"/>
      <c r="E521" s="81"/>
      <c r="F521" s="81"/>
      <c r="G521" s="81"/>
      <c r="H521" s="81"/>
      <c r="I521" s="81"/>
      <c r="J521" s="81"/>
      <c r="K521" s="79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  <c r="AA521" s="81"/>
    </row>
    <row r="522" spans="1:27" ht="15.75" customHeight="1" x14ac:dyDescent="0.25">
      <c r="A522" s="81"/>
      <c r="B522" s="81"/>
      <c r="C522" s="125"/>
      <c r="D522" s="81"/>
      <c r="E522" s="81"/>
      <c r="F522" s="81"/>
      <c r="G522" s="81"/>
      <c r="H522" s="81"/>
      <c r="I522" s="81"/>
      <c r="J522" s="81"/>
      <c r="K522" s="79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  <c r="AA522" s="81"/>
    </row>
    <row r="523" spans="1:27" ht="15.75" customHeight="1" x14ac:dyDescent="0.25">
      <c r="A523" s="81"/>
      <c r="B523" s="81"/>
      <c r="C523" s="125"/>
      <c r="D523" s="81"/>
      <c r="E523" s="81"/>
      <c r="F523" s="81"/>
      <c r="G523" s="81"/>
      <c r="H523" s="81"/>
      <c r="I523" s="81"/>
      <c r="J523" s="81"/>
      <c r="K523" s="79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  <c r="AA523" s="81"/>
    </row>
    <row r="524" spans="1:27" ht="15.75" customHeight="1" x14ac:dyDescent="0.25">
      <c r="A524" s="81"/>
      <c r="B524" s="81"/>
      <c r="C524" s="125"/>
      <c r="D524" s="81"/>
      <c r="E524" s="81"/>
      <c r="F524" s="81"/>
      <c r="G524" s="81"/>
      <c r="H524" s="81"/>
      <c r="I524" s="81"/>
      <c r="J524" s="81"/>
      <c r="K524" s="79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  <c r="AA524" s="81"/>
    </row>
    <row r="525" spans="1:27" ht="15.75" customHeight="1" x14ac:dyDescent="0.25">
      <c r="A525" s="81"/>
      <c r="B525" s="81"/>
      <c r="C525" s="125"/>
      <c r="D525" s="81"/>
      <c r="E525" s="81"/>
      <c r="F525" s="81"/>
      <c r="G525" s="81"/>
      <c r="H525" s="81"/>
      <c r="I525" s="81"/>
      <c r="J525" s="81"/>
      <c r="K525" s="79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  <c r="AA525" s="81"/>
    </row>
    <row r="526" spans="1:27" ht="15.75" customHeight="1" x14ac:dyDescent="0.25">
      <c r="A526" s="81"/>
      <c r="B526" s="81"/>
      <c r="C526" s="125"/>
      <c r="D526" s="81"/>
      <c r="E526" s="81"/>
      <c r="F526" s="81"/>
      <c r="G526" s="81"/>
      <c r="H526" s="81"/>
      <c r="I526" s="81"/>
      <c r="J526" s="81"/>
      <c r="K526" s="79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  <c r="AA526" s="81"/>
    </row>
    <row r="527" spans="1:27" ht="15.75" customHeight="1" x14ac:dyDescent="0.25">
      <c r="A527" s="81"/>
      <c r="B527" s="81"/>
      <c r="C527" s="125"/>
      <c r="D527" s="81"/>
      <c r="E527" s="81"/>
      <c r="F527" s="81"/>
      <c r="G527" s="81"/>
      <c r="H527" s="81"/>
      <c r="I527" s="81"/>
      <c r="J527" s="81"/>
      <c r="K527" s="79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  <c r="AA527" s="81"/>
    </row>
    <row r="528" spans="1:27" ht="15.75" customHeight="1" x14ac:dyDescent="0.25">
      <c r="A528" s="81"/>
      <c r="B528" s="81"/>
      <c r="C528" s="125"/>
      <c r="D528" s="81"/>
      <c r="E528" s="81"/>
      <c r="F528" s="81"/>
      <c r="G528" s="81"/>
      <c r="H528" s="81"/>
      <c r="I528" s="81"/>
      <c r="J528" s="81"/>
      <c r="K528" s="79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  <c r="AA528" s="81"/>
    </row>
    <row r="529" spans="1:27" ht="15.75" customHeight="1" x14ac:dyDescent="0.25">
      <c r="A529" s="81"/>
      <c r="B529" s="81"/>
      <c r="C529" s="125"/>
      <c r="D529" s="81"/>
      <c r="E529" s="81"/>
      <c r="F529" s="81"/>
      <c r="G529" s="81"/>
      <c r="H529" s="81"/>
      <c r="I529" s="81"/>
      <c r="J529" s="81"/>
      <c r="K529" s="79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  <c r="AA529" s="81"/>
    </row>
    <row r="530" spans="1:27" ht="15.75" customHeight="1" x14ac:dyDescent="0.25">
      <c r="A530" s="81"/>
      <c r="B530" s="81"/>
      <c r="C530" s="125"/>
      <c r="D530" s="81"/>
      <c r="E530" s="81"/>
      <c r="F530" s="81"/>
      <c r="G530" s="81"/>
      <c r="H530" s="81"/>
      <c r="I530" s="81"/>
      <c r="J530" s="81"/>
      <c r="K530" s="79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  <c r="AA530" s="81"/>
    </row>
    <row r="531" spans="1:27" ht="15.75" customHeight="1" x14ac:dyDescent="0.25">
      <c r="A531" s="81"/>
      <c r="B531" s="81"/>
      <c r="C531" s="125"/>
      <c r="D531" s="81"/>
      <c r="E531" s="81"/>
      <c r="F531" s="81"/>
      <c r="G531" s="81"/>
      <c r="H531" s="81"/>
      <c r="I531" s="81"/>
      <c r="J531" s="81"/>
      <c r="K531" s="79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  <c r="AA531" s="81"/>
    </row>
    <row r="532" spans="1:27" ht="15.75" customHeight="1" x14ac:dyDescent="0.25">
      <c r="A532" s="81"/>
      <c r="B532" s="81"/>
      <c r="C532" s="125"/>
      <c r="D532" s="81"/>
      <c r="E532" s="81"/>
      <c r="F532" s="81"/>
      <c r="G532" s="81"/>
      <c r="H532" s="81"/>
      <c r="I532" s="81"/>
      <c r="J532" s="81"/>
      <c r="K532" s="79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  <c r="AA532" s="81"/>
    </row>
    <row r="533" spans="1:27" ht="15.75" customHeight="1" x14ac:dyDescent="0.25">
      <c r="A533" s="81"/>
      <c r="B533" s="81"/>
      <c r="C533" s="125"/>
      <c r="D533" s="81"/>
      <c r="E533" s="81"/>
      <c r="F533" s="81"/>
      <c r="G533" s="81"/>
      <c r="H533" s="81"/>
      <c r="I533" s="81"/>
      <c r="J533" s="81"/>
      <c r="K533" s="79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  <c r="AA533" s="81"/>
    </row>
    <row r="534" spans="1:27" ht="15.75" customHeight="1" x14ac:dyDescent="0.25">
      <c r="A534" s="81"/>
      <c r="B534" s="81"/>
      <c r="C534" s="125"/>
      <c r="D534" s="81"/>
      <c r="E534" s="81"/>
      <c r="F534" s="81"/>
      <c r="G534" s="81"/>
      <c r="H534" s="81"/>
      <c r="I534" s="81"/>
      <c r="J534" s="81"/>
      <c r="K534" s="79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  <c r="AA534" s="81"/>
    </row>
    <row r="535" spans="1:27" ht="15.75" customHeight="1" x14ac:dyDescent="0.25">
      <c r="A535" s="81"/>
      <c r="B535" s="81"/>
      <c r="C535" s="125"/>
      <c r="D535" s="81"/>
      <c r="E535" s="81"/>
      <c r="F535" s="81"/>
      <c r="G535" s="81"/>
      <c r="H535" s="81"/>
      <c r="I535" s="81"/>
      <c r="J535" s="81"/>
      <c r="K535" s="79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  <c r="AA535" s="81"/>
    </row>
    <row r="536" spans="1:27" ht="15.75" customHeight="1" x14ac:dyDescent="0.25">
      <c r="A536" s="81"/>
      <c r="B536" s="81"/>
      <c r="C536" s="125"/>
      <c r="D536" s="81"/>
      <c r="E536" s="81"/>
      <c r="F536" s="81"/>
      <c r="G536" s="81"/>
      <c r="H536" s="81"/>
      <c r="I536" s="81"/>
      <c r="J536" s="81"/>
      <c r="K536" s="79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  <c r="AA536" s="81"/>
    </row>
    <row r="537" spans="1:27" ht="15.75" customHeight="1" x14ac:dyDescent="0.25">
      <c r="A537" s="81"/>
      <c r="B537" s="81"/>
      <c r="C537" s="125"/>
      <c r="D537" s="81"/>
      <c r="E537" s="81"/>
      <c r="F537" s="81"/>
      <c r="G537" s="81"/>
      <c r="H537" s="81"/>
      <c r="I537" s="81"/>
      <c r="J537" s="81"/>
      <c r="K537" s="79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  <c r="AA537" s="81"/>
    </row>
    <row r="538" spans="1:27" ht="15.75" customHeight="1" x14ac:dyDescent="0.25">
      <c r="A538" s="81"/>
      <c r="B538" s="81"/>
      <c r="C538" s="125"/>
      <c r="D538" s="81"/>
      <c r="E538" s="81"/>
      <c r="F538" s="81"/>
      <c r="G538" s="81"/>
      <c r="H538" s="81"/>
      <c r="I538" s="81"/>
      <c r="J538" s="81"/>
      <c r="K538" s="79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  <c r="AA538" s="81"/>
    </row>
    <row r="539" spans="1:27" ht="15.75" customHeight="1" x14ac:dyDescent="0.25">
      <c r="A539" s="81"/>
      <c r="B539" s="81"/>
      <c r="C539" s="125"/>
      <c r="D539" s="81"/>
      <c r="E539" s="81"/>
      <c r="F539" s="81"/>
      <c r="G539" s="81"/>
      <c r="H539" s="81"/>
      <c r="I539" s="81"/>
      <c r="J539" s="81"/>
      <c r="K539" s="79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  <c r="AA539" s="81"/>
    </row>
    <row r="540" spans="1:27" ht="15.75" customHeight="1" x14ac:dyDescent="0.25">
      <c r="A540" s="81"/>
      <c r="B540" s="81"/>
      <c r="C540" s="125"/>
      <c r="D540" s="81"/>
      <c r="E540" s="81"/>
      <c r="F540" s="81"/>
      <c r="G540" s="81"/>
      <c r="H540" s="81"/>
      <c r="I540" s="81"/>
      <c r="J540" s="81"/>
      <c r="K540" s="79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  <c r="AA540" s="81"/>
    </row>
    <row r="541" spans="1:27" ht="15.75" customHeight="1" x14ac:dyDescent="0.25">
      <c r="A541" s="81"/>
      <c r="B541" s="81"/>
      <c r="C541" s="125"/>
      <c r="D541" s="81"/>
      <c r="E541" s="81"/>
      <c r="F541" s="81"/>
      <c r="G541" s="81"/>
      <c r="H541" s="81"/>
      <c r="I541" s="81"/>
      <c r="J541" s="81"/>
      <c r="K541" s="79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  <c r="AA541" s="81"/>
    </row>
    <row r="542" spans="1:27" ht="15.75" customHeight="1" x14ac:dyDescent="0.25">
      <c r="A542" s="81"/>
      <c r="B542" s="81"/>
      <c r="C542" s="125"/>
      <c r="D542" s="81"/>
      <c r="E542" s="81"/>
      <c r="F542" s="81"/>
      <c r="G542" s="81"/>
      <c r="H542" s="81"/>
      <c r="I542" s="81"/>
      <c r="J542" s="81"/>
      <c r="K542" s="79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  <c r="AA542" s="81"/>
    </row>
    <row r="543" spans="1:27" ht="15.75" customHeight="1" x14ac:dyDescent="0.25">
      <c r="A543" s="81"/>
      <c r="B543" s="81"/>
      <c r="C543" s="125"/>
      <c r="D543" s="81"/>
      <c r="E543" s="81"/>
      <c r="F543" s="81"/>
      <c r="G543" s="81"/>
      <c r="H543" s="81"/>
      <c r="I543" s="81"/>
      <c r="J543" s="81"/>
      <c r="K543" s="79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  <c r="AA543" s="81"/>
    </row>
    <row r="544" spans="1:27" ht="15.75" customHeight="1" x14ac:dyDescent="0.25">
      <c r="A544" s="81"/>
      <c r="B544" s="81"/>
      <c r="C544" s="125"/>
      <c r="D544" s="81"/>
      <c r="E544" s="81"/>
      <c r="F544" s="81"/>
      <c r="G544" s="81"/>
      <c r="H544" s="81"/>
      <c r="I544" s="81"/>
      <c r="J544" s="81"/>
      <c r="K544" s="79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  <c r="AA544" s="81"/>
    </row>
    <row r="545" spans="1:27" ht="15.75" customHeight="1" x14ac:dyDescent="0.25">
      <c r="A545" s="81"/>
      <c r="B545" s="81"/>
      <c r="C545" s="125"/>
      <c r="D545" s="81"/>
      <c r="E545" s="81"/>
      <c r="F545" s="81"/>
      <c r="G545" s="81"/>
      <c r="H545" s="81"/>
      <c r="I545" s="81"/>
      <c r="J545" s="81"/>
      <c r="K545" s="79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  <c r="AA545" s="81"/>
    </row>
    <row r="546" spans="1:27" ht="15.75" customHeight="1" x14ac:dyDescent="0.25">
      <c r="A546" s="81"/>
      <c r="B546" s="81"/>
      <c r="C546" s="125"/>
      <c r="D546" s="81"/>
      <c r="E546" s="81"/>
      <c r="F546" s="81"/>
      <c r="G546" s="81"/>
      <c r="H546" s="81"/>
      <c r="I546" s="81"/>
      <c r="J546" s="81"/>
      <c r="K546" s="79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  <c r="AA546" s="81"/>
    </row>
    <row r="547" spans="1:27" ht="15.75" customHeight="1" x14ac:dyDescent="0.25">
      <c r="A547" s="81"/>
      <c r="B547" s="81"/>
      <c r="C547" s="125"/>
      <c r="D547" s="81"/>
      <c r="E547" s="81"/>
      <c r="F547" s="81"/>
      <c r="G547" s="81"/>
      <c r="H547" s="81"/>
      <c r="I547" s="81"/>
      <c r="J547" s="81"/>
      <c r="K547" s="79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  <c r="AA547" s="81"/>
    </row>
    <row r="548" spans="1:27" ht="15.75" customHeight="1" x14ac:dyDescent="0.25">
      <c r="A548" s="81"/>
      <c r="B548" s="81"/>
      <c r="C548" s="125"/>
      <c r="D548" s="81"/>
      <c r="E548" s="81"/>
      <c r="F548" s="81"/>
      <c r="G548" s="81"/>
      <c r="H548" s="81"/>
      <c r="I548" s="81"/>
      <c r="J548" s="81"/>
      <c r="K548" s="79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  <c r="AA548" s="81"/>
    </row>
    <row r="549" spans="1:27" ht="15.75" customHeight="1" x14ac:dyDescent="0.25">
      <c r="A549" s="81"/>
      <c r="B549" s="81"/>
      <c r="C549" s="125"/>
      <c r="D549" s="81"/>
      <c r="E549" s="81"/>
      <c r="F549" s="81"/>
      <c r="G549" s="81"/>
      <c r="H549" s="81"/>
      <c r="I549" s="81"/>
      <c r="J549" s="81"/>
      <c r="K549" s="79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  <c r="AA549" s="81"/>
    </row>
    <row r="550" spans="1:27" ht="15.75" customHeight="1" x14ac:dyDescent="0.25">
      <c r="A550" s="81"/>
      <c r="B550" s="81"/>
      <c r="C550" s="125"/>
      <c r="D550" s="81"/>
      <c r="E550" s="81"/>
      <c r="F550" s="81"/>
      <c r="G550" s="81"/>
      <c r="H550" s="81"/>
      <c r="I550" s="81"/>
      <c r="J550" s="81"/>
      <c r="K550" s="79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  <c r="AA550" s="81"/>
    </row>
    <row r="551" spans="1:27" ht="15.75" customHeight="1" x14ac:dyDescent="0.25">
      <c r="A551" s="81"/>
      <c r="B551" s="81"/>
      <c r="C551" s="125"/>
      <c r="D551" s="81"/>
      <c r="E551" s="81"/>
      <c r="F551" s="81"/>
      <c r="G551" s="81"/>
      <c r="H551" s="81"/>
      <c r="I551" s="81"/>
      <c r="J551" s="81"/>
      <c r="K551" s="79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  <c r="AA551" s="81"/>
    </row>
    <row r="552" spans="1:27" ht="15.75" customHeight="1" x14ac:dyDescent="0.25">
      <c r="A552" s="81"/>
      <c r="B552" s="81"/>
      <c r="C552" s="125"/>
      <c r="D552" s="81"/>
      <c r="E552" s="81"/>
      <c r="F552" s="81"/>
      <c r="G552" s="81"/>
      <c r="H552" s="81"/>
      <c r="I552" s="81"/>
      <c r="J552" s="81"/>
      <c r="K552" s="79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  <c r="AA552" s="81"/>
    </row>
    <row r="553" spans="1:27" ht="15.75" customHeight="1" x14ac:dyDescent="0.25">
      <c r="A553" s="81"/>
      <c r="B553" s="81"/>
      <c r="C553" s="125"/>
      <c r="D553" s="81"/>
      <c r="E553" s="81"/>
      <c r="F553" s="81"/>
      <c r="G553" s="81"/>
      <c r="H553" s="81"/>
      <c r="I553" s="81"/>
      <c r="J553" s="81"/>
      <c r="K553" s="79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  <c r="AA553" s="81"/>
    </row>
    <row r="554" spans="1:27" ht="15.75" customHeight="1" x14ac:dyDescent="0.25">
      <c r="A554" s="81"/>
      <c r="B554" s="81"/>
      <c r="C554" s="125"/>
      <c r="D554" s="81"/>
      <c r="E554" s="81"/>
      <c r="F554" s="81"/>
      <c r="G554" s="81"/>
      <c r="H554" s="81"/>
      <c r="I554" s="81"/>
      <c r="J554" s="81"/>
      <c r="K554" s="79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  <c r="AA554" s="81"/>
    </row>
    <row r="555" spans="1:27" ht="15.75" customHeight="1" x14ac:dyDescent="0.25">
      <c r="A555" s="81"/>
      <c r="B555" s="81"/>
      <c r="C555" s="125"/>
      <c r="D555" s="81"/>
      <c r="E555" s="81"/>
      <c r="F555" s="81"/>
      <c r="G555" s="81"/>
      <c r="H555" s="81"/>
      <c r="I555" s="81"/>
      <c r="J555" s="81"/>
      <c r="K555" s="79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  <c r="AA555" s="81"/>
    </row>
    <row r="556" spans="1:27" ht="15.75" customHeight="1" x14ac:dyDescent="0.25">
      <c r="A556" s="81"/>
      <c r="B556" s="81"/>
      <c r="C556" s="125"/>
      <c r="D556" s="81"/>
      <c r="E556" s="81"/>
      <c r="F556" s="81"/>
      <c r="G556" s="81"/>
      <c r="H556" s="81"/>
      <c r="I556" s="81"/>
      <c r="J556" s="81"/>
      <c r="K556" s="79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  <c r="AA556" s="81"/>
    </row>
    <row r="557" spans="1:27" ht="15.75" customHeight="1" x14ac:dyDescent="0.25">
      <c r="A557" s="81"/>
      <c r="B557" s="81"/>
      <c r="C557" s="125"/>
      <c r="D557" s="81"/>
      <c r="E557" s="81"/>
      <c r="F557" s="81"/>
      <c r="G557" s="81"/>
      <c r="H557" s="81"/>
      <c r="I557" s="81"/>
      <c r="J557" s="81"/>
      <c r="K557" s="79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  <c r="AA557" s="81"/>
    </row>
    <row r="558" spans="1:27" ht="15.75" customHeight="1" x14ac:dyDescent="0.25">
      <c r="A558" s="81"/>
      <c r="B558" s="81"/>
      <c r="C558" s="125"/>
      <c r="D558" s="81"/>
      <c r="E558" s="81"/>
      <c r="F558" s="81"/>
      <c r="G558" s="81"/>
      <c r="H558" s="81"/>
      <c r="I558" s="81"/>
      <c r="J558" s="81"/>
      <c r="K558" s="79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  <c r="AA558" s="81"/>
    </row>
    <row r="559" spans="1:27" ht="15.75" customHeight="1" x14ac:dyDescent="0.25">
      <c r="A559" s="81"/>
      <c r="B559" s="81"/>
      <c r="C559" s="125"/>
      <c r="D559" s="81"/>
      <c r="E559" s="81"/>
      <c r="F559" s="81"/>
      <c r="G559" s="81"/>
      <c r="H559" s="81"/>
      <c r="I559" s="81"/>
      <c r="J559" s="81"/>
      <c r="K559" s="79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  <c r="AA559" s="81"/>
    </row>
    <row r="560" spans="1:27" ht="15.75" customHeight="1" x14ac:dyDescent="0.25">
      <c r="A560" s="81"/>
      <c r="B560" s="81"/>
      <c r="C560" s="125"/>
      <c r="D560" s="81"/>
      <c r="E560" s="81"/>
      <c r="F560" s="81"/>
      <c r="G560" s="81"/>
      <c r="H560" s="81"/>
      <c r="I560" s="81"/>
      <c r="J560" s="81"/>
      <c r="K560" s="79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  <c r="AA560" s="81"/>
    </row>
    <row r="561" spans="1:27" ht="15.75" customHeight="1" x14ac:dyDescent="0.25">
      <c r="A561" s="81"/>
      <c r="B561" s="81"/>
      <c r="C561" s="125"/>
      <c r="D561" s="81"/>
      <c r="E561" s="81"/>
      <c r="F561" s="81"/>
      <c r="G561" s="81"/>
      <c r="H561" s="81"/>
      <c r="I561" s="81"/>
      <c r="J561" s="81"/>
      <c r="K561" s="79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  <c r="AA561" s="81"/>
    </row>
    <row r="562" spans="1:27" ht="15.75" customHeight="1" x14ac:dyDescent="0.25">
      <c r="A562" s="81"/>
      <c r="B562" s="81"/>
      <c r="C562" s="125"/>
      <c r="D562" s="81"/>
      <c r="E562" s="81"/>
      <c r="F562" s="81"/>
      <c r="G562" s="81"/>
      <c r="H562" s="81"/>
      <c r="I562" s="81"/>
      <c r="J562" s="81"/>
      <c r="K562" s="79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  <c r="AA562" s="81"/>
    </row>
    <row r="563" spans="1:27" ht="15.75" customHeight="1" x14ac:dyDescent="0.25">
      <c r="A563" s="81"/>
      <c r="B563" s="81"/>
      <c r="C563" s="125"/>
      <c r="D563" s="81"/>
      <c r="E563" s="81"/>
      <c r="F563" s="81"/>
      <c r="G563" s="81"/>
      <c r="H563" s="81"/>
      <c r="I563" s="81"/>
      <c r="J563" s="81"/>
      <c r="K563" s="79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  <c r="AA563" s="81"/>
    </row>
    <row r="564" spans="1:27" ht="15.75" customHeight="1" x14ac:dyDescent="0.25">
      <c r="A564" s="81"/>
      <c r="B564" s="81"/>
      <c r="C564" s="125"/>
      <c r="D564" s="81"/>
      <c r="E564" s="81"/>
      <c r="F564" s="81"/>
      <c r="G564" s="81"/>
      <c r="H564" s="81"/>
      <c r="I564" s="81"/>
      <c r="J564" s="81"/>
      <c r="K564" s="79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  <c r="AA564" s="81"/>
    </row>
    <row r="565" spans="1:27" ht="15.75" customHeight="1" x14ac:dyDescent="0.25">
      <c r="A565" s="81"/>
      <c r="B565" s="81"/>
      <c r="C565" s="125"/>
      <c r="D565" s="81"/>
      <c r="E565" s="81"/>
      <c r="F565" s="81"/>
      <c r="G565" s="81"/>
      <c r="H565" s="81"/>
      <c r="I565" s="81"/>
      <c r="J565" s="81"/>
      <c r="K565" s="79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  <c r="AA565" s="81"/>
    </row>
    <row r="566" spans="1:27" ht="15.75" customHeight="1" x14ac:dyDescent="0.25">
      <c r="A566" s="81"/>
      <c r="B566" s="81"/>
      <c r="C566" s="125"/>
      <c r="D566" s="81"/>
      <c r="E566" s="81"/>
      <c r="F566" s="81"/>
      <c r="G566" s="81"/>
      <c r="H566" s="81"/>
      <c r="I566" s="81"/>
      <c r="J566" s="81"/>
      <c r="K566" s="79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  <c r="AA566" s="81"/>
    </row>
    <row r="567" spans="1:27" ht="15.75" customHeight="1" x14ac:dyDescent="0.25">
      <c r="A567" s="81"/>
      <c r="B567" s="81"/>
      <c r="C567" s="125"/>
      <c r="D567" s="81"/>
      <c r="E567" s="81"/>
      <c r="F567" s="81"/>
      <c r="G567" s="81"/>
      <c r="H567" s="81"/>
      <c r="I567" s="81"/>
      <c r="J567" s="81"/>
      <c r="K567" s="79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  <c r="AA567" s="81"/>
    </row>
    <row r="568" spans="1:27" ht="15.75" customHeight="1" x14ac:dyDescent="0.25">
      <c r="A568" s="81"/>
      <c r="B568" s="81"/>
      <c r="C568" s="125"/>
      <c r="D568" s="81"/>
      <c r="E568" s="81"/>
      <c r="F568" s="81"/>
      <c r="G568" s="81"/>
      <c r="H568" s="81"/>
      <c r="I568" s="81"/>
      <c r="J568" s="81"/>
      <c r="K568" s="79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  <c r="AA568" s="81"/>
    </row>
    <row r="569" spans="1:27" ht="15.75" customHeight="1" x14ac:dyDescent="0.25">
      <c r="A569" s="81"/>
      <c r="B569" s="81"/>
      <c r="C569" s="125"/>
      <c r="D569" s="81"/>
      <c r="E569" s="81"/>
      <c r="F569" s="81"/>
      <c r="G569" s="81"/>
      <c r="H569" s="81"/>
      <c r="I569" s="81"/>
      <c r="J569" s="81"/>
      <c r="K569" s="79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  <c r="AA569" s="81"/>
    </row>
    <row r="570" spans="1:27" ht="15.75" customHeight="1" x14ac:dyDescent="0.25">
      <c r="A570" s="81"/>
      <c r="B570" s="81"/>
      <c r="C570" s="125"/>
      <c r="D570" s="81"/>
      <c r="E570" s="81"/>
      <c r="F570" s="81"/>
      <c r="G570" s="81"/>
      <c r="H570" s="81"/>
      <c r="I570" s="81"/>
      <c r="J570" s="81"/>
      <c r="K570" s="79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  <c r="AA570" s="81"/>
    </row>
    <row r="571" spans="1:27" ht="15.75" customHeight="1" x14ac:dyDescent="0.25">
      <c r="A571" s="81"/>
      <c r="B571" s="81"/>
      <c r="C571" s="125"/>
      <c r="D571" s="81"/>
      <c r="E571" s="81"/>
      <c r="F571" s="81"/>
      <c r="G571" s="81"/>
      <c r="H571" s="81"/>
      <c r="I571" s="81"/>
      <c r="J571" s="81"/>
      <c r="K571" s="79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  <c r="AA571" s="81"/>
    </row>
    <row r="572" spans="1:27" ht="15.75" customHeight="1" x14ac:dyDescent="0.25">
      <c r="A572" s="81"/>
      <c r="B572" s="81"/>
      <c r="C572" s="125"/>
      <c r="D572" s="81"/>
      <c r="E572" s="81"/>
      <c r="F572" s="81"/>
      <c r="G572" s="81"/>
      <c r="H572" s="81"/>
      <c r="I572" s="81"/>
      <c r="J572" s="81"/>
      <c r="K572" s="79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  <c r="AA572" s="81"/>
    </row>
    <row r="573" spans="1:27" ht="15.75" customHeight="1" x14ac:dyDescent="0.25">
      <c r="A573" s="81"/>
      <c r="B573" s="81"/>
      <c r="C573" s="125"/>
      <c r="D573" s="81"/>
      <c r="E573" s="81"/>
      <c r="F573" s="81"/>
      <c r="G573" s="81"/>
      <c r="H573" s="81"/>
      <c r="I573" s="81"/>
      <c r="J573" s="81"/>
      <c r="K573" s="79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  <c r="AA573" s="81"/>
    </row>
    <row r="574" spans="1:27" ht="15.75" customHeight="1" x14ac:dyDescent="0.25">
      <c r="A574" s="81"/>
      <c r="B574" s="81"/>
      <c r="C574" s="125"/>
      <c r="D574" s="81"/>
      <c r="E574" s="81"/>
      <c r="F574" s="81"/>
      <c r="G574" s="81"/>
      <c r="H574" s="81"/>
      <c r="I574" s="81"/>
      <c r="J574" s="81"/>
      <c r="K574" s="79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  <c r="AA574" s="81"/>
    </row>
    <row r="575" spans="1:27" ht="15.75" customHeight="1" x14ac:dyDescent="0.25">
      <c r="A575" s="81"/>
      <c r="B575" s="81"/>
      <c r="C575" s="125"/>
      <c r="D575" s="81"/>
      <c r="E575" s="81"/>
      <c r="F575" s="81"/>
      <c r="G575" s="81"/>
      <c r="H575" s="81"/>
      <c r="I575" s="81"/>
      <c r="J575" s="81"/>
      <c r="K575" s="79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  <c r="AA575" s="81"/>
    </row>
    <row r="576" spans="1:27" ht="15.75" customHeight="1" x14ac:dyDescent="0.25">
      <c r="A576" s="81"/>
      <c r="B576" s="81"/>
      <c r="C576" s="125"/>
      <c r="D576" s="81"/>
      <c r="E576" s="81"/>
      <c r="F576" s="81"/>
      <c r="G576" s="81"/>
      <c r="H576" s="81"/>
      <c r="I576" s="81"/>
      <c r="J576" s="81"/>
      <c r="K576" s="79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  <c r="AA576" s="81"/>
    </row>
    <row r="577" spans="1:27" ht="15.75" customHeight="1" x14ac:dyDescent="0.25">
      <c r="A577" s="81"/>
      <c r="B577" s="81"/>
      <c r="C577" s="125"/>
      <c r="D577" s="81"/>
      <c r="E577" s="81"/>
      <c r="F577" s="81"/>
      <c r="G577" s="81"/>
      <c r="H577" s="81"/>
      <c r="I577" s="81"/>
      <c r="J577" s="81"/>
      <c r="K577" s="79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  <c r="AA577" s="81"/>
    </row>
    <row r="578" spans="1:27" ht="15.75" customHeight="1" x14ac:dyDescent="0.25">
      <c r="A578" s="81"/>
      <c r="B578" s="81"/>
      <c r="C578" s="125"/>
      <c r="D578" s="81"/>
      <c r="E578" s="81"/>
      <c r="F578" s="81"/>
      <c r="G578" s="81"/>
      <c r="H578" s="81"/>
      <c r="I578" s="81"/>
      <c r="J578" s="81"/>
      <c r="K578" s="79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  <c r="AA578" s="81"/>
    </row>
    <row r="579" spans="1:27" ht="15.75" customHeight="1" x14ac:dyDescent="0.25">
      <c r="A579" s="81"/>
      <c r="B579" s="81"/>
      <c r="C579" s="125"/>
      <c r="D579" s="81"/>
      <c r="E579" s="81"/>
      <c r="F579" s="81"/>
      <c r="G579" s="81"/>
      <c r="H579" s="81"/>
      <c r="I579" s="81"/>
      <c r="J579" s="81"/>
      <c r="K579" s="79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  <c r="AA579" s="81"/>
    </row>
    <row r="580" spans="1:27" ht="15.75" customHeight="1" x14ac:dyDescent="0.25">
      <c r="A580" s="81"/>
      <c r="B580" s="81"/>
      <c r="C580" s="125"/>
      <c r="D580" s="81"/>
      <c r="E580" s="81"/>
      <c r="F580" s="81"/>
      <c r="G580" s="81"/>
      <c r="H580" s="81"/>
      <c r="I580" s="81"/>
      <c r="J580" s="81"/>
      <c r="K580" s="79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  <c r="AA580" s="81"/>
    </row>
    <row r="581" spans="1:27" ht="15.75" customHeight="1" x14ac:dyDescent="0.25">
      <c r="A581" s="81"/>
      <c r="B581" s="81"/>
      <c r="C581" s="125"/>
      <c r="D581" s="81"/>
      <c r="E581" s="81"/>
      <c r="F581" s="81"/>
      <c r="G581" s="81"/>
      <c r="H581" s="81"/>
      <c r="I581" s="81"/>
      <c r="J581" s="81"/>
      <c r="K581" s="79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  <c r="AA581" s="81"/>
    </row>
    <row r="582" spans="1:27" ht="15.75" customHeight="1" x14ac:dyDescent="0.25">
      <c r="A582" s="81"/>
      <c r="B582" s="81"/>
      <c r="C582" s="125"/>
      <c r="D582" s="81"/>
      <c r="E582" s="81"/>
      <c r="F582" s="81"/>
      <c r="G582" s="81"/>
      <c r="H582" s="81"/>
      <c r="I582" s="81"/>
      <c r="J582" s="81"/>
      <c r="K582" s="79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  <c r="AA582" s="81"/>
    </row>
    <row r="583" spans="1:27" ht="15.75" customHeight="1" x14ac:dyDescent="0.25">
      <c r="A583" s="81"/>
      <c r="B583" s="81"/>
      <c r="C583" s="125"/>
      <c r="D583" s="81"/>
      <c r="E583" s="81"/>
      <c r="F583" s="81"/>
      <c r="G583" s="81"/>
      <c r="H583" s="81"/>
      <c r="I583" s="81"/>
      <c r="J583" s="81"/>
      <c r="K583" s="79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  <c r="AA583" s="81"/>
    </row>
    <row r="584" spans="1:27" ht="15.75" customHeight="1" x14ac:dyDescent="0.25">
      <c r="A584" s="81"/>
      <c r="B584" s="81"/>
      <c r="C584" s="125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  <c r="AA584" s="81"/>
    </row>
    <row r="585" spans="1:27" ht="15.75" customHeight="1" x14ac:dyDescent="0.25">
      <c r="A585" s="81"/>
      <c r="B585" s="81"/>
      <c r="C585" s="125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  <c r="AA585" s="81"/>
    </row>
    <row r="586" spans="1:27" ht="15.75" customHeight="1" x14ac:dyDescent="0.25">
      <c r="A586" s="81"/>
      <c r="B586" s="81"/>
      <c r="C586" s="125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  <c r="AA586" s="81"/>
    </row>
    <row r="587" spans="1:27" ht="15.75" customHeight="1" x14ac:dyDescent="0.25">
      <c r="A587" s="81"/>
      <c r="B587" s="81"/>
      <c r="C587" s="125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  <c r="AA587" s="81"/>
    </row>
    <row r="588" spans="1:27" ht="15.75" customHeight="1" x14ac:dyDescent="0.25">
      <c r="A588" s="81"/>
      <c r="B588" s="81"/>
      <c r="C588" s="125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  <c r="AA588" s="81"/>
    </row>
    <row r="589" spans="1:27" ht="15.75" customHeight="1" x14ac:dyDescent="0.25">
      <c r="A589" s="81"/>
      <c r="B589" s="81"/>
      <c r="C589" s="125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  <c r="AA589" s="81"/>
    </row>
    <row r="590" spans="1:27" ht="15.75" customHeight="1" x14ac:dyDescent="0.25">
      <c r="A590" s="81"/>
      <c r="B590" s="81"/>
      <c r="C590" s="125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  <c r="AA590" s="81"/>
    </row>
    <row r="591" spans="1:27" ht="15.75" customHeight="1" x14ac:dyDescent="0.25">
      <c r="A591" s="81"/>
      <c r="B591" s="81"/>
      <c r="C591" s="125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  <c r="AA591" s="81"/>
    </row>
    <row r="592" spans="1:27" ht="15.75" customHeight="1" x14ac:dyDescent="0.25">
      <c r="A592" s="81"/>
      <c r="B592" s="81"/>
      <c r="C592" s="125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  <c r="AA592" s="81"/>
    </row>
    <row r="593" spans="1:27" ht="15.75" customHeight="1" x14ac:dyDescent="0.25">
      <c r="A593" s="81"/>
      <c r="B593" s="81"/>
      <c r="C593" s="125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  <c r="AA593" s="81"/>
    </row>
    <row r="594" spans="1:27" ht="15.75" customHeight="1" x14ac:dyDescent="0.25">
      <c r="A594" s="81"/>
      <c r="B594" s="81"/>
      <c r="C594" s="125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  <c r="AA594" s="81"/>
    </row>
    <row r="595" spans="1:27" ht="15.75" customHeight="1" x14ac:dyDescent="0.25">
      <c r="A595" s="81"/>
      <c r="B595" s="81"/>
      <c r="C595" s="125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  <c r="AA595" s="81"/>
    </row>
    <row r="596" spans="1:27" ht="15.75" customHeight="1" x14ac:dyDescent="0.25">
      <c r="A596" s="81"/>
      <c r="B596" s="81"/>
      <c r="C596" s="125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  <c r="AA596" s="81"/>
    </row>
    <row r="597" spans="1:27" ht="15.75" customHeight="1" x14ac:dyDescent="0.25">
      <c r="A597" s="81"/>
      <c r="B597" s="81"/>
      <c r="C597" s="125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  <c r="AA597" s="81"/>
    </row>
    <row r="598" spans="1:27" ht="15.75" customHeight="1" x14ac:dyDescent="0.25">
      <c r="A598" s="81"/>
      <c r="B598" s="81"/>
      <c r="C598" s="125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  <c r="AA598" s="81"/>
    </row>
    <row r="599" spans="1:27" ht="15.75" customHeight="1" x14ac:dyDescent="0.25">
      <c r="A599" s="81"/>
      <c r="B599" s="81"/>
      <c r="C599" s="125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  <c r="AA599" s="81"/>
    </row>
    <row r="600" spans="1:27" ht="15.75" customHeight="1" x14ac:dyDescent="0.25">
      <c r="A600" s="81"/>
      <c r="B600" s="81"/>
      <c r="C600" s="125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  <c r="AA600" s="81"/>
    </row>
    <row r="601" spans="1:27" ht="15.75" customHeight="1" x14ac:dyDescent="0.25">
      <c r="A601" s="81"/>
      <c r="B601" s="81"/>
      <c r="C601" s="125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  <c r="AA601" s="81"/>
    </row>
    <row r="602" spans="1:27" ht="15.75" customHeight="1" x14ac:dyDescent="0.25">
      <c r="A602" s="81"/>
      <c r="B602" s="81"/>
      <c r="C602" s="125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  <c r="AA602" s="81"/>
    </row>
    <row r="603" spans="1:27" ht="15.75" customHeight="1" x14ac:dyDescent="0.25">
      <c r="A603" s="81"/>
      <c r="B603" s="81"/>
      <c r="C603" s="125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  <c r="AA603" s="81"/>
    </row>
    <row r="604" spans="1:27" ht="15.75" customHeight="1" x14ac:dyDescent="0.25">
      <c r="A604" s="81"/>
      <c r="B604" s="81"/>
      <c r="C604" s="125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  <c r="AA604" s="81"/>
    </row>
    <row r="605" spans="1:27" ht="15.75" customHeight="1" x14ac:dyDescent="0.25">
      <c r="A605" s="81"/>
      <c r="B605" s="81"/>
      <c r="C605" s="125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  <c r="AA605" s="81"/>
    </row>
    <row r="606" spans="1:27" ht="15.75" customHeight="1" x14ac:dyDescent="0.25">
      <c r="A606" s="81"/>
      <c r="B606" s="81"/>
      <c r="C606" s="125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  <c r="AA606" s="81"/>
    </row>
    <row r="607" spans="1:27" ht="15.75" customHeight="1" x14ac:dyDescent="0.25">
      <c r="A607" s="81"/>
      <c r="B607" s="81"/>
      <c r="C607" s="125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  <c r="AA607" s="81"/>
    </row>
    <row r="608" spans="1:27" ht="15.75" customHeight="1" x14ac:dyDescent="0.25">
      <c r="A608" s="81"/>
      <c r="B608" s="81"/>
      <c r="C608" s="125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  <c r="AA608" s="81"/>
    </row>
    <row r="609" spans="1:27" ht="15.75" customHeight="1" x14ac:dyDescent="0.25">
      <c r="A609" s="81"/>
      <c r="B609" s="81"/>
      <c r="C609" s="125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  <c r="AA609" s="81"/>
    </row>
    <row r="610" spans="1:27" ht="15.75" customHeight="1" x14ac:dyDescent="0.25">
      <c r="A610" s="81"/>
      <c r="B610" s="81"/>
      <c r="C610" s="125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  <c r="AA610" s="81"/>
    </row>
    <row r="611" spans="1:27" ht="15.75" customHeight="1" x14ac:dyDescent="0.25">
      <c r="A611" s="81"/>
      <c r="B611" s="81"/>
      <c r="C611" s="125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  <c r="AA611" s="81"/>
    </row>
    <row r="612" spans="1:27" ht="15.75" customHeight="1" x14ac:dyDescent="0.25">
      <c r="A612" s="81"/>
      <c r="B612" s="81"/>
      <c r="C612" s="125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  <c r="AA612" s="81"/>
    </row>
    <row r="613" spans="1:27" ht="15.75" customHeight="1" x14ac:dyDescent="0.25">
      <c r="A613" s="81"/>
      <c r="B613" s="81"/>
      <c r="C613" s="125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  <c r="AA613" s="81"/>
    </row>
    <row r="614" spans="1:27" ht="15.75" customHeight="1" x14ac:dyDescent="0.25">
      <c r="A614" s="81"/>
      <c r="B614" s="81"/>
      <c r="C614" s="125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  <c r="AA614" s="81"/>
    </row>
    <row r="615" spans="1:27" ht="15.75" customHeight="1" x14ac:dyDescent="0.25">
      <c r="A615" s="81"/>
      <c r="B615" s="81"/>
      <c r="C615" s="125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  <c r="AA615" s="81"/>
    </row>
    <row r="616" spans="1:27" ht="15.75" customHeight="1" x14ac:dyDescent="0.25">
      <c r="A616" s="81"/>
      <c r="B616" s="81"/>
      <c r="C616" s="125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  <c r="AA616" s="81"/>
    </row>
    <row r="617" spans="1:27" ht="15.75" customHeight="1" x14ac:dyDescent="0.25">
      <c r="A617" s="81"/>
      <c r="B617" s="81"/>
      <c r="C617" s="125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  <c r="AA617" s="81"/>
    </row>
    <row r="618" spans="1:27" ht="15.75" customHeight="1" x14ac:dyDescent="0.25">
      <c r="A618" s="81"/>
      <c r="B618" s="81"/>
      <c r="C618" s="125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  <c r="AA618" s="81"/>
    </row>
    <row r="619" spans="1:27" ht="15.75" customHeight="1" x14ac:dyDescent="0.25">
      <c r="A619" s="81"/>
      <c r="B619" s="81"/>
      <c r="C619" s="125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  <c r="AA619" s="81"/>
    </row>
    <row r="620" spans="1:27" ht="15.75" customHeight="1" x14ac:dyDescent="0.25">
      <c r="A620" s="81"/>
      <c r="B620" s="81"/>
      <c r="C620" s="125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  <c r="AA620" s="81"/>
    </row>
    <row r="621" spans="1:27" ht="15.75" customHeight="1" x14ac:dyDescent="0.25">
      <c r="A621" s="81"/>
      <c r="B621" s="81"/>
      <c r="C621" s="125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  <c r="AA621" s="81"/>
    </row>
    <row r="622" spans="1:27" ht="15.75" customHeight="1" x14ac:dyDescent="0.25">
      <c r="A622" s="81"/>
      <c r="B622" s="81"/>
      <c r="C622" s="125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  <c r="AA622" s="81"/>
    </row>
    <row r="623" spans="1:27" ht="15.75" customHeight="1" x14ac:dyDescent="0.25">
      <c r="A623" s="81"/>
      <c r="B623" s="81"/>
      <c r="C623" s="125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  <c r="AA623" s="81"/>
    </row>
    <row r="624" spans="1:27" ht="15.75" customHeight="1" x14ac:dyDescent="0.25">
      <c r="A624" s="81"/>
      <c r="B624" s="81"/>
      <c r="C624" s="125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  <c r="AA624" s="81"/>
    </row>
    <row r="625" spans="1:27" ht="15.75" customHeight="1" x14ac:dyDescent="0.25">
      <c r="A625" s="81"/>
      <c r="B625" s="81"/>
      <c r="C625" s="125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  <c r="AA625" s="81"/>
    </row>
    <row r="626" spans="1:27" ht="15.75" customHeight="1" x14ac:dyDescent="0.25">
      <c r="A626" s="81"/>
      <c r="B626" s="81"/>
      <c r="C626" s="125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  <c r="AA626" s="81"/>
    </row>
    <row r="627" spans="1:27" ht="15.75" customHeight="1" x14ac:dyDescent="0.25">
      <c r="A627" s="81"/>
      <c r="B627" s="81"/>
      <c r="C627" s="125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  <c r="AA627" s="81"/>
    </row>
    <row r="628" spans="1:27" ht="15.75" customHeight="1" x14ac:dyDescent="0.25">
      <c r="A628" s="81"/>
      <c r="B628" s="81"/>
      <c r="C628" s="125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  <c r="AA628" s="81"/>
    </row>
    <row r="629" spans="1:27" ht="15.75" customHeight="1" x14ac:dyDescent="0.25">
      <c r="A629" s="81"/>
      <c r="B629" s="81"/>
      <c r="C629" s="125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  <c r="AA629" s="81"/>
    </row>
    <row r="630" spans="1:27" ht="15.75" customHeight="1" x14ac:dyDescent="0.25">
      <c r="A630" s="81"/>
      <c r="B630" s="81"/>
      <c r="C630" s="125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  <c r="AA630" s="81"/>
    </row>
    <row r="631" spans="1:27" ht="15.75" customHeight="1" x14ac:dyDescent="0.25">
      <c r="A631" s="81"/>
      <c r="B631" s="81"/>
      <c r="C631" s="125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  <c r="AA631" s="81"/>
    </row>
    <row r="632" spans="1:27" ht="15.75" customHeight="1" x14ac:dyDescent="0.25">
      <c r="A632" s="81"/>
      <c r="B632" s="81"/>
      <c r="C632" s="125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  <c r="AA632" s="81"/>
    </row>
    <row r="633" spans="1:27" ht="15.75" customHeight="1" x14ac:dyDescent="0.25">
      <c r="A633" s="81"/>
      <c r="B633" s="81"/>
      <c r="C633" s="125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  <c r="AA633" s="81"/>
    </row>
    <row r="634" spans="1:27" ht="15.75" customHeight="1" x14ac:dyDescent="0.25">
      <c r="A634" s="81"/>
      <c r="B634" s="81"/>
      <c r="C634" s="125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  <c r="AA634" s="81"/>
    </row>
    <row r="635" spans="1:27" ht="15.75" customHeight="1" x14ac:dyDescent="0.25">
      <c r="A635" s="81"/>
      <c r="B635" s="81"/>
      <c r="C635" s="125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  <c r="AA635" s="81"/>
    </row>
    <row r="636" spans="1:27" ht="15.75" customHeight="1" x14ac:dyDescent="0.25">
      <c r="A636" s="81"/>
      <c r="B636" s="81"/>
      <c r="C636" s="125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  <c r="AA636" s="81"/>
    </row>
    <row r="637" spans="1:27" ht="15.75" customHeight="1" x14ac:dyDescent="0.25">
      <c r="A637" s="81"/>
      <c r="B637" s="81"/>
      <c r="C637" s="125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  <c r="AA637" s="81"/>
    </row>
    <row r="638" spans="1:27" ht="15.75" customHeight="1" x14ac:dyDescent="0.25">
      <c r="A638" s="81"/>
      <c r="B638" s="81"/>
      <c r="C638" s="125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  <c r="AA638" s="81"/>
    </row>
    <row r="639" spans="1:27" ht="15.75" customHeight="1" x14ac:dyDescent="0.25">
      <c r="A639" s="81"/>
      <c r="B639" s="81"/>
      <c r="C639" s="125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  <c r="AA639" s="81"/>
    </row>
    <row r="640" spans="1:27" ht="15.75" customHeight="1" x14ac:dyDescent="0.25">
      <c r="A640" s="81"/>
      <c r="B640" s="81"/>
      <c r="C640" s="125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  <c r="AA640" s="81"/>
    </row>
    <row r="641" spans="1:27" ht="15.75" customHeight="1" x14ac:dyDescent="0.25">
      <c r="A641" s="81"/>
      <c r="B641" s="81"/>
      <c r="C641" s="125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  <c r="AA641" s="81"/>
    </row>
    <row r="642" spans="1:27" ht="15.75" customHeight="1" x14ac:dyDescent="0.25">
      <c r="A642" s="81"/>
      <c r="B642" s="81"/>
      <c r="C642" s="125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  <c r="AA642" s="81"/>
    </row>
    <row r="643" spans="1:27" ht="15.75" customHeight="1" x14ac:dyDescent="0.25">
      <c r="A643" s="81"/>
      <c r="B643" s="81"/>
      <c r="C643" s="125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  <c r="AA643" s="81"/>
    </row>
    <row r="644" spans="1:27" ht="15.75" customHeight="1" x14ac:dyDescent="0.25">
      <c r="A644" s="81"/>
      <c r="B644" s="81"/>
      <c r="C644" s="125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  <c r="AA644" s="81"/>
    </row>
    <row r="645" spans="1:27" ht="15.75" customHeight="1" x14ac:dyDescent="0.25">
      <c r="A645" s="81"/>
      <c r="B645" s="81"/>
      <c r="C645" s="125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  <c r="AA645" s="81"/>
    </row>
    <row r="646" spans="1:27" ht="15.75" customHeight="1" x14ac:dyDescent="0.25">
      <c r="A646" s="81"/>
      <c r="B646" s="81"/>
      <c r="C646" s="125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  <c r="AA646" s="81"/>
    </row>
    <row r="647" spans="1:27" ht="15.75" customHeight="1" x14ac:dyDescent="0.25">
      <c r="A647" s="81"/>
      <c r="B647" s="81"/>
      <c r="C647" s="125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  <c r="AA647" s="81"/>
    </row>
    <row r="648" spans="1:27" ht="15.75" customHeight="1" x14ac:dyDescent="0.25">
      <c r="A648" s="81"/>
      <c r="B648" s="81"/>
      <c r="C648" s="125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  <c r="AA648" s="81"/>
    </row>
    <row r="649" spans="1:27" ht="15.75" customHeight="1" x14ac:dyDescent="0.25">
      <c r="A649" s="81"/>
      <c r="B649" s="81"/>
      <c r="C649" s="125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  <c r="AA649" s="81"/>
    </row>
    <row r="650" spans="1:27" ht="15.75" customHeight="1" x14ac:dyDescent="0.25">
      <c r="A650" s="81"/>
      <c r="B650" s="81"/>
      <c r="C650" s="125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  <c r="AA650" s="81"/>
    </row>
    <row r="651" spans="1:27" ht="15.75" customHeight="1" x14ac:dyDescent="0.25">
      <c r="A651" s="81"/>
      <c r="B651" s="81"/>
      <c r="C651" s="125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  <c r="AA651" s="81"/>
    </row>
    <row r="652" spans="1:27" ht="15.75" customHeight="1" x14ac:dyDescent="0.25">
      <c r="A652" s="81"/>
      <c r="B652" s="81"/>
      <c r="C652" s="125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  <c r="AA652" s="81"/>
    </row>
    <row r="653" spans="1:27" ht="15.75" customHeight="1" x14ac:dyDescent="0.25">
      <c r="A653" s="81"/>
      <c r="B653" s="81"/>
      <c r="C653" s="125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  <c r="AA653" s="81"/>
    </row>
    <row r="654" spans="1:27" ht="15.75" customHeight="1" x14ac:dyDescent="0.25">
      <c r="A654" s="81"/>
      <c r="B654" s="81"/>
      <c r="C654" s="125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  <c r="AA654" s="81"/>
    </row>
    <row r="655" spans="1:27" ht="15.75" customHeight="1" x14ac:dyDescent="0.25">
      <c r="A655" s="81"/>
      <c r="B655" s="81"/>
      <c r="C655" s="125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  <c r="AA655" s="81"/>
    </row>
    <row r="656" spans="1:27" ht="15.75" customHeight="1" x14ac:dyDescent="0.25">
      <c r="A656" s="81"/>
      <c r="B656" s="81"/>
      <c r="C656" s="125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  <c r="AA656" s="81"/>
    </row>
    <row r="657" spans="1:27" ht="15.75" customHeight="1" x14ac:dyDescent="0.25">
      <c r="A657" s="81"/>
      <c r="B657" s="81"/>
      <c r="C657" s="125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  <c r="AA657" s="81"/>
    </row>
    <row r="658" spans="1:27" ht="15.75" customHeight="1" x14ac:dyDescent="0.25">
      <c r="A658" s="81"/>
      <c r="B658" s="81"/>
      <c r="C658" s="125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  <c r="AA658" s="81"/>
    </row>
    <row r="659" spans="1:27" ht="15.75" customHeight="1" x14ac:dyDescent="0.25">
      <c r="A659" s="81"/>
      <c r="B659" s="81"/>
      <c r="C659" s="125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  <c r="AA659" s="81"/>
    </row>
    <row r="660" spans="1:27" ht="15.75" customHeight="1" x14ac:dyDescent="0.25">
      <c r="A660" s="81"/>
      <c r="B660" s="81"/>
      <c r="C660" s="125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  <c r="AA660" s="81"/>
    </row>
    <row r="661" spans="1:27" ht="15.75" customHeight="1" x14ac:dyDescent="0.25">
      <c r="A661" s="81"/>
      <c r="B661" s="81"/>
      <c r="C661" s="125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  <c r="AA661" s="81"/>
    </row>
    <row r="662" spans="1:27" ht="15.75" customHeight="1" x14ac:dyDescent="0.25">
      <c r="A662" s="81"/>
      <c r="B662" s="81"/>
      <c r="C662" s="125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  <c r="AA662" s="81"/>
    </row>
    <row r="663" spans="1:27" ht="15.75" customHeight="1" x14ac:dyDescent="0.25">
      <c r="A663" s="81"/>
      <c r="B663" s="81"/>
      <c r="C663" s="125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  <c r="AA663" s="81"/>
    </row>
    <row r="664" spans="1:27" ht="15.75" customHeight="1" x14ac:dyDescent="0.25">
      <c r="A664" s="81"/>
      <c r="B664" s="81"/>
      <c r="C664" s="125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  <c r="AA664" s="81"/>
    </row>
    <row r="665" spans="1:27" ht="15.75" customHeight="1" x14ac:dyDescent="0.25">
      <c r="A665" s="81"/>
      <c r="B665" s="81"/>
      <c r="C665" s="125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  <c r="AA665" s="81"/>
    </row>
    <row r="666" spans="1:27" ht="15.75" customHeight="1" x14ac:dyDescent="0.25">
      <c r="A666" s="81"/>
      <c r="B666" s="81"/>
      <c r="C666" s="125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  <c r="AA666" s="81"/>
    </row>
    <row r="667" spans="1:27" ht="15.75" customHeight="1" x14ac:dyDescent="0.25">
      <c r="A667" s="81"/>
      <c r="B667" s="81"/>
      <c r="C667" s="125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  <c r="AA667" s="81"/>
    </row>
    <row r="668" spans="1:27" ht="15.75" customHeight="1" x14ac:dyDescent="0.25">
      <c r="A668" s="81"/>
      <c r="B668" s="81"/>
      <c r="C668" s="125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  <c r="AA668" s="81"/>
    </row>
    <row r="669" spans="1:27" ht="15.75" customHeight="1" x14ac:dyDescent="0.25">
      <c r="A669" s="81"/>
      <c r="B669" s="81"/>
      <c r="C669" s="125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  <c r="AA669" s="81"/>
    </row>
    <row r="670" spans="1:27" ht="15.75" customHeight="1" x14ac:dyDescent="0.25">
      <c r="A670" s="81"/>
      <c r="B670" s="81"/>
      <c r="C670" s="125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  <c r="AA670" s="81"/>
    </row>
    <row r="671" spans="1:27" ht="15.75" customHeight="1" x14ac:dyDescent="0.25">
      <c r="A671" s="81"/>
      <c r="B671" s="81"/>
      <c r="C671" s="125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  <c r="AA671" s="81"/>
    </row>
    <row r="672" spans="1:27" ht="15.75" customHeight="1" x14ac:dyDescent="0.25">
      <c r="A672" s="81"/>
      <c r="B672" s="81"/>
      <c r="C672" s="125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  <c r="AA672" s="81"/>
    </row>
    <row r="673" spans="1:27" ht="15.75" customHeight="1" x14ac:dyDescent="0.25">
      <c r="A673" s="81"/>
      <c r="B673" s="81"/>
      <c r="C673" s="125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  <c r="AA673" s="81"/>
    </row>
    <row r="674" spans="1:27" ht="15.75" customHeight="1" x14ac:dyDescent="0.25">
      <c r="A674" s="81"/>
      <c r="B674" s="81"/>
      <c r="C674" s="125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  <c r="AA674" s="81"/>
    </row>
    <row r="675" spans="1:27" ht="15.75" customHeight="1" x14ac:dyDescent="0.25">
      <c r="A675" s="81"/>
      <c r="B675" s="81"/>
      <c r="C675" s="125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  <c r="AA675" s="81"/>
    </row>
    <row r="676" spans="1:27" ht="15.75" customHeight="1" x14ac:dyDescent="0.25">
      <c r="A676" s="81"/>
      <c r="B676" s="81"/>
      <c r="C676" s="125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  <c r="AA676" s="81"/>
    </row>
    <row r="677" spans="1:27" ht="15.75" customHeight="1" x14ac:dyDescent="0.25">
      <c r="A677" s="81"/>
      <c r="B677" s="81"/>
      <c r="C677" s="125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  <c r="AA677" s="81"/>
    </row>
    <row r="678" spans="1:27" ht="15.75" customHeight="1" x14ac:dyDescent="0.25">
      <c r="A678" s="81"/>
      <c r="B678" s="81"/>
      <c r="C678" s="125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  <c r="AA678" s="81"/>
    </row>
    <row r="679" spans="1:27" ht="15.75" customHeight="1" x14ac:dyDescent="0.25">
      <c r="A679" s="81"/>
      <c r="B679" s="81"/>
      <c r="C679" s="125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  <c r="AA679" s="81"/>
    </row>
    <row r="680" spans="1:27" ht="15.75" customHeight="1" x14ac:dyDescent="0.25">
      <c r="A680" s="81"/>
      <c r="B680" s="81"/>
      <c r="C680" s="125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  <c r="AA680" s="81"/>
    </row>
    <row r="681" spans="1:27" ht="15.75" customHeight="1" x14ac:dyDescent="0.25">
      <c r="A681" s="81"/>
      <c r="B681" s="81"/>
      <c r="C681" s="125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  <c r="AA681" s="81"/>
    </row>
    <row r="682" spans="1:27" ht="15.75" customHeight="1" x14ac:dyDescent="0.25">
      <c r="A682" s="81"/>
      <c r="B682" s="81"/>
      <c r="C682" s="125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  <c r="AA682" s="81"/>
    </row>
    <row r="683" spans="1:27" ht="15.75" customHeight="1" x14ac:dyDescent="0.25">
      <c r="A683" s="81"/>
      <c r="B683" s="81"/>
      <c r="C683" s="125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  <c r="AA683" s="81"/>
    </row>
    <row r="684" spans="1:27" ht="15.75" customHeight="1" x14ac:dyDescent="0.25">
      <c r="A684" s="81"/>
      <c r="B684" s="81"/>
      <c r="C684" s="125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  <c r="AA684" s="81"/>
    </row>
    <row r="685" spans="1:27" ht="15.75" customHeight="1" x14ac:dyDescent="0.25">
      <c r="A685" s="81"/>
      <c r="B685" s="81"/>
      <c r="C685" s="125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  <c r="AA685" s="81"/>
    </row>
    <row r="686" spans="1:27" ht="15.75" customHeight="1" x14ac:dyDescent="0.25">
      <c r="A686" s="81"/>
      <c r="B686" s="81"/>
      <c r="C686" s="125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  <c r="AA686" s="81"/>
    </row>
    <row r="687" spans="1:27" ht="15.75" customHeight="1" x14ac:dyDescent="0.25">
      <c r="A687" s="81"/>
      <c r="B687" s="81"/>
      <c r="C687" s="125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  <c r="AA687" s="81"/>
    </row>
    <row r="688" spans="1:27" ht="15.75" customHeight="1" x14ac:dyDescent="0.25">
      <c r="A688" s="81"/>
      <c r="B688" s="81"/>
      <c r="C688" s="125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  <c r="AA688" s="81"/>
    </row>
    <row r="689" spans="1:27" ht="15.75" customHeight="1" x14ac:dyDescent="0.25">
      <c r="A689" s="81"/>
      <c r="B689" s="81"/>
      <c r="C689" s="125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  <c r="AA689" s="81"/>
    </row>
    <row r="690" spans="1:27" ht="15.75" customHeight="1" x14ac:dyDescent="0.25">
      <c r="A690" s="81"/>
      <c r="B690" s="81"/>
      <c r="C690" s="125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  <c r="AA690" s="81"/>
    </row>
    <row r="691" spans="1:27" ht="15.75" customHeight="1" x14ac:dyDescent="0.25">
      <c r="A691" s="81"/>
      <c r="B691" s="81"/>
      <c r="C691" s="125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  <c r="AA691" s="81"/>
    </row>
    <row r="692" spans="1:27" ht="15.75" customHeight="1" x14ac:dyDescent="0.25">
      <c r="A692" s="81"/>
      <c r="B692" s="81"/>
      <c r="C692" s="125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  <c r="AA692" s="81"/>
    </row>
    <row r="693" spans="1:27" ht="15.75" customHeight="1" x14ac:dyDescent="0.25">
      <c r="A693" s="81"/>
      <c r="B693" s="81"/>
      <c r="C693" s="125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  <c r="AA693" s="81"/>
    </row>
    <row r="694" spans="1:27" ht="15.75" customHeight="1" x14ac:dyDescent="0.25">
      <c r="A694" s="81"/>
      <c r="B694" s="81"/>
      <c r="C694" s="125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  <c r="AA694" s="81"/>
    </row>
    <row r="695" spans="1:27" ht="15.75" customHeight="1" x14ac:dyDescent="0.25">
      <c r="A695" s="81"/>
      <c r="B695" s="81"/>
      <c r="C695" s="125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  <c r="AA695" s="81"/>
    </row>
    <row r="696" spans="1:27" ht="15.75" customHeight="1" x14ac:dyDescent="0.25">
      <c r="A696" s="81"/>
      <c r="B696" s="81"/>
      <c r="C696" s="125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  <c r="AA696" s="81"/>
    </row>
    <row r="697" spans="1:27" ht="15.75" customHeight="1" x14ac:dyDescent="0.25">
      <c r="A697" s="81"/>
      <c r="B697" s="81"/>
      <c r="C697" s="125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  <c r="AA697" s="81"/>
    </row>
    <row r="698" spans="1:27" ht="15.75" customHeight="1" x14ac:dyDescent="0.25">
      <c r="A698" s="81"/>
      <c r="B698" s="81"/>
      <c r="C698" s="125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  <c r="AA698" s="81"/>
    </row>
    <row r="699" spans="1:27" ht="15.75" customHeight="1" x14ac:dyDescent="0.25">
      <c r="A699" s="81"/>
      <c r="B699" s="81"/>
      <c r="C699" s="125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  <c r="AA699" s="81"/>
    </row>
    <row r="700" spans="1:27" ht="15.75" customHeight="1" x14ac:dyDescent="0.25">
      <c r="A700" s="81"/>
      <c r="B700" s="81"/>
      <c r="C700" s="125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  <c r="AA700" s="81"/>
    </row>
    <row r="701" spans="1:27" ht="15.75" customHeight="1" x14ac:dyDescent="0.25">
      <c r="A701" s="81"/>
      <c r="B701" s="81"/>
      <c r="C701" s="125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  <c r="AA701" s="81"/>
    </row>
    <row r="702" spans="1:27" ht="15.75" customHeight="1" x14ac:dyDescent="0.25">
      <c r="A702" s="81"/>
      <c r="B702" s="81"/>
      <c r="C702" s="125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  <c r="AA702" s="81"/>
    </row>
    <row r="703" spans="1:27" ht="15.75" customHeight="1" x14ac:dyDescent="0.25">
      <c r="A703" s="81"/>
      <c r="B703" s="81"/>
      <c r="C703" s="125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  <c r="AA703" s="81"/>
    </row>
    <row r="704" spans="1:27" ht="15.75" customHeight="1" x14ac:dyDescent="0.25">
      <c r="A704" s="81"/>
      <c r="B704" s="81"/>
      <c r="C704" s="125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  <c r="AA704" s="81"/>
    </row>
    <row r="705" spans="1:27" ht="15.75" customHeight="1" x14ac:dyDescent="0.25">
      <c r="A705" s="81"/>
      <c r="B705" s="81"/>
      <c r="C705" s="125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  <c r="AA705" s="81"/>
    </row>
    <row r="706" spans="1:27" ht="15.75" customHeight="1" x14ac:dyDescent="0.25">
      <c r="A706" s="81"/>
      <c r="B706" s="81"/>
      <c r="C706" s="125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  <c r="AA706" s="81"/>
    </row>
    <row r="707" spans="1:27" ht="15.75" customHeight="1" x14ac:dyDescent="0.25">
      <c r="A707" s="81"/>
      <c r="B707" s="81"/>
      <c r="C707" s="125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  <c r="AA707" s="81"/>
    </row>
    <row r="708" spans="1:27" ht="15.75" customHeight="1" x14ac:dyDescent="0.25">
      <c r="A708" s="81"/>
      <c r="B708" s="81"/>
      <c r="C708" s="125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  <c r="AA708" s="81"/>
    </row>
    <row r="709" spans="1:27" ht="15.75" customHeight="1" x14ac:dyDescent="0.25">
      <c r="A709" s="81"/>
      <c r="B709" s="81"/>
      <c r="C709" s="125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  <c r="AA709" s="81"/>
    </row>
    <row r="710" spans="1:27" ht="15.75" customHeight="1" x14ac:dyDescent="0.25">
      <c r="A710" s="81"/>
      <c r="B710" s="81"/>
      <c r="C710" s="125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  <c r="AA710" s="81"/>
    </row>
    <row r="711" spans="1:27" ht="15.75" customHeight="1" x14ac:dyDescent="0.25">
      <c r="A711" s="81"/>
      <c r="B711" s="81"/>
      <c r="C711" s="125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  <c r="AA711" s="81"/>
    </row>
    <row r="712" spans="1:27" ht="15.75" customHeight="1" x14ac:dyDescent="0.25">
      <c r="A712" s="81"/>
      <c r="B712" s="81"/>
      <c r="C712" s="125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  <c r="AA712" s="81"/>
    </row>
    <row r="713" spans="1:27" ht="15.75" customHeight="1" x14ac:dyDescent="0.25">
      <c r="A713" s="81"/>
      <c r="B713" s="81"/>
      <c r="C713" s="125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  <c r="AA713" s="81"/>
    </row>
    <row r="714" spans="1:27" ht="15.75" customHeight="1" x14ac:dyDescent="0.25">
      <c r="A714" s="81"/>
      <c r="B714" s="81"/>
      <c r="C714" s="125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  <c r="AA714" s="81"/>
    </row>
    <row r="715" spans="1:27" ht="15.75" customHeight="1" x14ac:dyDescent="0.25">
      <c r="A715" s="81"/>
      <c r="B715" s="81"/>
      <c r="C715" s="125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  <c r="AA715" s="81"/>
    </row>
    <row r="716" spans="1:27" ht="15.75" customHeight="1" x14ac:dyDescent="0.25">
      <c r="A716" s="81"/>
      <c r="B716" s="81"/>
      <c r="C716" s="125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  <c r="AA716" s="81"/>
    </row>
    <row r="717" spans="1:27" ht="15.75" customHeight="1" x14ac:dyDescent="0.25">
      <c r="A717" s="81"/>
      <c r="B717" s="81"/>
      <c r="C717" s="125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  <c r="AA717" s="81"/>
    </row>
    <row r="718" spans="1:27" ht="15.75" customHeight="1" x14ac:dyDescent="0.25">
      <c r="A718" s="81"/>
      <c r="B718" s="81"/>
      <c r="C718" s="125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  <c r="AA718" s="81"/>
    </row>
    <row r="719" spans="1:27" ht="15.75" customHeight="1" x14ac:dyDescent="0.25">
      <c r="A719" s="81"/>
      <c r="B719" s="81"/>
      <c r="C719" s="125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  <c r="AA719" s="81"/>
    </row>
    <row r="720" spans="1:27" ht="15.75" customHeight="1" x14ac:dyDescent="0.25">
      <c r="A720" s="81"/>
      <c r="B720" s="81"/>
      <c r="C720" s="125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  <c r="AA720" s="81"/>
    </row>
    <row r="721" spans="1:27" ht="15.75" customHeight="1" x14ac:dyDescent="0.25">
      <c r="A721" s="81"/>
      <c r="B721" s="81"/>
      <c r="C721" s="125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  <c r="AA721" s="81"/>
    </row>
    <row r="722" spans="1:27" ht="15.75" customHeight="1" x14ac:dyDescent="0.25">
      <c r="A722" s="81"/>
      <c r="B722" s="81"/>
      <c r="C722" s="125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  <c r="AA722" s="81"/>
    </row>
    <row r="723" spans="1:27" ht="15.75" customHeight="1" x14ac:dyDescent="0.25">
      <c r="A723" s="81"/>
      <c r="B723" s="81"/>
      <c r="C723" s="125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  <c r="AA723" s="81"/>
    </row>
    <row r="724" spans="1:27" ht="15.75" customHeight="1" x14ac:dyDescent="0.25">
      <c r="A724" s="81"/>
      <c r="B724" s="81"/>
      <c r="C724" s="125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  <c r="AA724" s="81"/>
    </row>
    <row r="725" spans="1:27" ht="15.75" customHeight="1" x14ac:dyDescent="0.25">
      <c r="A725" s="81"/>
      <c r="B725" s="81"/>
      <c r="C725" s="125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  <c r="AA725" s="81"/>
    </row>
    <row r="726" spans="1:27" ht="15.75" customHeight="1" x14ac:dyDescent="0.25">
      <c r="A726" s="81"/>
      <c r="B726" s="81"/>
      <c r="C726" s="125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  <c r="AA726" s="81"/>
    </row>
    <row r="727" spans="1:27" ht="15.75" customHeight="1" x14ac:dyDescent="0.25">
      <c r="A727" s="81"/>
      <c r="B727" s="81"/>
      <c r="C727" s="125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  <c r="AA727" s="81"/>
    </row>
    <row r="728" spans="1:27" ht="15.75" customHeight="1" x14ac:dyDescent="0.25">
      <c r="A728" s="81"/>
      <c r="B728" s="81"/>
      <c r="C728" s="125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  <c r="AA728" s="81"/>
    </row>
    <row r="729" spans="1:27" ht="15.75" customHeight="1" x14ac:dyDescent="0.25">
      <c r="A729" s="81"/>
      <c r="B729" s="81"/>
      <c r="C729" s="125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  <c r="AA729" s="81"/>
    </row>
    <row r="730" spans="1:27" ht="15.75" customHeight="1" x14ac:dyDescent="0.25">
      <c r="A730" s="81"/>
      <c r="B730" s="81"/>
      <c r="C730" s="125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  <c r="AA730" s="81"/>
    </row>
    <row r="731" spans="1:27" ht="15.75" customHeight="1" x14ac:dyDescent="0.25">
      <c r="A731" s="81"/>
      <c r="B731" s="81"/>
      <c r="C731" s="125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  <c r="AA731" s="81"/>
    </row>
    <row r="732" spans="1:27" ht="15.75" customHeight="1" x14ac:dyDescent="0.25">
      <c r="A732" s="81"/>
      <c r="B732" s="81"/>
      <c r="C732" s="125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  <c r="AA732" s="81"/>
    </row>
    <row r="733" spans="1:27" ht="15.75" customHeight="1" x14ac:dyDescent="0.25">
      <c r="A733" s="81"/>
      <c r="B733" s="81"/>
      <c r="C733" s="125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  <c r="AA733" s="81"/>
    </row>
    <row r="734" spans="1:27" ht="15.75" customHeight="1" x14ac:dyDescent="0.25">
      <c r="A734" s="81"/>
      <c r="B734" s="81"/>
      <c r="C734" s="125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  <c r="AA734" s="81"/>
    </row>
    <row r="735" spans="1:27" ht="15.75" customHeight="1" x14ac:dyDescent="0.25">
      <c r="A735" s="81"/>
      <c r="B735" s="81"/>
      <c r="C735" s="125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  <c r="AA735" s="81"/>
    </row>
    <row r="736" spans="1:27" ht="15.75" customHeight="1" x14ac:dyDescent="0.25">
      <c r="A736" s="81"/>
      <c r="B736" s="81"/>
      <c r="C736" s="125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  <c r="AA736" s="81"/>
    </row>
    <row r="737" spans="1:27" ht="15.75" customHeight="1" x14ac:dyDescent="0.25">
      <c r="A737" s="81"/>
      <c r="B737" s="81"/>
      <c r="C737" s="125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  <c r="AA737" s="81"/>
    </row>
    <row r="738" spans="1:27" ht="15.75" customHeight="1" x14ac:dyDescent="0.25">
      <c r="A738" s="81"/>
      <c r="B738" s="81"/>
      <c r="C738" s="125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  <c r="AA738" s="81"/>
    </row>
    <row r="739" spans="1:27" ht="15.75" customHeight="1" x14ac:dyDescent="0.25">
      <c r="A739" s="81"/>
      <c r="B739" s="81"/>
      <c r="C739" s="125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  <c r="AA739" s="81"/>
    </row>
    <row r="740" spans="1:27" ht="15.75" customHeight="1" x14ac:dyDescent="0.25">
      <c r="A740" s="81"/>
      <c r="B740" s="81"/>
      <c r="C740" s="125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  <c r="AA740" s="81"/>
    </row>
    <row r="741" spans="1:27" ht="15.75" customHeight="1" x14ac:dyDescent="0.25">
      <c r="A741" s="81"/>
      <c r="B741" s="81"/>
      <c r="C741" s="125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  <c r="AA741" s="81"/>
    </row>
    <row r="742" spans="1:27" ht="15.75" customHeight="1" x14ac:dyDescent="0.25">
      <c r="A742" s="81"/>
      <c r="B742" s="81"/>
      <c r="C742" s="125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  <c r="AA742" s="81"/>
    </row>
    <row r="743" spans="1:27" ht="15.75" customHeight="1" x14ac:dyDescent="0.25">
      <c r="A743" s="81"/>
      <c r="B743" s="81"/>
      <c r="C743" s="125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  <c r="AA743" s="81"/>
    </row>
    <row r="744" spans="1:27" ht="15.75" customHeight="1" x14ac:dyDescent="0.25">
      <c r="A744" s="81"/>
      <c r="B744" s="81"/>
      <c r="C744" s="125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  <c r="AA744" s="81"/>
    </row>
    <row r="745" spans="1:27" ht="15.75" customHeight="1" x14ac:dyDescent="0.25">
      <c r="A745" s="81"/>
      <c r="B745" s="81"/>
      <c r="C745" s="125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  <c r="AA745" s="81"/>
    </row>
    <row r="746" spans="1:27" ht="15.75" customHeight="1" x14ac:dyDescent="0.25">
      <c r="A746" s="81"/>
      <c r="B746" s="81"/>
      <c r="C746" s="125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  <c r="AA746" s="81"/>
    </row>
    <row r="747" spans="1:27" ht="15.75" customHeight="1" x14ac:dyDescent="0.25">
      <c r="A747" s="81"/>
      <c r="B747" s="81"/>
      <c r="C747" s="125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  <c r="AA747" s="81"/>
    </row>
    <row r="748" spans="1:27" ht="15.75" customHeight="1" x14ac:dyDescent="0.25">
      <c r="A748" s="81"/>
      <c r="B748" s="81"/>
      <c r="C748" s="125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  <c r="AA748" s="81"/>
    </row>
    <row r="749" spans="1:27" ht="15.75" customHeight="1" x14ac:dyDescent="0.25">
      <c r="A749" s="81"/>
      <c r="B749" s="81"/>
      <c r="C749" s="125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  <c r="AA749" s="81"/>
    </row>
    <row r="750" spans="1:27" ht="15.75" customHeight="1" x14ac:dyDescent="0.25">
      <c r="A750" s="81"/>
      <c r="B750" s="81"/>
      <c r="C750" s="125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  <c r="AA750" s="81"/>
    </row>
    <row r="751" spans="1:27" ht="15.75" customHeight="1" x14ac:dyDescent="0.25">
      <c r="A751" s="81"/>
      <c r="B751" s="81"/>
      <c r="C751" s="125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  <c r="AA751" s="81"/>
    </row>
    <row r="752" spans="1:27" ht="15.75" customHeight="1" x14ac:dyDescent="0.25">
      <c r="A752" s="81"/>
      <c r="B752" s="81"/>
      <c r="C752" s="125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  <c r="AA752" s="81"/>
    </row>
    <row r="753" spans="1:27" ht="15.75" customHeight="1" x14ac:dyDescent="0.25">
      <c r="A753" s="81"/>
      <c r="B753" s="81"/>
      <c r="C753" s="125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  <c r="AA753" s="81"/>
    </row>
    <row r="754" spans="1:27" ht="15.75" customHeight="1" x14ac:dyDescent="0.25">
      <c r="A754" s="81"/>
      <c r="B754" s="81"/>
      <c r="C754" s="125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  <c r="AA754" s="81"/>
    </row>
    <row r="755" spans="1:27" ht="15.75" customHeight="1" x14ac:dyDescent="0.25">
      <c r="A755" s="81"/>
      <c r="B755" s="81"/>
      <c r="C755" s="125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  <c r="AA755" s="81"/>
    </row>
    <row r="756" spans="1:27" ht="15.75" customHeight="1" x14ac:dyDescent="0.25">
      <c r="A756" s="81"/>
      <c r="B756" s="81"/>
      <c r="C756" s="125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  <c r="AA756" s="81"/>
    </row>
    <row r="757" spans="1:27" ht="15.75" customHeight="1" x14ac:dyDescent="0.25">
      <c r="A757" s="81"/>
      <c r="B757" s="81"/>
      <c r="C757" s="125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  <c r="AA757" s="81"/>
    </row>
    <row r="758" spans="1:27" ht="15.75" customHeight="1" x14ac:dyDescent="0.25">
      <c r="A758" s="81"/>
      <c r="B758" s="81"/>
      <c r="C758" s="125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  <c r="AA758" s="81"/>
    </row>
    <row r="759" spans="1:27" ht="15.75" customHeight="1" x14ac:dyDescent="0.25">
      <c r="A759" s="81"/>
      <c r="B759" s="81"/>
      <c r="C759" s="125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  <c r="AA759" s="81"/>
    </row>
    <row r="760" spans="1:27" ht="15.75" customHeight="1" x14ac:dyDescent="0.25">
      <c r="A760" s="81"/>
      <c r="B760" s="81"/>
      <c r="C760" s="125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  <c r="AA760" s="81"/>
    </row>
    <row r="761" spans="1:27" ht="15.75" customHeight="1" x14ac:dyDescent="0.25">
      <c r="A761" s="81"/>
      <c r="B761" s="81"/>
      <c r="C761" s="125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  <c r="AA761" s="81"/>
    </row>
    <row r="762" spans="1:27" ht="15.75" customHeight="1" x14ac:dyDescent="0.25">
      <c r="A762" s="81"/>
      <c r="B762" s="81"/>
      <c r="C762" s="125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  <c r="AA762" s="81"/>
    </row>
    <row r="763" spans="1:27" ht="15.75" customHeight="1" x14ac:dyDescent="0.25">
      <c r="A763" s="81"/>
      <c r="B763" s="81"/>
      <c r="C763" s="125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  <c r="AA763" s="81"/>
    </row>
    <row r="764" spans="1:27" ht="15.75" customHeight="1" x14ac:dyDescent="0.25">
      <c r="A764" s="81"/>
      <c r="B764" s="81"/>
      <c r="C764" s="125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  <c r="AA764" s="81"/>
    </row>
    <row r="765" spans="1:27" ht="15.75" customHeight="1" x14ac:dyDescent="0.25">
      <c r="A765" s="81"/>
      <c r="B765" s="81"/>
      <c r="C765" s="125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  <c r="AA765" s="81"/>
    </row>
    <row r="766" spans="1:27" ht="15.75" customHeight="1" x14ac:dyDescent="0.25">
      <c r="A766" s="81"/>
      <c r="B766" s="81"/>
      <c r="C766" s="125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  <c r="AA766" s="81"/>
    </row>
    <row r="767" spans="1:27" ht="15.75" customHeight="1" x14ac:dyDescent="0.25">
      <c r="A767" s="81"/>
      <c r="B767" s="81"/>
      <c r="C767" s="125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  <c r="AA767" s="81"/>
    </row>
    <row r="768" spans="1:27" ht="15.75" customHeight="1" x14ac:dyDescent="0.25">
      <c r="A768" s="81"/>
      <c r="B768" s="81"/>
      <c r="C768" s="125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  <c r="AA768" s="81"/>
    </row>
    <row r="769" spans="1:27" ht="15.75" customHeight="1" x14ac:dyDescent="0.25">
      <c r="A769" s="81"/>
      <c r="B769" s="81"/>
      <c r="C769" s="125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  <c r="AA769" s="81"/>
    </row>
    <row r="770" spans="1:27" ht="15.75" customHeight="1" x14ac:dyDescent="0.25">
      <c r="A770" s="81"/>
      <c r="B770" s="81"/>
      <c r="C770" s="125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  <c r="AA770" s="81"/>
    </row>
    <row r="771" spans="1:27" ht="15.75" customHeight="1" x14ac:dyDescent="0.25">
      <c r="A771" s="81"/>
      <c r="B771" s="81"/>
      <c r="C771" s="125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  <c r="AA771" s="81"/>
    </row>
    <row r="772" spans="1:27" ht="15.75" customHeight="1" x14ac:dyDescent="0.25">
      <c r="A772" s="81"/>
      <c r="B772" s="81"/>
      <c r="C772" s="125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  <c r="AA772" s="81"/>
    </row>
    <row r="773" spans="1:27" ht="15.75" customHeight="1" x14ac:dyDescent="0.25">
      <c r="A773" s="81"/>
      <c r="B773" s="81"/>
      <c r="C773" s="125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  <c r="AA773" s="81"/>
    </row>
    <row r="774" spans="1:27" ht="15.75" customHeight="1" x14ac:dyDescent="0.25">
      <c r="A774" s="81"/>
      <c r="B774" s="81"/>
      <c r="C774" s="125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  <c r="AA774" s="81"/>
    </row>
    <row r="775" spans="1:27" ht="15.75" customHeight="1" x14ac:dyDescent="0.25">
      <c r="A775" s="81"/>
      <c r="B775" s="81"/>
      <c r="C775" s="125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  <c r="AA775" s="81"/>
    </row>
    <row r="776" spans="1:27" ht="15.75" customHeight="1" x14ac:dyDescent="0.25">
      <c r="A776" s="81"/>
      <c r="B776" s="81"/>
      <c r="C776" s="125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  <c r="AA776" s="81"/>
    </row>
    <row r="777" spans="1:27" ht="15.75" customHeight="1" x14ac:dyDescent="0.25">
      <c r="A777" s="81"/>
      <c r="B777" s="81"/>
      <c r="C777" s="125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  <c r="AA777" s="81"/>
    </row>
    <row r="778" spans="1:27" ht="15.75" customHeight="1" x14ac:dyDescent="0.25">
      <c r="A778" s="81"/>
      <c r="B778" s="81"/>
      <c r="C778" s="125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  <c r="AA778" s="81"/>
    </row>
    <row r="779" spans="1:27" ht="15.75" customHeight="1" x14ac:dyDescent="0.25">
      <c r="A779" s="81"/>
      <c r="B779" s="81"/>
      <c r="C779" s="125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  <c r="AA779" s="81"/>
    </row>
    <row r="780" spans="1:27" ht="15.75" customHeight="1" x14ac:dyDescent="0.25">
      <c r="A780" s="81"/>
      <c r="B780" s="81"/>
      <c r="C780" s="125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  <c r="AA780" s="81"/>
    </row>
    <row r="781" spans="1:27" ht="15.75" customHeight="1" x14ac:dyDescent="0.25">
      <c r="A781" s="81"/>
      <c r="B781" s="81"/>
      <c r="C781" s="125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  <c r="AA781" s="81"/>
    </row>
    <row r="782" spans="1:27" ht="15.75" customHeight="1" x14ac:dyDescent="0.25">
      <c r="A782" s="81"/>
      <c r="B782" s="81"/>
      <c r="C782" s="125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  <c r="AA782" s="81"/>
    </row>
    <row r="783" spans="1:27" ht="15.75" customHeight="1" x14ac:dyDescent="0.25">
      <c r="A783" s="81"/>
      <c r="B783" s="81"/>
      <c r="C783" s="125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  <c r="AA783" s="81"/>
    </row>
    <row r="784" spans="1:27" ht="15.75" customHeight="1" x14ac:dyDescent="0.25">
      <c r="A784" s="81"/>
      <c r="B784" s="81"/>
      <c r="C784" s="125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  <c r="AA784" s="81"/>
    </row>
    <row r="785" spans="1:27" ht="15.75" customHeight="1" x14ac:dyDescent="0.25">
      <c r="A785" s="81"/>
      <c r="B785" s="81"/>
      <c r="C785" s="125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  <c r="AA785" s="81"/>
    </row>
    <row r="786" spans="1:27" ht="15.75" customHeight="1" x14ac:dyDescent="0.25">
      <c r="A786" s="81"/>
      <c r="B786" s="81"/>
      <c r="C786" s="125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  <c r="AA786" s="81"/>
    </row>
    <row r="787" spans="1:27" ht="15.75" customHeight="1" x14ac:dyDescent="0.25">
      <c r="A787" s="81"/>
      <c r="B787" s="81"/>
      <c r="C787" s="125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  <c r="AA787" s="81"/>
    </row>
    <row r="788" spans="1:27" ht="15.75" customHeight="1" x14ac:dyDescent="0.25">
      <c r="A788" s="81"/>
      <c r="B788" s="81"/>
      <c r="C788" s="125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  <c r="AA788" s="81"/>
    </row>
    <row r="789" spans="1:27" ht="15.75" customHeight="1" x14ac:dyDescent="0.25">
      <c r="A789" s="81"/>
      <c r="B789" s="81"/>
      <c r="C789" s="125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  <c r="AA789" s="81"/>
    </row>
    <row r="790" spans="1:27" ht="15.75" customHeight="1" x14ac:dyDescent="0.25">
      <c r="A790" s="81"/>
      <c r="B790" s="81"/>
      <c r="C790" s="125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  <c r="AA790" s="81"/>
    </row>
    <row r="791" spans="1:27" ht="15.75" customHeight="1" x14ac:dyDescent="0.25">
      <c r="A791" s="81"/>
      <c r="B791" s="81"/>
      <c r="C791" s="125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  <c r="AA791" s="81"/>
    </row>
    <row r="792" spans="1:27" ht="15.75" customHeight="1" x14ac:dyDescent="0.25">
      <c r="A792" s="81"/>
      <c r="B792" s="81"/>
      <c r="C792" s="125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  <c r="AA792" s="81"/>
    </row>
    <row r="793" spans="1:27" ht="15.75" customHeight="1" x14ac:dyDescent="0.25">
      <c r="A793" s="81"/>
      <c r="B793" s="81"/>
      <c r="C793" s="125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  <c r="AA793" s="81"/>
    </row>
    <row r="794" spans="1:27" ht="15.75" customHeight="1" x14ac:dyDescent="0.25">
      <c r="A794" s="81"/>
      <c r="B794" s="81"/>
      <c r="C794" s="125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  <c r="AA794" s="81"/>
    </row>
    <row r="795" spans="1:27" ht="15.75" customHeight="1" x14ac:dyDescent="0.25">
      <c r="A795" s="81"/>
      <c r="B795" s="81"/>
      <c r="C795" s="125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  <c r="AA795" s="81"/>
    </row>
    <row r="796" spans="1:27" ht="15.75" customHeight="1" x14ac:dyDescent="0.25">
      <c r="A796" s="81"/>
      <c r="B796" s="81"/>
      <c r="C796" s="125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  <c r="AA796" s="81"/>
    </row>
    <row r="797" spans="1:27" ht="15.75" customHeight="1" x14ac:dyDescent="0.25">
      <c r="A797" s="81"/>
      <c r="B797" s="81"/>
      <c r="C797" s="125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  <c r="AA797" s="81"/>
    </row>
    <row r="798" spans="1:27" ht="15.75" customHeight="1" x14ac:dyDescent="0.25">
      <c r="A798" s="81"/>
      <c r="B798" s="81"/>
      <c r="C798" s="125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  <c r="AA798" s="81"/>
    </row>
    <row r="799" spans="1:27" ht="15.75" customHeight="1" x14ac:dyDescent="0.25">
      <c r="A799" s="81"/>
      <c r="B799" s="81"/>
      <c r="C799" s="125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  <c r="AA799" s="81"/>
    </row>
    <row r="800" spans="1:27" ht="15.75" customHeight="1" x14ac:dyDescent="0.25">
      <c r="A800" s="81"/>
      <c r="B800" s="81"/>
      <c r="C800" s="125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  <c r="AA800" s="81"/>
    </row>
    <row r="801" spans="1:27" ht="15.75" customHeight="1" x14ac:dyDescent="0.25">
      <c r="A801" s="81"/>
      <c r="B801" s="81"/>
      <c r="C801" s="125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  <c r="AA801" s="81"/>
    </row>
    <row r="802" spans="1:27" ht="15.75" customHeight="1" x14ac:dyDescent="0.25">
      <c r="A802" s="81"/>
      <c r="B802" s="81"/>
      <c r="C802" s="125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  <c r="AA802" s="81"/>
    </row>
    <row r="803" spans="1:27" ht="15.75" customHeight="1" x14ac:dyDescent="0.25">
      <c r="A803" s="81"/>
      <c r="B803" s="81"/>
      <c r="C803" s="125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  <c r="AA803" s="81"/>
    </row>
    <row r="804" spans="1:27" ht="15.75" customHeight="1" x14ac:dyDescent="0.25">
      <c r="A804" s="81"/>
      <c r="B804" s="81"/>
      <c r="C804" s="125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  <c r="AA804" s="81"/>
    </row>
    <row r="805" spans="1:27" ht="15.75" customHeight="1" x14ac:dyDescent="0.25">
      <c r="A805" s="81"/>
      <c r="B805" s="81"/>
      <c r="C805" s="125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  <c r="AA805" s="81"/>
    </row>
    <row r="806" spans="1:27" ht="15.75" customHeight="1" x14ac:dyDescent="0.25">
      <c r="A806" s="81"/>
      <c r="B806" s="81"/>
      <c r="C806" s="125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  <c r="AA806" s="81"/>
    </row>
    <row r="807" spans="1:27" ht="15.75" customHeight="1" x14ac:dyDescent="0.25">
      <c r="A807" s="81"/>
      <c r="B807" s="81"/>
      <c r="C807" s="125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  <c r="AA807" s="81"/>
    </row>
    <row r="808" spans="1:27" ht="15.75" customHeight="1" x14ac:dyDescent="0.25">
      <c r="A808" s="81"/>
      <c r="B808" s="81"/>
      <c r="C808" s="125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  <c r="AA808" s="81"/>
    </row>
    <row r="809" spans="1:27" ht="15.75" customHeight="1" x14ac:dyDescent="0.25">
      <c r="A809" s="81"/>
      <c r="B809" s="81"/>
      <c r="C809" s="125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  <c r="AA809" s="81"/>
    </row>
    <row r="810" spans="1:27" ht="15.75" customHeight="1" x14ac:dyDescent="0.25">
      <c r="A810" s="81"/>
      <c r="B810" s="81"/>
      <c r="C810" s="125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  <c r="AA810" s="81"/>
    </row>
    <row r="811" spans="1:27" ht="15.75" customHeight="1" x14ac:dyDescent="0.25">
      <c r="A811" s="81"/>
      <c r="B811" s="81"/>
      <c r="C811" s="125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  <c r="AA811" s="81"/>
    </row>
    <row r="812" spans="1:27" ht="15.75" customHeight="1" x14ac:dyDescent="0.25">
      <c r="A812" s="81"/>
      <c r="B812" s="81"/>
      <c r="C812" s="125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  <c r="AA812" s="81"/>
    </row>
    <row r="813" spans="1:27" ht="15.75" customHeight="1" x14ac:dyDescent="0.25">
      <c r="A813" s="81"/>
      <c r="B813" s="81"/>
      <c r="C813" s="125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  <c r="AA813" s="81"/>
    </row>
    <row r="814" spans="1:27" ht="15.75" customHeight="1" x14ac:dyDescent="0.25">
      <c r="A814" s="81"/>
      <c r="B814" s="81"/>
      <c r="C814" s="125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  <c r="AA814" s="81"/>
    </row>
    <row r="815" spans="1:27" ht="15.75" customHeight="1" x14ac:dyDescent="0.25">
      <c r="A815" s="81"/>
      <c r="B815" s="81"/>
      <c r="C815" s="125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  <c r="AA815" s="81"/>
    </row>
    <row r="816" spans="1:27" ht="15.75" customHeight="1" x14ac:dyDescent="0.25">
      <c r="A816" s="81"/>
      <c r="B816" s="81"/>
      <c r="C816" s="125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  <c r="AA816" s="81"/>
    </row>
    <row r="817" spans="1:27" ht="15.75" customHeight="1" x14ac:dyDescent="0.25">
      <c r="A817" s="81"/>
      <c r="B817" s="81"/>
      <c r="C817" s="125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  <c r="AA817" s="81"/>
    </row>
    <row r="818" spans="1:27" ht="15.75" customHeight="1" x14ac:dyDescent="0.25">
      <c r="A818" s="81"/>
      <c r="B818" s="81"/>
      <c r="C818" s="125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  <c r="AA818" s="81"/>
    </row>
    <row r="819" spans="1:27" ht="15.75" customHeight="1" x14ac:dyDescent="0.25">
      <c r="A819" s="81"/>
      <c r="B819" s="81"/>
      <c r="C819" s="125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  <c r="AA819" s="81"/>
    </row>
    <row r="820" spans="1:27" ht="15.75" customHeight="1" x14ac:dyDescent="0.25">
      <c r="A820" s="81"/>
      <c r="B820" s="81"/>
      <c r="C820" s="125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  <c r="AA820" s="81"/>
    </row>
    <row r="821" spans="1:27" ht="15.75" customHeight="1" x14ac:dyDescent="0.25">
      <c r="A821" s="81"/>
      <c r="B821" s="81"/>
      <c r="C821" s="125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  <c r="AA821" s="81"/>
    </row>
    <row r="822" spans="1:27" ht="15.75" customHeight="1" x14ac:dyDescent="0.25">
      <c r="A822" s="81"/>
      <c r="B822" s="81"/>
      <c r="C822" s="125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  <c r="AA822" s="81"/>
    </row>
    <row r="823" spans="1:27" ht="15.75" customHeight="1" x14ac:dyDescent="0.25">
      <c r="A823" s="81"/>
      <c r="B823" s="81"/>
      <c r="C823" s="125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  <c r="AA823" s="81"/>
    </row>
    <row r="824" spans="1:27" ht="15.75" customHeight="1" x14ac:dyDescent="0.25">
      <c r="A824" s="81"/>
      <c r="B824" s="81"/>
      <c r="C824" s="125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  <c r="AA824" s="81"/>
    </row>
    <row r="825" spans="1:27" ht="15.75" customHeight="1" x14ac:dyDescent="0.25">
      <c r="A825" s="81"/>
      <c r="B825" s="81"/>
      <c r="C825" s="125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  <c r="AA825" s="81"/>
    </row>
    <row r="826" spans="1:27" ht="15.75" customHeight="1" x14ac:dyDescent="0.25">
      <c r="A826" s="81"/>
      <c r="B826" s="81"/>
      <c r="C826" s="125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  <c r="AA826" s="81"/>
    </row>
    <row r="827" spans="1:27" ht="15.75" customHeight="1" x14ac:dyDescent="0.25">
      <c r="A827" s="81"/>
      <c r="B827" s="81"/>
      <c r="C827" s="125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  <c r="AA827" s="81"/>
    </row>
    <row r="828" spans="1:27" ht="15.75" customHeight="1" x14ac:dyDescent="0.25">
      <c r="A828" s="81"/>
      <c r="B828" s="81"/>
      <c r="C828" s="125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  <c r="AA828" s="81"/>
    </row>
    <row r="829" spans="1:27" ht="15.75" customHeight="1" x14ac:dyDescent="0.25">
      <c r="A829" s="81"/>
      <c r="B829" s="81"/>
      <c r="C829" s="125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  <c r="AA829" s="81"/>
    </row>
    <row r="830" spans="1:27" ht="15.75" customHeight="1" x14ac:dyDescent="0.25">
      <c r="A830" s="81"/>
      <c r="B830" s="81"/>
      <c r="C830" s="125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  <c r="AA830" s="81"/>
    </row>
    <row r="831" spans="1:27" ht="15.75" customHeight="1" x14ac:dyDescent="0.25">
      <c r="A831" s="81"/>
      <c r="B831" s="81"/>
      <c r="C831" s="125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  <c r="AA831" s="81"/>
    </row>
    <row r="832" spans="1:27" ht="15.75" customHeight="1" x14ac:dyDescent="0.25">
      <c r="A832" s="81"/>
      <c r="B832" s="81"/>
      <c r="C832" s="125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  <c r="AA832" s="81"/>
    </row>
    <row r="833" spans="1:27" ht="15.75" customHeight="1" x14ac:dyDescent="0.25">
      <c r="A833" s="81"/>
      <c r="B833" s="81"/>
      <c r="C833" s="125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  <c r="AA833" s="81"/>
    </row>
    <row r="834" spans="1:27" ht="15.75" customHeight="1" x14ac:dyDescent="0.25">
      <c r="A834" s="81"/>
      <c r="B834" s="81"/>
      <c r="C834" s="125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  <c r="AA834" s="81"/>
    </row>
    <row r="835" spans="1:27" ht="15.75" customHeight="1" x14ac:dyDescent="0.25">
      <c r="A835" s="81"/>
      <c r="B835" s="81"/>
      <c r="C835" s="125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  <c r="AA835" s="81"/>
    </row>
    <row r="836" spans="1:27" ht="15.75" customHeight="1" x14ac:dyDescent="0.25">
      <c r="A836" s="81"/>
      <c r="B836" s="81"/>
      <c r="C836" s="125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  <c r="AA836" s="81"/>
    </row>
    <row r="837" spans="1:27" ht="15.75" customHeight="1" x14ac:dyDescent="0.25">
      <c r="A837" s="81"/>
      <c r="B837" s="81"/>
      <c r="C837" s="125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  <c r="AA837" s="81"/>
    </row>
    <row r="838" spans="1:27" ht="15.75" customHeight="1" x14ac:dyDescent="0.25">
      <c r="A838" s="81"/>
      <c r="B838" s="81"/>
      <c r="C838" s="125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  <c r="AA838" s="81"/>
    </row>
    <row r="839" spans="1:27" ht="15.75" customHeight="1" x14ac:dyDescent="0.25">
      <c r="A839" s="81"/>
      <c r="B839" s="81"/>
      <c r="C839" s="125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  <c r="AA839" s="81"/>
    </row>
    <row r="840" spans="1:27" ht="15.75" customHeight="1" x14ac:dyDescent="0.25">
      <c r="A840" s="81"/>
      <c r="B840" s="81"/>
      <c r="C840" s="125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  <c r="AA840" s="81"/>
    </row>
    <row r="841" spans="1:27" ht="15.75" customHeight="1" x14ac:dyDescent="0.25">
      <c r="A841" s="81"/>
      <c r="B841" s="81"/>
      <c r="C841" s="125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  <c r="AA841" s="81"/>
    </row>
    <row r="842" spans="1:27" ht="15.75" customHeight="1" x14ac:dyDescent="0.25">
      <c r="A842" s="81"/>
      <c r="B842" s="81"/>
      <c r="C842" s="125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  <c r="AA842" s="81"/>
    </row>
    <row r="843" spans="1:27" ht="15.75" customHeight="1" x14ac:dyDescent="0.25">
      <c r="A843" s="81"/>
      <c r="B843" s="81"/>
      <c r="C843" s="125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  <c r="AA843" s="81"/>
    </row>
    <row r="844" spans="1:27" ht="15.75" customHeight="1" x14ac:dyDescent="0.25">
      <c r="A844" s="81"/>
      <c r="B844" s="81"/>
      <c r="C844" s="125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  <c r="AA844" s="81"/>
    </row>
    <row r="845" spans="1:27" ht="15.75" customHeight="1" x14ac:dyDescent="0.25">
      <c r="A845" s="81"/>
      <c r="B845" s="81"/>
      <c r="C845" s="125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  <c r="AA845" s="81"/>
    </row>
    <row r="846" spans="1:27" ht="15.75" customHeight="1" x14ac:dyDescent="0.25">
      <c r="A846" s="81"/>
      <c r="B846" s="81"/>
      <c r="C846" s="125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  <c r="AA846" s="81"/>
    </row>
    <row r="847" spans="1:27" ht="15.75" customHeight="1" x14ac:dyDescent="0.25">
      <c r="A847" s="81"/>
      <c r="B847" s="81"/>
      <c r="C847" s="125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  <c r="AA847" s="81"/>
    </row>
    <row r="848" spans="1:27" ht="15.75" customHeight="1" x14ac:dyDescent="0.25">
      <c r="A848" s="81"/>
      <c r="B848" s="81"/>
      <c r="C848" s="125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  <c r="AA848" s="81"/>
    </row>
    <row r="849" spans="1:27" ht="15.75" customHeight="1" x14ac:dyDescent="0.25">
      <c r="A849" s="81"/>
      <c r="B849" s="81"/>
      <c r="C849" s="125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  <c r="AA849" s="81"/>
    </row>
    <row r="850" spans="1:27" ht="15.75" customHeight="1" x14ac:dyDescent="0.25">
      <c r="A850" s="81"/>
      <c r="B850" s="81"/>
      <c r="C850" s="125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  <c r="AA850" s="81"/>
    </row>
    <row r="851" spans="1:27" ht="15.75" customHeight="1" x14ac:dyDescent="0.25">
      <c r="A851" s="81"/>
      <c r="B851" s="81"/>
      <c r="C851" s="125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  <c r="AA851" s="81"/>
    </row>
    <row r="852" spans="1:27" ht="15.75" customHeight="1" x14ac:dyDescent="0.25">
      <c r="A852" s="81"/>
      <c r="B852" s="81"/>
      <c r="C852" s="125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  <c r="AA852" s="81"/>
    </row>
    <row r="853" spans="1:27" ht="15.75" customHeight="1" x14ac:dyDescent="0.25">
      <c r="A853" s="81"/>
      <c r="B853" s="81"/>
      <c r="C853" s="125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  <c r="AA853" s="81"/>
    </row>
    <row r="854" spans="1:27" ht="15.75" customHeight="1" x14ac:dyDescent="0.25">
      <c r="A854" s="81"/>
      <c r="B854" s="81"/>
      <c r="C854" s="125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  <c r="AA854" s="81"/>
    </row>
    <row r="855" spans="1:27" ht="15.75" customHeight="1" x14ac:dyDescent="0.25">
      <c r="A855" s="81"/>
      <c r="B855" s="81"/>
      <c r="C855" s="125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  <c r="AA855" s="81"/>
    </row>
    <row r="856" spans="1:27" ht="15.75" customHeight="1" x14ac:dyDescent="0.25">
      <c r="A856" s="81"/>
      <c r="B856" s="81"/>
      <c r="C856" s="125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  <c r="AA856" s="81"/>
    </row>
    <row r="857" spans="1:27" ht="15.75" customHeight="1" x14ac:dyDescent="0.25">
      <c r="A857" s="81"/>
      <c r="B857" s="81"/>
      <c r="C857" s="125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  <c r="AA857" s="81"/>
    </row>
    <row r="858" spans="1:27" ht="15.75" customHeight="1" x14ac:dyDescent="0.25">
      <c r="A858" s="81"/>
      <c r="B858" s="81"/>
      <c r="C858" s="125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  <c r="AA858" s="81"/>
    </row>
    <row r="859" spans="1:27" ht="15.75" customHeight="1" x14ac:dyDescent="0.25">
      <c r="A859" s="81"/>
      <c r="B859" s="81"/>
      <c r="C859" s="125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  <c r="AA859" s="81"/>
    </row>
    <row r="860" spans="1:27" ht="15.75" customHeight="1" x14ac:dyDescent="0.25">
      <c r="A860" s="81"/>
      <c r="B860" s="81"/>
      <c r="C860" s="125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  <c r="AA860" s="81"/>
    </row>
    <row r="861" spans="1:27" ht="15.75" customHeight="1" x14ac:dyDescent="0.25">
      <c r="A861" s="81"/>
      <c r="B861" s="81"/>
      <c r="C861" s="125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  <c r="AA861" s="81"/>
    </row>
    <row r="862" spans="1:27" ht="15.75" customHeight="1" x14ac:dyDescent="0.25">
      <c r="A862" s="81"/>
      <c r="B862" s="81"/>
      <c r="C862" s="125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  <c r="AA862" s="81"/>
    </row>
    <row r="863" spans="1:27" ht="15.75" customHeight="1" x14ac:dyDescent="0.25">
      <c r="A863" s="81"/>
      <c r="B863" s="81"/>
      <c r="C863" s="125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  <c r="AA863" s="81"/>
    </row>
    <row r="864" spans="1:27" ht="15.75" customHeight="1" x14ac:dyDescent="0.25">
      <c r="A864" s="81"/>
      <c r="B864" s="81"/>
      <c r="C864" s="125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  <c r="AA864" s="81"/>
    </row>
    <row r="865" spans="1:27" ht="15.75" customHeight="1" x14ac:dyDescent="0.25">
      <c r="A865" s="81"/>
      <c r="B865" s="81"/>
      <c r="C865" s="125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  <c r="AA865" s="81"/>
    </row>
    <row r="866" spans="1:27" ht="15.75" customHeight="1" x14ac:dyDescent="0.25">
      <c r="A866" s="81"/>
      <c r="B866" s="81"/>
      <c r="C866" s="125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  <c r="AA866" s="81"/>
    </row>
    <row r="867" spans="1:27" ht="15.75" customHeight="1" x14ac:dyDescent="0.25">
      <c r="A867" s="81"/>
      <c r="B867" s="81"/>
      <c r="C867" s="125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  <c r="AA867" s="81"/>
    </row>
    <row r="868" spans="1:27" ht="15.75" customHeight="1" x14ac:dyDescent="0.25">
      <c r="A868" s="81"/>
      <c r="B868" s="81"/>
      <c r="C868" s="125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  <c r="AA868" s="81"/>
    </row>
    <row r="869" spans="1:27" ht="15.75" customHeight="1" x14ac:dyDescent="0.25">
      <c r="A869" s="81"/>
      <c r="B869" s="81"/>
      <c r="C869" s="125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  <c r="AA869" s="81"/>
    </row>
    <row r="870" spans="1:27" ht="15.75" customHeight="1" x14ac:dyDescent="0.25">
      <c r="A870" s="81"/>
      <c r="B870" s="81"/>
      <c r="C870" s="125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  <c r="AA870" s="81"/>
    </row>
    <row r="871" spans="1:27" ht="15.75" customHeight="1" x14ac:dyDescent="0.25">
      <c r="A871" s="81"/>
      <c r="B871" s="81"/>
      <c r="C871" s="125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  <c r="AA871" s="81"/>
    </row>
    <row r="872" spans="1:27" ht="15.75" customHeight="1" x14ac:dyDescent="0.25">
      <c r="A872" s="81"/>
      <c r="B872" s="81"/>
      <c r="C872" s="125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  <c r="AA872" s="81"/>
    </row>
    <row r="873" spans="1:27" ht="15.75" customHeight="1" x14ac:dyDescent="0.25">
      <c r="A873" s="81"/>
      <c r="B873" s="81"/>
      <c r="C873" s="125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  <c r="AA873" s="81"/>
    </row>
    <row r="874" spans="1:27" ht="15.75" customHeight="1" x14ac:dyDescent="0.25">
      <c r="A874" s="81"/>
      <c r="B874" s="81"/>
      <c r="C874" s="125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  <c r="AA874" s="81"/>
    </row>
    <row r="875" spans="1:27" ht="15.75" customHeight="1" x14ac:dyDescent="0.25">
      <c r="A875" s="81"/>
      <c r="B875" s="81"/>
      <c r="C875" s="125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  <c r="AA875" s="81"/>
    </row>
    <row r="876" spans="1:27" ht="15.75" customHeight="1" x14ac:dyDescent="0.25">
      <c r="A876" s="81"/>
      <c r="B876" s="81"/>
      <c r="C876" s="125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  <c r="AA876" s="81"/>
    </row>
    <row r="877" spans="1:27" ht="15.75" customHeight="1" x14ac:dyDescent="0.25">
      <c r="A877" s="81"/>
      <c r="B877" s="81"/>
      <c r="C877" s="125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  <c r="AA877" s="81"/>
    </row>
    <row r="878" spans="1:27" ht="15.75" customHeight="1" x14ac:dyDescent="0.25">
      <c r="A878" s="81"/>
      <c r="B878" s="81"/>
      <c r="C878" s="125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  <c r="AA878" s="81"/>
    </row>
    <row r="879" spans="1:27" ht="15.75" customHeight="1" x14ac:dyDescent="0.25">
      <c r="A879" s="81"/>
      <c r="B879" s="81"/>
      <c r="C879" s="125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  <c r="AA879" s="81"/>
    </row>
    <row r="880" spans="1:27" ht="15.75" customHeight="1" x14ac:dyDescent="0.25">
      <c r="A880" s="81"/>
      <c r="B880" s="81"/>
      <c r="C880" s="125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  <c r="AA880" s="81"/>
    </row>
    <row r="881" spans="1:27" ht="15.75" customHeight="1" x14ac:dyDescent="0.25">
      <c r="A881" s="81"/>
      <c r="B881" s="81"/>
      <c r="C881" s="125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  <c r="AA881" s="81"/>
    </row>
    <row r="882" spans="1:27" ht="15.75" customHeight="1" x14ac:dyDescent="0.25">
      <c r="A882" s="81"/>
      <c r="B882" s="81"/>
      <c r="C882" s="125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  <c r="AA882" s="81"/>
    </row>
    <row r="883" spans="1:27" ht="15.75" customHeight="1" x14ac:dyDescent="0.25">
      <c r="A883" s="81"/>
      <c r="B883" s="81"/>
      <c r="C883" s="125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  <c r="AA883" s="81"/>
    </row>
    <row r="884" spans="1:27" ht="15.75" customHeight="1" x14ac:dyDescent="0.25">
      <c r="A884" s="81"/>
      <c r="B884" s="81"/>
      <c r="C884" s="125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  <c r="AA884" s="81"/>
    </row>
    <row r="885" spans="1:27" ht="15.75" customHeight="1" x14ac:dyDescent="0.25">
      <c r="A885" s="81"/>
      <c r="B885" s="81"/>
      <c r="C885" s="125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  <c r="AA885" s="81"/>
    </row>
    <row r="886" spans="1:27" ht="15.75" customHeight="1" x14ac:dyDescent="0.25">
      <c r="A886" s="81"/>
      <c r="B886" s="81"/>
      <c r="C886" s="125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  <c r="AA886" s="81"/>
    </row>
    <row r="887" spans="1:27" ht="15.75" customHeight="1" x14ac:dyDescent="0.25">
      <c r="A887" s="81"/>
      <c r="B887" s="81"/>
      <c r="C887" s="125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  <c r="AA887" s="81"/>
    </row>
    <row r="888" spans="1:27" ht="15.75" customHeight="1" x14ac:dyDescent="0.25">
      <c r="A888" s="81"/>
      <c r="B888" s="81"/>
      <c r="C888" s="125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  <c r="AA888" s="81"/>
    </row>
    <row r="889" spans="1:27" ht="15.75" customHeight="1" x14ac:dyDescent="0.25">
      <c r="A889" s="81"/>
      <c r="B889" s="81"/>
      <c r="C889" s="125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  <c r="AA889" s="81"/>
    </row>
    <row r="890" spans="1:27" ht="15.75" customHeight="1" x14ac:dyDescent="0.25">
      <c r="A890" s="81"/>
      <c r="B890" s="81"/>
      <c r="C890" s="125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  <c r="AA890" s="81"/>
    </row>
    <row r="891" spans="1:27" ht="15.75" customHeight="1" x14ac:dyDescent="0.25">
      <c r="A891" s="81"/>
      <c r="B891" s="81"/>
      <c r="C891" s="125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  <c r="AA891" s="81"/>
    </row>
    <row r="892" spans="1:27" ht="15.75" customHeight="1" x14ac:dyDescent="0.25">
      <c r="A892" s="81"/>
      <c r="B892" s="81"/>
      <c r="C892" s="125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  <c r="AA892" s="81"/>
    </row>
    <row r="893" spans="1:27" ht="15.75" customHeight="1" x14ac:dyDescent="0.25">
      <c r="A893" s="81"/>
      <c r="B893" s="81"/>
      <c r="C893" s="125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  <c r="AA893" s="81"/>
    </row>
    <row r="894" spans="1:27" ht="15.75" customHeight="1" x14ac:dyDescent="0.25">
      <c r="A894" s="81"/>
      <c r="B894" s="81"/>
      <c r="C894" s="125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  <c r="AA894" s="81"/>
    </row>
    <row r="895" spans="1:27" ht="15.75" customHeight="1" x14ac:dyDescent="0.25">
      <c r="A895" s="81"/>
      <c r="B895" s="81"/>
      <c r="C895" s="125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  <c r="AA895" s="81"/>
    </row>
    <row r="896" spans="1:27" ht="15.75" customHeight="1" x14ac:dyDescent="0.25">
      <c r="A896" s="81"/>
      <c r="B896" s="81"/>
      <c r="C896" s="125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  <c r="AA896" s="81"/>
    </row>
    <row r="897" spans="1:27" ht="15.75" customHeight="1" x14ac:dyDescent="0.25">
      <c r="A897" s="81"/>
      <c r="B897" s="81"/>
      <c r="C897" s="125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  <c r="AA897" s="81"/>
    </row>
    <row r="898" spans="1:27" ht="15.75" customHeight="1" x14ac:dyDescent="0.25">
      <c r="A898" s="81"/>
      <c r="B898" s="81"/>
      <c r="C898" s="125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  <c r="AA898" s="81"/>
    </row>
    <row r="899" spans="1:27" ht="15.75" customHeight="1" x14ac:dyDescent="0.25">
      <c r="A899" s="81"/>
      <c r="B899" s="81"/>
      <c r="C899" s="125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  <c r="AA899" s="81"/>
    </row>
    <row r="900" spans="1:27" ht="15.75" customHeight="1" x14ac:dyDescent="0.25">
      <c r="A900" s="81"/>
      <c r="B900" s="81"/>
      <c r="C900" s="125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  <c r="AA900" s="81"/>
    </row>
    <row r="901" spans="1:27" ht="15.75" customHeight="1" x14ac:dyDescent="0.25">
      <c r="A901" s="81"/>
      <c r="B901" s="81"/>
      <c r="C901" s="125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  <c r="AA901" s="81"/>
    </row>
    <row r="902" spans="1:27" ht="15.75" customHeight="1" x14ac:dyDescent="0.25">
      <c r="A902" s="81"/>
      <c r="B902" s="81"/>
      <c r="C902" s="125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  <c r="AA902" s="81"/>
    </row>
    <row r="903" spans="1:27" ht="15.75" customHeight="1" x14ac:dyDescent="0.25">
      <c r="A903" s="81"/>
      <c r="B903" s="81"/>
      <c r="C903" s="125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  <c r="AA903" s="81"/>
    </row>
    <row r="904" spans="1:27" ht="15.75" customHeight="1" x14ac:dyDescent="0.25">
      <c r="A904" s="81"/>
      <c r="B904" s="81"/>
      <c r="C904" s="125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  <c r="AA904" s="81"/>
    </row>
    <row r="905" spans="1:27" ht="15.75" customHeight="1" x14ac:dyDescent="0.25">
      <c r="A905" s="81"/>
      <c r="B905" s="81"/>
      <c r="C905" s="125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  <c r="AA905" s="81"/>
    </row>
    <row r="906" spans="1:27" ht="15.75" customHeight="1" x14ac:dyDescent="0.25">
      <c r="A906" s="81"/>
      <c r="B906" s="81"/>
      <c r="C906" s="125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  <c r="AA906" s="81"/>
    </row>
    <row r="907" spans="1:27" ht="15.75" customHeight="1" x14ac:dyDescent="0.25">
      <c r="A907" s="81"/>
      <c r="B907" s="81"/>
      <c r="C907" s="125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  <c r="AA907" s="81"/>
    </row>
    <row r="908" spans="1:27" ht="15.75" customHeight="1" x14ac:dyDescent="0.25">
      <c r="A908" s="81"/>
      <c r="B908" s="81"/>
      <c r="C908" s="125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  <c r="AA908" s="81"/>
    </row>
    <row r="909" spans="1:27" ht="15.75" customHeight="1" x14ac:dyDescent="0.25">
      <c r="A909" s="81"/>
      <c r="B909" s="81"/>
      <c r="C909" s="125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  <c r="AA909" s="81"/>
    </row>
    <row r="910" spans="1:27" ht="15.75" customHeight="1" x14ac:dyDescent="0.25">
      <c r="A910" s="81"/>
      <c r="B910" s="81"/>
      <c r="C910" s="125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  <c r="AA910" s="81"/>
    </row>
    <row r="911" spans="1:27" ht="15.75" customHeight="1" x14ac:dyDescent="0.25">
      <c r="A911" s="81"/>
      <c r="B911" s="81"/>
      <c r="C911" s="125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  <c r="AA911" s="81"/>
    </row>
    <row r="912" spans="1:27" ht="15.75" customHeight="1" x14ac:dyDescent="0.25">
      <c r="A912" s="81"/>
      <c r="B912" s="81"/>
      <c r="C912" s="125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  <c r="AA912" s="81"/>
    </row>
    <row r="913" spans="1:27" ht="15.75" customHeight="1" x14ac:dyDescent="0.25">
      <c r="A913" s="81"/>
      <c r="B913" s="81"/>
      <c r="C913" s="125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  <c r="AA913" s="81"/>
    </row>
    <row r="914" spans="1:27" ht="15.75" customHeight="1" x14ac:dyDescent="0.25">
      <c r="A914" s="81"/>
      <c r="B914" s="81"/>
      <c r="C914" s="125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  <c r="AA914" s="81"/>
    </row>
    <row r="915" spans="1:27" ht="15.75" customHeight="1" x14ac:dyDescent="0.25">
      <c r="A915" s="81"/>
      <c r="B915" s="81"/>
      <c r="C915" s="125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  <c r="AA915" s="81"/>
    </row>
    <row r="916" spans="1:27" ht="15.75" customHeight="1" x14ac:dyDescent="0.25">
      <c r="A916" s="81"/>
      <c r="B916" s="81"/>
      <c r="C916" s="125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  <c r="AA916" s="81"/>
    </row>
    <row r="917" spans="1:27" ht="15.75" customHeight="1" x14ac:dyDescent="0.25">
      <c r="A917" s="81"/>
      <c r="B917" s="81"/>
      <c r="C917" s="125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  <c r="AA917" s="81"/>
    </row>
    <row r="918" spans="1:27" ht="15.75" customHeight="1" x14ac:dyDescent="0.25">
      <c r="A918" s="81"/>
      <c r="B918" s="81"/>
      <c r="C918" s="125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  <c r="AA918" s="81"/>
    </row>
    <row r="919" spans="1:27" ht="15.75" customHeight="1" x14ac:dyDescent="0.25">
      <c r="A919" s="81"/>
      <c r="B919" s="81"/>
      <c r="C919" s="125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  <c r="AA919" s="81"/>
    </row>
    <row r="920" spans="1:27" ht="15.75" customHeight="1" x14ac:dyDescent="0.25">
      <c r="A920" s="81"/>
      <c r="B920" s="81"/>
      <c r="C920" s="125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  <c r="AA920" s="81"/>
    </row>
    <row r="921" spans="1:27" ht="15.75" customHeight="1" x14ac:dyDescent="0.25">
      <c r="A921" s="81"/>
      <c r="B921" s="81"/>
      <c r="C921" s="125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  <c r="AA921" s="81"/>
    </row>
    <row r="922" spans="1:27" ht="15.75" customHeight="1" x14ac:dyDescent="0.25">
      <c r="A922" s="81"/>
      <c r="B922" s="81"/>
      <c r="C922" s="125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  <c r="AA922" s="81"/>
    </row>
    <row r="923" spans="1:27" ht="15.75" customHeight="1" x14ac:dyDescent="0.25">
      <c r="A923" s="81"/>
      <c r="B923" s="81"/>
      <c r="C923" s="125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  <c r="AA923" s="81"/>
    </row>
    <row r="924" spans="1:27" ht="15.75" customHeight="1" x14ac:dyDescent="0.25">
      <c r="A924" s="81"/>
      <c r="B924" s="81"/>
      <c r="C924" s="125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  <c r="AA924" s="81"/>
    </row>
    <row r="925" spans="1:27" ht="15.75" customHeight="1" x14ac:dyDescent="0.25">
      <c r="A925" s="81"/>
      <c r="B925" s="81"/>
      <c r="C925" s="125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  <c r="AA925" s="81"/>
    </row>
    <row r="926" spans="1:27" ht="15.75" customHeight="1" x14ac:dyDescent="0.25">
      <c r="A926" s="81"/>
      <c r="B926" s="81"/>
      <c r="C926" s="125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  <c r="AA926" s="81"/>
    </row>
    <row r="927" spans="1:27" ht="15.75" customHeight="1" x14ac:dyDescent="0.25">
      <c r="A927" s="81"/>
      <c r="B927" s="81"/>
      <c r="C927" s="125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  <c r="AA927" s="81"/>
    </row>
    <row r="928" spans="1:27" ht="15.75" customHeight="1" x14ac:dyDescent="0.25">
      <c r="A928" s="81"/>
      <c r="B928" s="81"/>
      <c r="C928" s="125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  <c r="AA928" s="81"/>
    </row>
    <row r="929" spans="1:27" ht="15.75" customHeight="1" x14ac:dyDescent="0.25">
      <c r="A929" s="81"/>
      <c r="B929" s="81"/>
      <c r="C929" s="125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  <c r="AA929" s="81"/>
    </row>
    <row r="930" spans="1:27" ht="15.75" customHeight="1" x14ac:dyDescent="0.25">
      <c r="A930" s="81"/>
      <c r="B930" s="81"/>
      <c r="C930" s="125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  <c r="AA930" s="81"/>
    </row>
    <row r="931" spans="1:27" ht="15.75" customHeight="1" x14ac:dyDescent="0.25">
      <c r="A931" s="81"/>
      <c r="B931" s="81"/>
      <c r="C931" s="125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  <c r="AA931" s="81"/>
    </row>
    <row r="932" spans="1:27" ht="15.75" customHeight="1" x14ac:dyDescent="0.25">
      <c r="A932" s="81"/>
      <c r="B932" s="81"/>
      <c r="C932" s="125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  <c r="AA932" s="81"/>
    </row>
    <row r="933" spans="1:27" ht="15.75" customHeight="1" x14ac:dyDescent="0.25">
      <c r="A933" s="81"/>
      <c r="B933" s="81"/>
      <c r="C933" s="125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  <c r="AA933" s="81"/>
    </row>
    <row r="934" spans="1:27" ht="15.75" customHeight="1" x14ac:dyDescent="0.25">
      <c r="A934" s="81"/>
      <c r="B934" s="81"/>
      <c r="C934" s="125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  <c r="AA934" s="81"/>
    </row>
    <row r="935" spans="1:27" ht="15.75" customHeight="1" x14ac:dyDescent="0.25">
      <c r="A935" s="81"/>
      <c r="B935" s="81"/>
      <c r="C935" s="125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  <c r="AA935" s="81"/>
    </row>
    <row r="936" spans="1:27" ht="15.75" customHeight="1" x14ac:dyDescent="0.25">
      <c r="A936" s="81"/>
      <c r="B936" s="81"/>
      <c r="C936" s="125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  <c r="AA936" s="81"/>
    </row>
    <row r="937" spans="1:27" ht="15.75" customHeight="1" x14ac:dyDescent="0.25">
      <c r="A937" s="81"/>
      <c r="B937" s="81"/>
      <c r="C937" s="125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  <c r="AA937" s="81"/>
    </row>
    <row r="938" spans="1:27" ht="15.75" customHeight="1" x14ac:dyDescent="0.25">
      <c r="A938" s="81"/>
      <c r="B938" s="81"/>
      <c r="C938" s="125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  <c r="AA938" s="81"/>
    </row>
    <row r="939" spans="1:27" ht="15.75" customHeight="1" x14ac:dyDescent="0.25">
      <c r="A939" s="81"/>
      <c r="B939" s="81"/>
      <c r="C939" s="125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  <c r="AA939" s="81"/>
    </row>
    <row r="940" spans="1:27" ht="15.75" customHeight="1" x14ac:dyDescent="0.25">
      <c r="A940" s="81"/>
      <c r="B940" s="81"/>
      <c r="C940" s="125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  <c r="AA940" s="81"/>
    </row>
    <row r="941" spans="1:27" ht="15.75" customHeight="1" x14ac:dyDescent="0.25">
      <c r="A941" s="81"/>
      <c r="B941" s="81"/>
      <c r="C941" s="125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  <c r="AA941" s="81"/>
    </row>
    <row r="942" spans="1:27" ht="15.75" customHeight="1" x14ac:dyDescent="0.25">
      <c r="A942" s="81"/>
      <c r="B942" s="81"/>
      <c r="C942" s="125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  <c r="AA942" s="81"/>
    </row>
    <row r="943" spans="1:27" ht="15.75" customHeight="1" x14ac:dyDescent="0.25">
      <c r="A943" s="81"/>
      <c r="B943" s="81"/>
      <c r="C943" s="125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  <c r="AA943" s="81"/>
    </row>
    <row r="944" spans="1:27" ht="15.75" customHeight="1" x14ac:dyDescent="0.25">
      <c r="A944" s="81"/>
      <c r="B944" s="81"/>
      <c r="C944" s="125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  <c r="AA944" s="81"/>
    </row>
    <row r="945" spans="1:27" ht="15.75" customHeight="1" x14ac:dyDescent="0.25">
      <c r="A945" s="81"/>
      <c r="B945" s="81"/>
      <c r="C945" s="125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  <c r="AA945" s="81"/>
    </row>
    <row r="946" spans="1:27" ht="15.75" customHeight="1" x14ac:dyDescent="0.25">
      <c r="A946" s="81"/>
      <c r="B946" s="81"/>
      <c r="C946" s="125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  <c r="AA946" s="81"/>
    </row>
    <row r="947" spans="1:27" ht="15.75" customHeight="1" x14ac:dyDescent="0.25">
      <c r="A947" s="81"/>
      <c r="B947" s="81"/>
      <c r="C947" s="125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  <c r="AA947" s="81"/>
    </row>
    <row r="948" spans="1:27" ht="15.75" customHeight="1" x14ac:dyDescent="0.25">
      <c r="A948" s="81"/>
      <c r="B948" s="81"/>
      <c r="C948" s="125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  <c r="AA948" s="81"/>
    </row>
    <row r="949" spans="1:27" ht="15.75" customHeight="1" x14ac:dyDescent="0.25">
      <c r="A949" s="81"/>
      <c r="B949" s="81"/>
      <c r="C949" s="125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  <c r="AA949" s="81"/>
    </row>
    <row r="950" spans="1:27" ht="15.75" customHeight="1" x14ac:dyDescent="0.25">
      <c r="A950" s="81"/>
      <c r="B950" s="81"/>
      <c r="C950" s="125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  <c r="AA950" s="81"/>
    </row>
    <row r="951" spans="1:27" ht="15.75" customHeight="1" x14ac:dyDescent="0.25">
      <c r="A951" s="81"/>
      <c r="B951" s="81"/>
      <c r="C951" s="125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  <c r="AA951" s="81"/>
    </row>
    <row r="952" spans="1:27" ht="15.75" customHeight="1" x14ac:dyDescent="0.25">
      <c r="A952" s="81"/>
      <c r="B952" s="81"/>
      <c r="C952" s="125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  <c r="AA952" s="81"/>
    </row>
    <row r="953" spans="1:27" ht="15.75" customHeight="1" x14ac:dyDescent="0.25">
      <c r="A953" s="81"/>
      <c r="B953" s="81"/>
      <c r="C953" s="125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  <c r="AA953" s="81"/>
    </row>
    <row r="954" spans="1:27" ht="15.75" customHeight="1" x14ac:dyDescent="0.25">
      <c r="A954" s="81"/>
      <c r="B954" s="81"/>
      <c r="C954" s="125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  <c r="AA954" s="81"/>
    </row>
    <row r="955" spans="1:27" ht="15.75" customHeight="1" x14ac:dyDescent="0.25">
      <c r="A955" s="81"/>
      <c r="B955" s="81"/>
      <c r="C955" s="125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  <c r="AA955" s="81"/>
    </row>
    <row r="956" spans="1:27" ht="15.75" customHeight="1" x14ac:dyDescent="0.25">
      <c r="A956" s="81"/>
      <c r="B956" s="81"/>
      <c r="C956" s="125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  <c r="AA956" s="81"/>
    </row>
    <row r="957" spans="1:27" ht="15.75" customHeight="1" x14ac:dyDescent="0.25">
      <c r="A957" s="81"/>
      <c r="B957" s="81"/>
      <c r="C957" s="125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  <c r="AA957" s="81"/>
    </row>
    <row r="958" spans="1:27" ht="15.75" customHeight="1" x14ac:dyDescent="0.25">
      <c r="A958" s="81"/>
      <c r="B958" s="81"/>
      <c r="C958" s="125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  <c r="AA958" s="81"/>
    </row>
    <row r="959" spans="1:27" ht="15.75" customHeight="1" x14ac:dyDescent="0.25">
      <c r="A959" s="81"/>
      <c r="B959" s="81"/>
      <c r="C959" s="125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  <c r="AA959" s="81"/>
    </row>
    <row r="960" spans="1:27" ht="15.75" customHeight="1" x14ac:dyDescent="0.25">
      <c r="A960" s="81"/>
      <c r="B960" s="81"/>
      <c r="C960" s="125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  <c r="AA960" s="81"/>
    </row>
    <row r="961" spans="1:27" ht="15.75" customHeight="1" x14ac:dyDescent="0.25">
      <c r="A961" s="81"/>
      <c r="B961" s="81"/>
      <c r="C961" s="125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  <c r="AA961" s="81"/>
    </row>
    <row r="962" spans="1:27" ht="15.75" customHeight="1" x14ac:dyDescent="0.25">
      <c r="A962" s="81"/>
      <c r="B962" s="81"/>
      <c r="C962" s="125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  <c r="AA962" s="81"/>
    </row>
    <row r="963" spans="1:27" ht="15.75" customHeight="1" x14ac:dyDescent="0.25">
      <c r="A963" s="81"/>
      <c r="B963" s="81"/>
      <c r="C963" s="125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  <c r="AA963" s="81"/>
    </row>
    <row r="964" spans="1:27" ht="15.75" customHeight="1" x14ac:dyDescent="0.25">
      <c r="A964" s="81"/>
      <c r="B964" s="81"/>
      <c r="C964" s="125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  <c r="AA964" s="81"/>
    </row>
    <row r="965" spans="1:27" ht="15.75" customHeight="1" x14ac:dyDescent="0.25">
      <c r="A965" s="81"/>
      <c r="B965" s="81"/>
      <c r="C965" s="125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  <c r="AA965" s="81"/>
    </row>
    <row r="966" spans="1:27" ht="15.75" customHeight="1" x14ac:dyDescent="0.25">
      <c r="A966" s="81"/>
      <c r="B966" s="81"/>
      <c r="C966" s="125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  <c r="AA966" s="81"/>
    </row>
    <row r="967" spans="1:27" ht="15.75" customHeight="1" x14ac:dyDescent="0.25">
      <c r="A967" s="81"/>
      <c r="B967" s="81"/>
      <c r="C967" s="125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  <c r="AA967" s="81"/>
    </row>
    <row r="968" spans="1:27" ht="15.75" customHeight="1" x14ac:dyDescent="0.25">
      <c r="A968" s="81"/>
      <c r="B968" s="81"/>
      <c r="C968" s="125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  <c r="AA968" s="81"/>
    </row>
    <row r="969" spans="1:27" ht="15.75" customHeight="1" x14ac:dyDescent="0.25">
      <c r="A969" s="81"/>
      <c r="B969" s="81"/>
      <c r="C969" s="125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  <c r="AA969" s="81"/>
    </row>
    <row r="970" spans="1:27" ht="15.75" customHeight="1" x14ac:dyDescent="0.25">
      <c r="A970" s="81"/>
      <c r="B970" s="81"/>
      <c r="C970" s="125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  <c r="AA970" s="81"/>
    </row>
    <row r="971" spans="1:27" ht="15.75" customHeight="1" x14ac:dyDescent="0.25">
      <c r="A971" s="81"/>
      <c r="B971" s="81"/>
      <c r="C971" s="125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  <c r="AA971" s="81"/>
    </row>
    <row r="972" spans="1:27" ht="15.75" customHeight="1" x14ac:dyDescent="0.25">
      <c r="A972" s="81"/>
      <c r="B972" s="81"/>
      <c r="C972" s="125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  <c r="AA972" s="81"/>
    </row>
    <row r="973" spans="1:27" ht="15.75" customHeight="1" x14ac:dyDescent="0.25">
      <c r="A973" s="81"/>
      <c r="B973" s="81"/>
      <c r="C973" s="125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  <c r="AA973" s="81"/>
    </row>
    <row r="974" spans="1:27" ht="15.75" customHeight="1" x14ac:dyDescent="0.25">
      <c r="A974" s="81"/>
      <c r="B974" s="81"/>
      <c r="C974" s="125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  <c r="AA974" s="81"/>
    </row>
    <row r="975" spans="1:27" ht="15.75" customHeight="1" x14ac:dyDescent="0.25">
      <c r="A975" s="81"/>
      <c r="B975" s="81"/>
      <c r="C975" s="125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  <c r="AA975" s="81"/>
    </row>
  </sheetData>
  <mergeCells count="1">
    <mergeCell ref="A1:I1"/>
  </mergeCells>
  <dataValidations count="2">
    <dataValidation type="custom" allowBlank="1" showDropDown="1" showInputMessage="1" prompt="Select An End Date" sqref="F4" xr:uid="{00000000-0002-0000-0200-000000000000}">
      <formula1>OR(NOT(ISERROR(DATEVALUE(F4))), AND(ISNUMBER(F4), LEFT(CELL("format", F4))="D"))</formula1>
    </dataValidation>
    <dataValidation type="custom" allowBlank="1" showDropDown="1" showInputMessage="1" prompt="Select Your Start Date" sqref="E4" xr:uid="{00000000-0002-0000-0200-000001000000}">
      <formula1>OR(NOT(ISERROR(DATEVALUE(E4))), AND(ISNUMBER(E4), LEFT(CELL("format", E4))="D"))</formula1>
    </dataValidation>
  </dataValidations>
  <pageMargins left="0.7" right="0.7" top="0.75" bottom="0.75" header="0" footer="0"/>
  <pageSetup orientation="landscape"/>
  <drawing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979"/>
  <sheetViews>
    <sheetView workbookViewId="0"/>
  </sheetViews>
  <sheetFormatPr defaultColWidth="12.6640625" defaultRowHeight="15" customHeight="1" x14ac:dyDescent="0.25"/>
  <cols>
    <col min="1" max="16" width="12.6640625" customWidth="1"/>
  </cols>
  <sheetData>
    <row r="1" spans="1:17" ht="13.8" x14ac:dyDescent="0.25">
      <c r="A1" s="80" t="str">
        <f>Journal!L1</f>
        <v>Exit Date</v>
      </c>
      <c r="B1" s="79" t="str">
        <f>Journal!Y1</f>
        <v>Equity</v>
      </c>
      <c r="C1" s="79"/>
      <c r="D1" s="79"/>
      <c r="E1" s="79"/>
      <c r="F1" s="134" t="s">
        <v>104</v>
      </c>
      <c r="G1" s="132"/>
      <c r="H1" s="132"/>
      <c r="I1" s="132"/>
      <c r="J1" s="132"/>
      <c r="K1" s="79"/>
      <c r="L1" s="79"/>
      <c r="M1" s="79"/>
      <c r="N1" s="79"/>
      <c r="O1" s="79"/>
      <c r="P1" s="79"/>
      <c r="Q1" s="81"/>
    </row>
    <row r="2" spans="1:17" ht="15.75" customHeight="1" x14ac:dyDescent="0.25">
      <c r="A2" s="126">
        <f>Statistics!E4</f>
        <v>44743</v>
      </c>
      <c r="B2" s="127" t="str">
        <f>IF(A2="","",IF(ISNA(VLOOKUP(A2,Journal!$L$2:$L$1000,1,FALSE)),"",SUMIF(Journal!$L$2:$L$1000,A2,Journal!$Y$2:$Y$1000)))</f>
        <v/>
      </c>
      <c r="C2" s="79"/>
      <c r="D2" s="79"/>
      <c r="E2" s="79"/>
      <c r="F2" s="132"/>
      <c r="G2" s="132"/>
      <c r="H2" s="132"/>
      <c r="I2" s="132"/>
      <c r="J2" s="132"/>
      <c r="K2" s="79"/>
      <c r="L2" s="79"/>
      <c r="M2" s="79"/>
      <c r="N2" s="79"/>
      <c r="O2" s="79"/>
      <c r="P2" s="79"/>
      <c r="Q2" s="81"/>
    </row>
    <row r="3" spans="1:17" ht="15.75" customHeight="1" x14ac:dyDescent="0.25">
      <c r="A3" s="126">
        <f>IF(A2="","",IF(A2+1&lt;Statistics!$F$4,A2+1,IF(A2+1=Statistics!$F$4,Statistics!$F$4,IF(A2+1&gt;Statistics!$F$4,""))))</f>
        <v>44744</v>
      </c>
      <c r="B3" s="127" t="str">
        <f>IF(A3="","",IF(ISNA(VLOOKUP(A3,Journal!$L$2:$L$1000,1,FALSE)),"",SUMIF(Journal!$L$2:$L$1000,A3,Journal!$Y$2:$Y$1000)))</f>
        <v/>
      </c>
      <c r="C3" s="79"/>
      <c r="D3" s="79"/>
      <c r="E3" s="79"/>
      <c r="F3" s="132"/>
      <c r="G3" s="132"/>
      <c r="H3" s="132"/>
      <c r="I3" s="132"/>
      <c r="J3" s="132"/>
      <c r="K3" s="79"/>
      <c r="L3" s="79"/>
      <c r="M3" s="79"/>
      <c r="N3" s="79"/>
      <c r="O3" s="79"/>
      <c r="P3" s="79"/>
      <c r="Q3" s="81"/>
    </row>
    <row r="4" spans="1:17" ht="15.75" customHeight="1" x14ac:dyDescent="0.25">
      <c r="A4" s="126">
        <f>IF(A3="","",IF(A3+1&lt;Statistics!$F$4,A3+1,IF(A3+1=Statistics!$F$4,Statistics!$F$4,IF(A3+1&gt;Statistics!$F$4,""))))</f>
        <v>44745</v>
      </c>
      <c r="B4" s="127" t="str">
        <f>IF(A4="","",IF(ISNA(VLOOKUP(A4,Journal!$L$2:$L$1000,1,FALSE)),"",SUMIF(Journal!$L$2:$L$1000,A4,Journal!$Y$2:$Y$1000)))</f>
        <v/>
      </c>
      <c r="C4" s="79"/>
      <c r="D4" s="79"/>
      <c r="E4" s="79"/>
      <c r="F4" s="132"/>
      <c r="G4" s="132"/>
      <c r="H4" s="132"/>
      <c r="I4" s="132"/>
      <c r="J4" s="132"/>
      <c r="K4" s="79"/>
      <c r="L4" s="79"/>
      <c r="M4" s="79"/>
      <c r="N4" s="79"/>
      <c r="O4" s="79"/>
      <c r="P4" s="79"/>
      <c r="Q4" s="81"/>
    </row>
    <row r="5" spans="1:17" ht="15.75" customHeight="1" x14ac:dyDescent="0.25">
      <c r="A5" s="126">
        <f>IF(A4="","",IF(A4+1&lt;Statistics!$F$4,A4+1,IF(A4+1=Statistics!$F$4,Statistics!$F$4,IF(A4+1&gt;Statistics!$F$4,""))))</f>
        <v>44746</v>
      </c>
      <c r="B5" s="127" t="str">
        <f>IF(A5="","",IF(ISNA(VLOOKUP(A5,Journal!$L$2:$L$1000,1,FALSE)),"",SUMIF(Journal!$L$2:$L$1000,A5,Journal!$Y$2:$Y$1000)))</f>
        <v/>
      </c>
      <c r="C5" s="79"/>
      <c r="D5" s="81"/>
      <c r="E5" s="81"/>
      <c r="F5" s="132"/>
      <c r="G5" s="132"/>
      <c r="H5" s="132"/>
      <c r="I5" s="132"/>
      <c r="J5" s="132"/>
      <c r="K5" s="81"/>
      <c r="L5" s="81"/>
      <c r="M5" s="81"/>
      <c r="N5" s="81"/>
      <c r="O5" s="81"/>
      <c r="P5" s="81"/>
      <c r="Q5" s="81"/>
    </row>
    <row r="6" spans="1:17" ht="15.75" customHeight="1" x14ac:dyDescent="0.25">
      <c r="A6" s="126">
        <f>IF(A5="","",IF(A5+1&lt;Statistics!$F$4,A5+1,IF(A5+1=Statistics!$F$4,Statistics!$F$4,IF(A5+1&gt;Statistics!$F$4,""))))</f>
        <v>44747</v>
      </c>
      <c r="B6" s="127" t="str">
        <f>IF(A6="","",IF(ISNA(VLOOKUP(A6,Journal!$L$2:$L$1000,1,FALSE)),"",SUMIF(Journal!$L$2:$L$1000,A6,Journal!$Y$2:$Y$1000)))</f>
        <v/>
      </c>
      <c r="C6" s="79"/>
      <c r="D6" s="81"/>
      <c r="E6" s="81"/>
      <c r="F6" s="132"/>
      <c r="G6" s="132"/>
      <c r="H6" s="132"/>
      <c r="I6" s="132"/>
      <c r="J6" s="132"/>
      <c r="K6" s="81"/>
      <c r="L6" s="81"/>
      <c r="M6" s="81"/>
      <c r="N6" s="81"/>
      <c r="O6" s="81"/>
      <c r="P6" s="81"/>
      <c r="Q6" s="81"/>
    </row>
    <row r="7" spans="1:17" ht="15.75" customHeight="1" x14ac:dyDescent="0.25">
      <c r="A7" s="126">
        <f>IF(A6="","",IF(A6+1&lt;Statistics!$F$4,A6+1,IF(A6+1=Statistics!$F$4,Statistics!$F$4,IF(A6+1&gt;Statistics!$F$4,""))))</f>
        <v>44748</v>
      </c>
      <c r="B7" s="127" t="str">
        <f>IF(A7="","",IF(ISNA(VLOOKUP(A7,Journal!$L$2:$L$1000,1,FALSE)),"",SUMIF(Journal!$L$2:$L$1000,A7,Journal!$Y$2:$Y$1000)))</f>
        <v/>
      </c>
      <c r="C7" s="79"/>
      <c r="D7" s="81"/>
      <c r="E7" s="81"/>
      <c r="F7" s="132"/>
      <c r="G7" s="132"/>
      <c r="H7" s="132"/>
      <c r="I7" s="132"/>
      <c r="J7" s="132"/>
      <c r="K7" s="81"/>
      <c r="L7" s="81"/>
      <c r="M7" s="81"/>
      <c r="N7" s="81"/>
      <c r="O7" s="81"/>
      <c r="P7" s="81"/>
      <c r="Q7" s="81"/>
    </row>
    <row r="8" spans="1:17" ht="15.75" customHeight="1" x14ac:dyDescent="0.25">
      <c r="A8" s="126">
        <f>IF(A7="","",IF(A7+1&lt;Statistics!$F$4,A7+1,IF(A7+1=Statistics!$F$4,Statistics!$F$4,IF(A7+1&gt;Statistics!$F$4,""))))</f>
        <v>44749</v>
      </c>
      <c r="B8" s="127" t="str">
        <f>IF(A8="","",IF(ISNA(VLOOKUP(A8,Journal!$L$2:$L$1000,1,FALSE)),"",SUMIF(Journal!$L$2:$L$1000,A8,Journal!$Y$2:$Y$1000)))</f>
        <v/>
      </c>
      <c r="C8" s="79"/>
      <c r="D8" s="81"/>
      <c r="E8" s="81"/>
      <c r="F8" s="132"/>
      <c r="G8" s="132"/>
      <c r="H8" s="132"/>
      <c r="I8" s="132"/>
      <c r="J8" s="132"/>
      <c r="K8" s="81"/>
      <c r="L8" s="81"/>
      <c r="M8" s="81"/>
      <c r="N8" s="81"/>
      <c r="O8" s="81"/>
      <c r="P8" s="81"/>
      <c r="Q8" s="81"/>
    </row>
    <row r="9" spans="1:17" ht="15.75" customHeight="1" x14ac:dyDescent="0.25">
      <c r="A9" s="126">
        <f>IF(A8="","",IF(A8+1&lt;Statistics!$F$4,A8+1,IF(A8+1=Statistics!$F$4,Statistics!$F$4,IF(A8+1&gt;Statistics!$F$4,""))))</f>
        <v>44750</v>
      </c>
      <c r="B9" s="127" t="str">
        <f>IF(A9="","",IF(ISNA(VLOOKUP(A9,Journal!$L$2:$L$1000,1,FALSE)),"",SUMIF(Journal!$L$2:$L$1000,A9,Journal!$Y$2:$Y$1000)))</f>
        <v/>
      </c>
      <c r="C9" s="79"/>
      <c r="D9" s="81"/>
      <c r="E9" s="81"/>
      <c r="F9" s="132"/>
      <c r="G9" s="132"/>
      <c r="H9" s="132"/>
      <c r="I9" s="132"/>
      <c r="J9" s="132"/>
      <c r="K9" s="81"/>
      <c r="L9" s="81"/>
      <c r="M9" s="81"/>
      <c r="N9" s="81"/>
      <c r="O9" s="81"/>
      <c r="P9" s="81"/>
      <c r="Q9" s="81"/>
    </row>
    <row r="10" spans="1:17" ht="15.75" customHeight="1" x14ac:dyDescent="0.25">
      <c r="A10" s="126">
        <f>IF(A9="","",IF(A9+1&lt;Statistics!$F$4,A9+1,IF(A9+1=Statistics!$F$4,Statistics!$F$4,IF(A9+1&gt;Statistics!$F$4,""))))</f>
        <v>44751</v>
      </c>
      <c r="B10" s="127" t="str">
        <f>IF(A10="","",IF(ISNA(VLOOKUP(A10,Journal!$L$2:$L$1000,1,FALSE)),"",SUMIF(Journal!$L$2:$L$1000,A10,Journal!$Y$2:$Y$1000)))</f>
        <v/>
      </c>
      <c r="C10" s="79"/>
      <c r="D10" s="81"/>
      <c r="E10" s="81"/>
      <c r="F10" s="132"/>
      <c r="G10" s="132"/>
      <c r="H10" s="132"/>
      <c r="I10" s="132"/>
      <c r="J10" s="132"/>
      <c r="K10" s="81"/>
      <c r="L10" s="81"/>
      <c r="M10" s="81"/>
      <c r="N10" s="81"/>
      <c r="O10" s="81"/>
      <c r="P10" s="81"/>
      <c r="Q10" s="81"/>
    </row>
    <row r="11" spans="1:17" ht="15.75" customHeight="1" x14ac:dyDescent="0.25">
      <c r="A11" s="126">
        <f>IF(A10="","",IF(A10+1&lt;Statistics!$F$4,A10+1,IF(A10+1=Statistics!$F$4,Statistics!$F$4,IF(A10+1&gt;Statistics!$F$4,""))))</f>
        <v>44752</v>
      </c>
      <c r="B11" s="127" t="str">
        <f>IF(A11="","",IF(ISNA(VLOOKUP(A11,Journal!$L$2:$L$1000,1,FALSE)),"",SUMIF(Journal!$L$2:$L$1000,A11,Journal!$Y$2:$Y$1000)))</f>
        <v/>
      </c>
      <c r="C11" s="79"/>
      <c r="D11" s="81"/>
      <c r="E11" s="81"/>
      <c r="F11" s="132"/>
      <c r="G11" s="132"/>
      <c r="H11" s="132"/>
      <c r="I11" s="132"/>
      <c r="J11" s="132"/>
      <c r="K11" s="81"/>
      <c r="L11" s="81"/>
      <c r="M11" s="81"/>
      <c r="N11" s="81"/>
      <c r="O11" s="81"/>
      <c r="P11" s="81"/>
      <c r="Q11" s="81"/>
    </row>
    <row r="12" spans="1:17" ht="15.75" customHeight="1" x14ac:dyDescent="0.25">
      <c r="A12" s="126">
        <f>IF(A11="","",IF(A11+1&lt;Statistics!$F$4,A11+1,IF(A11+1=Statistics!$F$4,Statistics!$F$4,IF(A11+1&gt;Statistics!$F$4,""))))</f>
        <v>44753</v>
      </c>
      <c r="B12" s="127" t="str">
        <f>IF(A12="","",IF(ISNA(VLOOKUP(A12,Journal!$L$2:$L$1000,1,FALSE)),"",SUMIF(Journal!$L$2:$L$1000,A12,Journal!$Y$2:$Y$1000)))</f>
        <v/>
      </c>
      <c r="C12" s="79"/>
      <c r="D12" s="81"/>
      <c r="E12" s="81"/>
      <c r="F12" s="132"/>
      <c r="G12" s="132"/>
      <c r="H12" s="132"/>
      <c r="I12" s="132"/>
      <c r="J12" s="132"/>
      <c r="K12" s="81"/>
      <c r="L12" s="81"/>
      <c r="M12" s="81"/>
      <c r="N12" s="81"/>
      <c r="O12" s="81"/>
      <c r="P12" s="81"/>
      <c r="Q12" s="81"/>
    </row>
    <row r="13" spans="1:17" ht="15.75" customHeight="1" x14ac:dyDescent="0.25">
      <c r="A13" s="126">
        <f>IF(A12="","",IF(A12+1&lt;Statistics!$F$4,A12+1,IF(A12+1=Statistics!$F$4,Statistics!$F$4,IF(A12+1&gt;Statistics!$F$4,""))))</f>
        <v>44754</v>
      </c>
      <c r="B13" s="127" t="str">
        <f>IF(A13="","",IF(ISNA(VLOOKUP(A13,Journal!$L$2:$L$1000,1,FALSE)),"",SUMIF(Journal!$L$2:$L$1000,A13,Journal!$Y$2:$Y$1000)))</f>
        <v/>
      </c>
      <c r="C13" s="79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</row>
    <row r="14" spans="1:17" ht="15.75" customHeight="1" x14ac:dyDescent="0.25">
      <c r="A14" s="126">
        <f>IF(A13="","",IF(A13+1&lt;Statistics!$F$4,A13+1,IF(A13+1=Statistics!$F$4,Statistics!$F$4,IF(A13+1&gt;Statistics!$F$4,""))))</f>
        <v>44755</v>
      </c>
      <c r="B14" s="127" t="str">
        <f>IF(A14="","",IF(ISNA(VLOOKUP(A14,Journal!$L$2:$L$1000,1,FALSE)),"",SUMIF(Journal!$L$2:$L$1000,A14,Journal!$Y$2:$Y$1000)))</f>
        <v/>
      </c>
      <c r="C14" s="79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</row>
    <row r="15" spans="1:17" ht="15.75" customHeight="1" x14ac:dyDescent="0.25">
      <c r="A15" s="126">
        <f>IF(A14="","",IF(A14+1&lt;Statistics!$F$4,A14+1,IF(A14+1=Statistics!$F$4,Statistics!$F$4,IF(A14+1&gt;Statistics!$F$4,""))))</f>
        <v>44756</v>
      </c>
      <c r="B15" s="127" t="str">
        <f>IF(A15="","",IF(ISNA(VLOOKUP(A15,Journal!$L$2:$L$1000,1,FALSE)),"",SUMIF(Journal!$L$2:$L$1000,A15,Journal!$Y$2:$Y$1000)))</f>
        <v/>
      </c>
      <c r="C15" s="79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</row>
    <row r="16" spans="1:17" ht="15.75" customHeight="1" x14ac:dyDescent="0.25">
      <c r="A16" s="126">
        <f>IF(A15="","",IF(A15+1&lt;Statistics!$F$4,A15+1,IF(A15+1=Statistics!$F$4,Statistics!$F$4,IF(A15+1&gt;Statistics!$F$4,""))))</f>
        <v>44757</v>
      </c>
      <c r="B16" s="127" t="str">
        <f>IF(A16="","",IF(ISNA(VLOOKUP(A16,Journal!$L$2:$L$1000,1,FALSE)),"",SUMIF(Journal!$L$2:$L$1000,A16,Journal!$Y$2:$Y$1000)))</f>
        <v/>
      </c>
      <c r="C16" s="79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</row>
    <row r="17" spans="1:17" ht="15.75" customHeight="1" x14ac:dyDescent="0.25">
      <c r="A17" s="126">
        <f>IF(A16="","",IF(A16+1&lt;Statistics!$F$4,A16+1,IF(A16+1=Statistics!$F$4,Statistics!$F$4,IF(A16+1&gt;Statistics!$F$4,""))))</f>
        <v>44758</v>
      </c>
      <c r="B17" s="127" t="str">
        <f>IF(A17="","",IF(ISNA(VLOOKUP(A17,Journal!$L$2:$L$1000,1,FALSE)),"",SUMIF(Journal!$L$2:$L$1000,A17,Journal!$Y$2:$Y$1000)))</f>
        <v/>
      </c>
      <c r="C17" s="79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</row>
    <row r="18" spans="1:17" ht="15.75" customHeight="1" x14ac:dyDescent="0.25">
      <c r="A18" s="126">
        <f>IF(A17="","",IF(A17+1&lt;Statistics!$F$4,A17+1,IF(A17+1=Statistics!$F$4,Statistics!$F$4,IF(A17+1&gt;Statistics!$F$4,""))))</f>
        <v>44759</v>
      </c>
      <c r="B18" s="127" t="str">
        <f>IF(A18="","",IF(ISNA(VLOOKUP(A18,Journal!$L$2:$L$1000,1,FALSE)),"",SUMIF(Journal!$L$2:$L$1000,A18,Journal!$Y$2:$Y$1000)))</f>
        <v/>
      </c>
      <c r="C18" s="79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</row>
    <row r="19" spans="1:17" ht="15.75" customHeight="1" x14ac:dyDescent="0.25">
      <c r="A19" s="126">
        <f>IF(A18="","",IF(A18+1&lt;Statistics!$F$4,A18+1,IF(A18+1=Statistics!$F$4,Statistics!$F$4,IF(A18+1&gt;Statistics!$F$4,""))))</f>
        <v>44760</v>
      </c>
      <c r="B19" s="127" t="str">
        <f>IF(A19="","",IF(ISNA(VLOOKUP(A19,Journal!$L$2:$L$1000,1,FALSE)),"",SUMIF(Journal!$L$2:$L$1000,A19,Journal!$Y$2:$Y$1000)))</f>
        <v/>
      </c>
      <c r="C19" s="79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</row>
    <row r="20" spans="1:17" ht="15.75" customHeight="1" x14ac:dyDescent="0.25">
      <c r="A20" s="126">
        <f>IF(A19="","",IF(A19+1&lt;Statistics!$F$4,A19+1,IF(A19+1=Statistics!$F$4,Statistics!$F$4,IF(A19+1&gt;Statistics!$F$4,""))))</f>
        <v>44761</v>
      </c>
      <c r="B20" s="127" t="str">
        <f>IF(A20="","",IF(ISNA(VLOOKUP(A20,Journal!$L$2:$L$1000,1,FALSE)),"",SUMIF(Journal!$L$2:$L$1000,A20,Journal!$Y$2:$Y$1000)))</f>
        <v/>
      </c>
      <c r="C20" s="79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</row>
    <row r="21" spans="1:17" ht="15.75" customHeight="1" x14ac:dyDescent="0.25">
      <c r="A21" s="126">
        <f>IF(A20="","",IF(A20+1&lt;Statistics!$F$4,A20+1,IF(A20+1=Statistics!$F$4,Statistics!$F$4,IF(A20+1&gt;Statistics!$F$4,""))))</f>
        <v>44762</v>
      </c>
      <c r="B21" s="127" t="str">
        <f>IF(A21="","",IF(ISNA(VLOOKUP(A21,Journal!$L$2:$L$1000,1,FALSE)),"",SUMIF(Journal!$L$2:$L$1000,A21,Journal!$Y$2:$Y$1000)))</f>
        <v/>
      </c>
      <c r="C21" s="79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</row>
    <row r="22" spans="1:17" ht="15.75" customHeight="1" x14ac:dyDescent="0.25">
      <c r="A22" s="126">
        <f>IF(A21="","",IF(A21+1&lt;Statistics!$F$4,A21+1,IF(A21+1=Statistics!$F$4,Statistics!$F$4,IF(A21+1&gt;Statistics!$F$4,""))))</f>
        <v>44763</v>
      </c>
      <c r="B22" s="127" t="str">
        <f>IF(A22="","",IF(ISNA(VLOOKUP(A22,Journal!$L$2:$L$1000,1,FALSE)),"",SUMIF(Journal!$L$2:$L$1000,A22,Journal!$Y$2:$Y$1000)))</f>
        <v/>
      </c>
      <c r="C22" s="79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</row>
    <row r="23" spans="1:17" ht="15.75" customHeight="1" x14ac:dyDescent="0.25">
      <c r="A23" s="126">
        <f>IF(A22="","",IF(A22+1&lt;Statistics!$F$4,A22+1,IF(A22+1=Statistics!$F$4,Statistics!$F$4,IF(A22+1&gt;Statistics!$F$4,""))))</f>
        <v>44764</v>
      </c>
      <c r="B23" s="127" t="str">
        <f>IF(A23="","",IF(ISNA(VLOOKUP(A23,Journal!$L$2:$L$1000,1,FALSE)),"",SUMIF(Journal!$L$2:$L$1000,A23,Journal!$Y$2:$Y$1000)))</f>
        <v/>
      </c>
      <c r="C23" s="79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</row>
    <row r="24" spans="1:17" ht="15.75" customHeight="1" x14ac:dyDescent="0.25">
      <c r="A24" s="126">
        <f>IF(A23="","",IF(A23+1&lt;Statistics!$F$4,A23+1,IF(A23+1=Statistics!$F$4,Statistics!$F$4,IF(A23+1&gt;Statistics!$F$4,""))))</f>
        <v>44765</v>
      </c>
      <c r="B24" s="127" t="str">
        <f>IF(A24="","",IF(ISNA(VLOOKUP(A24,Journal!$L$2:$L$1000,1,FALSE)),"",SUMIF(Journal!$L$2:$L$1000,A24,Journal!$Y$2:$Y$1000)))</f>
        <v/>
      </c>
      <c r="C24" s="79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</row>
    <row r="25" spans="1:17" ht="15.75" customHeight="1" x14ac:dyDescent="0.25">
      <c r="A25" s="126">
        <f>IF(A24="","",IF(A24+1&lt;Statistics!$F$4,A24+1,IF(A24+1=Statistics!$F$4,Statistics!$F$4,IF(A24+1&gt;Statistics!$F$4,""))))</f>
        <v>44766</v>
      </c>
      <c r="B25" s="127" t="str">
        <f>IF(A25="","",IF(ISNA(VLOOKUP(A25,Journal!$L$2:$L$1000,1,FALSE)),"",SUMIF(Journal!$L$2:$L$1000,A25,Journal!$Y$2:$Y$1000)))</f>
        <v/>
      </c>
      <c r="C25" s="79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</row>
    <row r="26" spans="1:17" ht="15.75" customHeight="1" x14ac:dyDescent="0.25">
      <c r="A26" s="126">
        <f>IF(A25="","",IF(A25+1&lt;Statistics!$F$4,A25+1,IF(A25+1=Statistics!$F$4,Statistics!$F$4,IF(A25+1&gt;Statistics!$F$4,""))))</f>
        <v>44767</v>
      </c>
      <c r="B26" s="127" t="str">
        <f>IF(A26="","",IF(ISNA(VLOOKUP(A26,Journal!$L$2:$L$1000,1,FALSE)),"",SUMIF(Journal!$L$2:$L$1000,A26,Journal!$Y$2:$Y$1000)))</f>
        <v/>
      </c>
      <c r="C26" s="79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</row>
    <row r="27" spans="1:17" ht="15.75" customHeight="1" x14ac:dyDescent="0.25">
      <c r="A27" s="126">
        <f>IF(A26="","",IF(A26+1&lt;Statistics!$F$4,A26+1,IF(A26+1=Statistics!$F$4,Statistics!$F$4,IF(A26+1&gt;Statistics!$F$4,""))))</f>
        <v>44768</v>
      </c>
      <c r="B27" s="127" t="str">
        <f>IF(A27="","",IF(ISNA(VLOOKUP(A27,Journal!$L$2:$L$1000,1,FALSE)),"",SUMIF(Journal!$L$2:$L$1000,A27,Journal!$Y$2:$Y$1000)))</f>
        <v/>
      </c>
      <c r="C27" s="79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</row>
    <row r="28" spans="1:17" ht="15.75" customHeight="1" x14ac:dyDescent="0.25">
      <c r="A28" s="126">
        <f>IF(A27="","",IF(A27+1&lt;Statistics!$F$4,A27+1,IF(A27+1=Statistics!$F$4,Statistics!$F$4,IF(A27+1&gt;Statistics!$F$4,""))))</f>
        <v>44769</v>
      </c>
      <c r="B28" s="127" t="str">
        <f>IF(A28="","",IF(ISNA(VLOOKUP(A28,Journal!$L$2:$L$1000,1,FALSE)),"",SUMIF(Journal!$L$2:$L$1000,A28,Journal!$Y$2:$Y$1000)))</f>
        <v/>
      </c>
      <c r="C28" s="79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</row>
    <row r="29" spans="1:17" ht="15.75" customHeight="1" x14ac:dyDescent="0.25">
      <c r="A29" s="126">
        <f>IF(A28="","",IF(A28+1&lt;Statistics!$F$4,A28+1,IF(A28+1=Statistics!$F$4,Statistics!$F$4,IF(A28+1&gt;Statistics!$F$4,""))))</f>
        <v>44770</v>
      </c>
      <c r="B29" s="127" t="str">
        <f>IF(A29="","",IF(ISNA(VLOOKUP(A29,Journal!$L$2:$L$1000,1,FALSE)),"",SUMIF(Journal!$L$2:$L$1000,A29,Journal!$Y$2:$Y$1000)))</f>
        <v/>
      </c>
      <c r="C29" s="79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</row>
    <row r="30" spans="1:17" ht="15.75" customHeight="1" x14ac:dyDescent="0.25">
      <c r="A30" s="126">
        <f>IF(A29="","",IF(A29+1&lt;Statistics!$F$4,A29+1,IF(A29+1=Statistics!$F$4,Statistics!$F$4,IF(A29+1&gt;Statistics!$F$4,""))))</f>
        <v>44771</v>
      </c>
      <c r="B30" s="127" t="str">
        <f>IF(A30="","",IF(ISNA(VLOOKUP(A30,Journal!$L$2:$L$1000,1,FALSE)),"",SUMIF(Journal!$L$2:$L$1000,A30,Journal!$Y$2:$Y$1000)))</f>
        <v/>
      </c>
      <c r="C30" s="79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</row>
    <row r="31" spans="1:17" ht="15.75" customHeight="1" x14ac:dyDescent="0.25">
      <c r="A31" s="126">
        <f>IF(A30="","",IF(A30+1&lt;Statistics!$F$4,A30+1,IF(A30+1=Statistics!$F$4,Statistics!$F$4,IF(A30+1&gt;Statistics!$F$4,""))))</f>
        <v>44772</v>
      </c>
      <c r="B31" s="127" t="str">
        <f>IF(A31="","",IF(ISNA(VLOOKUP(A31,Journal!$L$2:$L$1000,1,FALSE)),"",SUMIF(Journal!$L$2:$L$1000,A31,Journal!$Y$2:$Y$1000)))</f>
        <v/>
      </c>
      <c r="C31" s="79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</row>
    <row r="32" spans="1:17" ht="15.75" customHeight="1" x14ac:dyDescent="0.25">
      <c r="A32" s="126">
        <f>IF(A31="","",IF(A31+1&lt;Statistics!$F$4,A31+1,IF(A31+1=Statistics!$F$4,Statistics!$F$4,IF(A31+1&gt;Statistics!$F$4,""))))</f>
        <v>44773</v>
      </c>
      <c r="B32" s="127" t="str">
        <f>IF(A32="","",IF(ISNA(VLOOKUP(A32,Journal!$L$2:$L$1000,1,FALSE)),"",SUMIF(Journal!$L$2:$L$1000,A32,Journal!$Y$2:$Y$1000)))</f>
        <v/>
      </c>
      <c r="C32" s="79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</row>
    <row r="33" spans="1:17" ht="15.75" customHeight="1" x14ac:dyDescent="0.25">
      <c r="A33" s="126">
        <f>IF(A32="","",IF(A32+1&lt;Statistics!$F$4,A32+1,IF(A32+1=Statistics!$F$4,Statistics!$F$4,IF(A32+1&gt;Statistics!$F$4,""))))</f>
        <v>44774</v>
      </c>
      <c r="B33" s="127" t="str">
        <f>IF(A33="","",IF(ISNA(VLOOKUP(A33,Journal!$L$2:$L$1000,1,FALSE)),"",SUMIF(Journal!$L$2:$L$1000,A33,Journal!$Y$2:$Y$1000)))</f>
        <v/>
      </c>
      <c r="C33" s="79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</row>
    <row r="34" spans="1:17" ht="15.75" customHeight="1" x14ac:dyDescent="0.25">
      <c r="A34" s="126">
        <f>IF(A33="","",IF(A33+1&lt;Statistics!$F$4,A33+1,IF(A33+1=Statistics!$F$4,Statistics!$F$4,IF(A33+1&gt;Statistics!$F$4,""))))</f>
        <v>44775</v>
      </c>
      <c r="B34" s="127" t="str">
        <f>IF(A34="","",IF(ISNA(VLOOKUP(A34,Journal!$L$2:$L$1000,1,FALSE)),"",SUMIF(Journal!$L$2:$L$1000,A34,Journal!$Y$2:$Y$1000)))</f>
        <v/>
      </c>
      <c r="C34" s="79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</row>
    <row r="35" spans="1:17" ht="15.75" customHeight="1" x14ac:dyDescent="0.25">
      <c r="A35" s="126">
        <f>IF(A34="","",IF(A34+1&lt;Statistics!$F$4,A34+1,IF(A34+1=Statistics!$F$4,Statistics!$F$4,IF(A34+1&gt;Statistics!$F$4,""))))</f>
        <v>44776</v>
      </c>
      <c r="B35" s="127" t="str">
        <f>IF(A35="","",IF(ISNA(VLOOKUP(A35,Journal!$L$2:$L$1000,1,FALSE)),"",SUMIF(Journal!$L$2:$L$1000,A35,Journal!$Y$2:$Y$1000)))</f>
        <v/>
      </c>
      <c r="C35" s="79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</row>
    <row r="36" spans="1:17" ht="15.75" customHeight="1" x14ac:dyDescent="0.25">
      <c r="A36" s="126">
        <f>IF(A35="","",IF(A35+1&lt;Statistics!$F$4,A35+1,IF(A35+1=Statistics!$F$4,Statistics!$F$4,IF(A35+1&gt;Statistics!$F$4,""))))</f>
        <v>44777</v>
      </c>
      <c r="B36" s="127" t="str">
        <f>IF(A36="","",IF(ISNA(VLOOKUP(A36,Journal!$L$2:$L$1000,1,FALSE)),"",SUMIF(Journal!$L$2:$L$1000,A36,Journal!$Y$2:$Y$1000)))</f>
        <v/>
      </c>
      <c r="C36" s="79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</row>
    <row r="37" spans="1:17" ht="15.75" customHeight="1" x14ac:dyDescent="0.25">
      <c r="A37" s="126">
        <f>IF(A36="","",IF(A36+1&lt;Statistics!$F$4,A36+1,IF(A36+1=Statistics!$F$4,Statistics!$F$4,IF(A36+1&gt;Statistics!$F$4,""))))</f>
        <v>44778</v>
      </c>
      <c r="B37" s="127" t="str">
        <f>IF(A37="","",IF(ISNA(VLOOKUP(A37,Journal!$L$2:$L$1000,1,FALSE)),"",SUMIF(Journal!$L$2:$L$1000,A37,Journal!$Y$2:$Y$1000)))</f>
        <v/>
      </c>
      <c r="C37" s="79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</row>
    <row r="38" spans="1:17" ht="15.75" customHeight="1" x14ac:dyDescent="0.25">
      <c r="A38" s="126">
        <f>IF(A37="","",IF(A37+1&lt;Statistics!$F$4,A37+1,IF(A37+1=Statistics!$F$4,Statistics!$F$4,IF(A37+1&gt;Statistics!$F$4,""))))</f>
        <v>44779</v>
      </c>
      <c r="B38" s="127" t="str">
        <f>IF(A38="","",IF(ISNA(VLOOKUP(A38,Journal!$L$2:$L$1000,1,FALSE)),"",SUMIF(Journal!$L$2:$L$1000,A38,Journal!$Y$2:$Y$1000)))</f>
        <v/>
      </c>
      <c r="C38" s="79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</row>
    <row r="39" spans="1:17" ht="15.75" customHeight="1" x14ac:dyDescent="0.25">
      <c r="A39" s="126">
        <f>IF(A38="","",IF(A38+1&lt;Statistics!$F$4,A38+1,IF(A38+1=Statistics!$F$4,Statistics!$F$4,IF(A38+1&gt;Statistics!$F$4,""))))</f>
        <v>44780</v>
      </c>
      <c r="B39" s="127" t="str">
        <f>IF(A39="","",IF(ISNA(VLOOKUP(A39,Journal!$L$2:$L$1000,1,FALSE)),"",SUMIF(Journal!$L$2:$L$1000,A39,Journal!$Y$2:$Y$1000)))</f>
        <v/>
      </c>
      <c r="C39" s="79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</row>
    <row r="40" spans="1:17" ht="15.75" customHeight="1" x14ac:dyDescent="0.25">
      <c r="A40" s="126">
        <f>IF(A39="","",IF(A39+1&lt;Statistics!$F$4,A39+1,IF(A39+1=Statistics!$F$4,Statistics!$F$4,IF(A39+1&gt;Statistics!$F$4,""))))</f>
        <v>44781</v>
      </c>
      <c r="B40" s="127" t="str">
        <f>IF(A40="","",IF(ISNA(VLOOKUP(A40,Journal!$L$2:$L$1000,1,FALSE)),"",SUMIF(Journal!$L$2:$L$1000,A40,Journal!$Y$2:$Y$1000)))</f>
        <v/>
      </c>
      <c r="C40" s="79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</row>
    <row r="41" spans="1:17" ht="15.75" customHeight="1" x14ac:dyDescent="0.25">
      <c r="A41" s="126">
        <f>IF(A40="","",IF(A40+1&lt;Statistics!$F$4,A40+1,IF(A40+1=Statistics!$F$4,Statistics!$F$4,IF(A40+1&gt;Statistics!$F$4,""))))</f>
        <v>44782</v>
      </c>
      <c r="B41" s="127" t="str">
        <f>IF(A41="","",IF(ISNA(VLOOKUP(A41,Journal!$L$2:$L$1000,1,FALSE)),"",SUMIF(Journal!$L$2:$L$1000,A41,Journal!$Y$2:$Y$1000)))</f>
        <v/>
      </c>
      <c r="C41" s="79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</row>
    <row r="42" spans="1:17" ht="15.75" customHeight="1" x14ac:dyDescent="0.25">
      <c r="A42" s="126">
        <f>IF(A41="","",IF(A41+1&lt;Statistics!$F$4,A41+1,IF(A41+1=Statistics!$F$4,Statistics!$F$4,IF(A41+1&gt;Statistics!$F$4,""))))</f>
        <v>44783</v>
      </c>
      <c r="B42" s="127" t="str">
        <f>IF(A42="","",IF(ISNA(VLOOKUP(A42,Journal!$L$2:$L$1000,1,FALSE)),"",SUMIF(Journal!$L$2:$L$1000,A42,Journal!$Y$2:$Y$1000)))</f>
        <v/>
      </c>
      <c r="C42" s="79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</row>
    <row r="43" spans="1:17" ht="15.75" customHeight="1" x14ac:dyDescent="0.25">
      <c r="A43" s="126">
        <f>IF(A42="","",IF(A42+1&lt;Statistics!$F$4,A42+1,IF(A42+1=Statistics!$F$4,Statistics!$F$4,IF(A42+1&gt;Statistics!$F$4,""))))</f>
        <v>44784</v>
      </c>
      <c r="B43" s="127" t="str">
        <f>IF(A43="","",IF(ISNA(VLOOKUP(A43,Journal!$L$2:$L$1000,1,FALSE)),"",SUMIF(Journal!$L$2:$L$1000,A43,Journal!$Y$2:$Y$1000)))</f>
        <v/>
      </c>
      <c r="C43" s="79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</row>
    <row r="44" spans="1:17" ht="15.75" customHeight="1" x14ac:dyDescent="0.25">
      <c r="A44" s="126">
        <f>IF(A43="","",IF(A43+1&lt;Statistics!$F$4,A43+1,IF(A43+1=Statistics!$F$4,Statistics!$F$4,IF(A43+1&gt;Statistics!$F$4,""))))</f>
        <v>44785</v>
      </c>
      <c r="B44" s="127" t="str">
        <f>IF(A44="","",IF(ISNA(VLOOKUP(A44,Journal!$L$2:$L$1000,1,FALSE)),"",SUMIF(Journal!$L$2:$L$1000,A44,Journal!$Y$2:$Y$1000)))</f>
        <v/>
      </c>
      <c r="C44" s="79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</row>
    <row r="45" spans="1:17" ht="15.75" customHeight="1" x14ac:dyDescent="0.25">
      <c r="A45" s="126">
        <f>IF(A44="","",IF(A44+1&lt;Statistics!$F$4,A44+1,IF(A44+1=Statistics!$F$4,Statistics!$F$4,IF(A44+1&gt;Statistics!$F$4,""))))</f>
        <v>44786</v>
      </c>
      <c r="B45" s="127" t="str">
        <f>IF(A45="","",IF(ISNA(VLOOKUP(A45,Journal!$L$2:$L$1000,1,FALSE)),"",SUMIF(Journal!$L$2:$L$1000,A45,Journal!$Y$2:$Y$1000)))</f>
        <v/>
      </c>
      <c r="C45" s="79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</row>
    <row r="46" spans="1:17" ht="15.75" customHeight="1" x14ac:dyDescent="0.25">
      <c r="A46" s="126">
        <f>IF(A45="","",IF(A45+1&lt;Statistics!$F$4,A45+1,IF(A45+1=Statistics!$F$4,Statistics!$F$4,IF(A45+1&gt;Statistics!$F$4,""))))</f>
        <v>44787</v>
      </c>
      <c r="B46" s="127" t="str">
        <f>IF(A46="","",IF(ISNA(VLOOKUP(A46,Journal!$L$2:$L$1000,1,FALSE)),"",SUMIF(Journal!$L$2:$L$1000,A46,Journal!$Y$2:$Y$1000)))</f>
        <v/>
      </c>
      <c r="C46" s="79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</row>
    <row r="47" spans="1:17" ht="15.75" customHeight="1" x14ac:dyDescent="0.25">
      <c r="A47" s="126">
        <f>IF(A46="","",IF(A46+1&lt;Statistics!$F$4,A46+1,IF(A46+1=Statistics!$F$4,Statistics!$F$4,IF(A46+1&gt;Statistics!$F$4,""))))</f>
        <v>44788</v>
      </c>
      <c r="B47" s="127" t="str">
        <f>IF(A47="","",IF(ISNA(VLOOKUP(A47,Journal!$L$2:$L$1000,1,FALSE)),"",SUMIF(Journal!$L$2:$L$1000,A47,Journal!$Y$2:$Y$1000)))</f>
        <v/>
      </c>
      <c r="C47" s="79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</row>
    <row r="48" spans="1:17" ht="15.75" customHeight="1" x14ac:dyDescent="0.25">
      <c r="A48" s="126">
        <f>IF(A47="","",IF(A47+1&lt;Statistics!$F$4,A47+1,IF(A47+1=Statistics!$F$4,Statistics!$F$4,IF(A47+1&gt;Statistics!$F$4,""))))</f>
        <v>44789</v>
      </c>
      <c r="B48" s="127" t="str">
        <f>IF(A48="","",IF(ISNA(VLOOKUP(A48,Journal!$L$2:$L$1000,1,FALSE)),"",SUMIF(Journal!$L$2:$L$1000,A48,Journal!$Y$2:$Y$1000)))</f>
        <v/>
      </c>
      <c r="C48" s="79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</row>
    <row r="49" spans="1:17" ht="15.75" customHeight="1" x14ac:dyDescent="0.25">
      <c r="A49" s="126">
        <f>IF(A48="","",IF(A48+1&lt;Statistics!$F$4,A48+1,IF(A48+1=Statistics!$F$4,Statistics!$F$4,IF(A48+1&gt;Statistics!$F$4,""))))</f>
        <v>44790</v>
      </c>
      <c r="B49" s="127" t="str">
        <f>IF(A49="","",IF(ISNA(VLOOKUP(A49,Journal!$L$2:$L$1000,1,FALSE)),"",SUMIF(Journal!$L$2:$L$1000,A49,Journal!$Y$2:$Y$1000)))</f>
        <v/>
      </c>
      <c r="C49" s="79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</row>
    <row r="50" spans="1:17" ht="15.75" customHeight="1" x14ac:dyDescent="0.25">
      <c r="A50" s="126">
        <f>IF(A49="","",IF(A49+1&lt;Statistics!$F$4,A49+1,IF(A49+1=Statistics!$F$4,Statistics!$F$4,IF(A49+1&gt;Statistics!$F$4,""))))</f>
        <v>44791</v>
      </c>
      <c r="B50" s="127" t="str">
        <f>IF(A50="","",IF(ISNA(VLOOKUP(A50,Journal!$L$2:$L$1000,1,FALSE)),"",SUMIF(Journal!$L$2:$L$1000,A50,Journal!$Y$2:$Y$1000)))</f>
        <v/>
      </c>
      <c r="C50" s="79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</row>
    <row r="51" spans="1:17" ht="15.75" customHeight="1" x14ac:dyDescent="0.25">
      <c r="A51" s="126">
        <f>IF(A50="","",IF(A50+1&lt;Statistics!$F$4,A50+1,IF(A50+1=Statistics!$F$4,Statistics!$F$4,IF(A50+1&gt;Statistics!$F$4,""))))</f>
        <v>44792</v>
      </c>
      <c r="B51" s="127" t="str">
        <f>IF(A51="","",IF(ISNA(VLOOKUP(A51,Journal!$L$2:$L$1000,1,FALSE)),"",SUMIF(Journal!$L$2:$L$1000,A51,Journal!$Y$2:$Y$1000)))</f>
        <v/>
      </c>
      <c r="C51" s="79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</row>
    <row r="52" spans="1:17" ht="15.75" customHeight="1" x14ac:dyDescent="0.25">
      <c r="A52" s="126">
        <f>IF(A51="","",IF(A51+1&lt;Statistics!$F$4,A51+1,IF(A51+1=Statistics!$F$4,Statistics!$F$4,IF(A51+1&gt;Statistics!$F$4,""))))</f>
        <v>44793</v>
      </c>
      <c r="B52" s="127" t="str">
        <f>IF(A52="","",IF(ISNA(VLOOKUP(A52,Journal!$L$2:$L$1000,1,FALSE)),"",SUMIF(Journal!$L$2:$L$1000,A52,Journal!$Y$2:$Y$1000)))</f>
        <v/>
      </c>
      <c r="C52" s="79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</row>
    <row r="53" spans="1:17" ht="15.75" customHeight="1" x14ac:dyDescent="0.25">
      <c r="A53" s="126">
        <f>IF(A52="","",IF(A52+1&lt;Statistics!$F$4,A52+1,IF(A52+1=Statistics!$F$4,Statistics!$F$4,IF(A52+1&gt;Statistics!$F$4,""))))</f>
        <v>44794</v>
      </c>
      <c r="B53" s="127" t="str">
        <f>IF(A53="","",IF(ISNA(VLOOKUP(A53,Journal!$L$2:$L$1000,1,FALSE)),"",SUMIF(Journal!$L$2:$L$1000,A53,Journal!$Y$2:$Y$1000)))</f>
        <v/>
      </c>
      <c r="C53" s="79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</row>
    <row r="54" spans="1:17" ht="15.75" customHeight="1" x14ac:dyDescent="0.25">
      <c r="A54" s="126">
        <f>IF(A53="","",IF(A53+1&lt;Statistics!$F$4,A53+1,IF(A53+1=Statistics!$F$4,Statistics!$F$4,IF(A53+1&gt;Statistics!$F$4,""))))</f>
        <v>44795</v>
      </c>
      <c r="B54" s="127" t="str">
        <f>IF(A54="","",IF(ISNA(VLOOKUP(A54,Journal!$L$2:$L$1000,1,FALSE)),"",SUMIF(Journal!$L$2:$L$1000,A54,Journal!$Y$2:$Y$1000)))</f>
        <v/>
      </c>
      <c r="C54" s="79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</row>
    <row r="55" spans="1:17" ht="15.75" customHeight="1" x14ac:dyDescent="0.25">
      <c r="A55" s="126">
        <f>IF(A54="","",IF(A54+1&lt;Statistics!$F$4,A54+1,IF(A54+1=Statistics!$F$4,Statistics!$F$4,IF(A54+1&gt;Statistics!$F$4,""))))</f>
        <v>44796</v>
      </c>
      <c r="B55" s="127" t="str">
        <f>IF(A55="","",IF(ISNA(VLOOKUP(A55,Journal!$L$2:$L$1000,1,FALSE)),"",SUMIF(Journal!$L$2:$L$1000,A55,Journal!$Y$2:$Y$1000)))</f>
        <v/>
      </c>
      <c r="C55" s="79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</row>
    <row r="56" spans="1:17" ht="15.75" customHeight="1" x14ac:dyDescent="0.25">
      <c r="A56" s="126">
        <f>IF(A55="","",IF(A55+1&lt;Statistics!$F$4,A55+1,IF(A55+1=Statistics!$F$4,Statistics!$F$4,IF(A55+1&gt;Statistics!$F$4,""))))</f>
        <v>44797</v>
      </c>
      <c r="B56" s="127" t="str">
        <f>IF(A56="","",IF(ISNA(VLOOKUP(A56,Journal!$L$2:$L$1000,1,FALSE)),"",SUMIF(Journal!$L$2:$L$1000,A56,Journal!$Y$2:$Y$1000)))</f>
        <v/>
      </c>
      <c r="C56" s="79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</row>
    <row r="57" spans="1:17" ht="15.75" customHeight="1" x14ac:dyDescent="0.25">
      <c r="A57" s="126">
        <f>IF(A56="","",IF(A56+1&lt;Statistics!$F$4,A56+1,IF(A56+1=Statistics!$F$4,Statistics!$F$4,IF(A56+1&gt;Statistics!$F$4,""))))</f>
        <v>44798</v>
      </c>
      <c r="B57" s="127" t="str">
        <f>IF(A57="","",IF(ISNA(VLOOKUP(A57,Journal!$L$2:$L$1000,1,FALSE)),"",SUMIF(Journal!$L$2:$L$1000,A57,Journal!$Y$2:$Y$1000)))</f>
        <v/>
      </c>
      <c r="C57" s="79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</row>
    <row r="58" spans="1:17" ht="15.75" customHeight="1" x14ac:dyDescent="0.25">
      <c r="A58" s="126">
        <f>IF(A57="","",IF(A57+1&lt;Statistics!$F$4,A57+1,IF(A57+1=Statistics!$F$4,Statistics!$F$4,IF(A57+1&gt;Statistics!$F$4,""))))</f>
        <v>44799</v>
      </c>
      <c r="B58" s="127" t="str">
        <f>IF(A58="","",IF(ISNA(VLOOKUP(A58,Journal!$L$2:$L$1000,1,FALSE)),"",SUMIF(Journal!$L$2:$L$1000,A58,Journal!$Y$2:$Y$1000)))</f>
        <v/>
      </c>
      <c r="C58" s="79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</row>
    <row r="59" spans="1:17" ht="15.75" customHeight="1" x14ac:dyDescent="0.25">
      <c r="A59" s="126">
        <f>IF(A58="","",IF(A58+1&lt;Statistics!$F$4,A58+1,IF(A58+1=Statistics!$F$4,Statistics!$F$4,IF(A58+1&gt;Statistics!$F$4,""))))</f>
        <v>44800</v>
      </c>
      <c r="B59" s="127" t="str">
        <f>IF(A59="","",IF(ISNA(VLOOKUP(A59,Journal!$L$2:$L$1000,1,FALSE)),"",SUMIF(Journal!$L$2:$L$1000,A59,Journal!$Y$2:$Y$1000)))</f>
        <v/>
      </c>
      <c r="C59" s="79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</row>
    <row r="60" spans="1:17" ht="15.75" customHeight="1" x14ac:dyDescent="0.25">
      <c r="A60" s="126">
        <f>IF(A59="","",IF(A59+1&lt;Statistics!$F$4,A59+1,IF(A59+1=Statistics!$F$4,Statistics!$F$4,IF(A59+1&gt;Statistics!$F$4,""))))</f>
        <v>44801</v>
      </c>
      <c r="B60" s="127" t="str">
        <f>IF(A60="","",IF(ISNA(VLOOKUP(A60,Journal!$L$2:$L$1000,1,FALSE)),"",SUMIF(Journal!$L$2:$L$1000,A60,Journal!$Y$2:$Y$1000)))</f>
        <v/>
      </c>
      <c r="C60" s="79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</row>
    <row r="61" spans="1:17" ht="15.75" customHeight="1" x14ac:dyDescent="0.25">
      <c r="A61" s="126">
        <f>IF(A60="","",IF(A60+1&lt;Statistics!$F$4,A60+1,IF(A60+1=Statistics!$F$4,Statistics!$F$4,IF(A60+1&gt;Statistics!$F$4,""))))</f>
        <v>44802</v>
      </c>
      <c r="B61" s="127" t="str">
        <f>IF(A61="","",IF(ISNA(VLOOKUP(A61,Journal!$L$2:$L$1000,1,FALSE)),"",SUMIF(Journal!$L$2:$L$1000,A61,Journal!$Y$2:$Y$1000)))</f>
        <v/>
      </c>
      <c r="C61" s="79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</row>
    <row r="62" spans="1:17" ht="15.75" customHeight="1" x14ac:dyDescent="0.25">
      <c r="A62" s="126">
        <f>IF(A61="","",IF(A61+1&lt;Statistics!$F$4,A61+1,IF(A61+1=Statistics!$F$4,Statistics!$F$4,IF(A61+1&gt;Statistics!$F$4,""))))</f>
        <v>44803</v>
      </c>
      <c r="B62" s="127" t="str">
        <f>IF(A62="","",IF(ISNA(VLOOKUP(A62,Journal!$L$2:$L$1000,1,FALSE)),"",SUMIF(Journal!$L$2:$L$1000,A62,Journal!$Y$2:$Y$1000)))</f>
        <v/>
      </c>
      <c r="C62" s="79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</row>
    <row r="63" spans="1:17" ht="15.75" customHeight="1" x14ac:dyDescent="0.25">
      <c r="A63" s="126">
        <f>IF(A62="","",IF(A62+1&lt;Statistics!$F$4,A62+1,IF(A62+1=Statistics!$F$4,Statistics!$F$4,IF(A62+1&gt;Statistics!$F$4,""))))</f>
        <v>44804</v>
      </c>
      <c r="B63" s="127" t="str">
        <f>IF(A63="","",IF(ISNA(VLOOKUP(A63,Journal!$L$2:$L$1000,1,FALSE)),"",SUMIF(Journal!$L$2:$L$1000,A63,Journal!$Y$2:$Y$1000)))</f>
        <v/>
      </c>
      <c r="C63" s="79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</row>
    <row r="64" spans="1:17" ht="15.75" customHeight="1" x14ac:dyDescent="0.25">
      <c r="A64" s="126">
        <f>IF(A63="","",IF(A63+1&lt;Statistics!$F$4,A63+1,IF(A63+1=Statistics!$F$4,Statistics!$F$4,IF(A63+1&gt;Statistics!$F$4,""))))</f>
        <v>44805</v>
      </c>
      <c r="B64" s="127" t="str">
        <f>IF(A64="","",IF(ISNA(VLOOKUP(A64,Journal!$L$2:$L$1000,1,FALSE)),"",SUMIF(Journal!$L$2:$L$1000,A64,Journal!$Y$2:$Y$1000)))</f>
        <v/>
      </c>
      <c r="C64" s="79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</row>
    <row r="65" spans="1:17" ht="15.75" customHeight="1" x14ac:dyDescent="0.25">
      <c r="A65" s="126">
        <f>IF(A64="","",IF(A64+1&lt;Statistics!$F$4,A64+1,IF(A64+1=Statistics!$F$4,Statistics!$F$4,IF(A64+1&gt;Statistics!$F$4,""))))</f>
        <v>44806</v>
      </c>
      <c r="B65" s="127" t="str">
        <f>IF(A65="","",IF(ISNA(VLOOKUP(A65,Journal!$L$2:$L$1000,1,FALSE)),"",SUMIF(Journal!$L$2:$L$1000,A65,Journal!$Y$2:$Y$1000)))</f>
        <v/>
      </c>
      <c r="C65" s="79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</row>
    <row r="66" spans="1:17" ht="15.75" customHeight="1" x14ac:dyDescent="0.25">
      <c r="A66" s="126">
        <f>IF(A65="","",IF(A65+1&lt;Statistics!$F$4,A65+1,IF(A65+1=Statistics!$F$4,Statistics!$F$4,IF(A65+1&gt;Statistics!$F$4,""))))</f>
        <v>44807</v>
      </c>
      <c r="B66" s="127" t="str">
        <f>IF(A66="","",IF(ISNA(VLOOKUP(A66,Journal!$L$2:$L$1000,1,FALSE)),"",SUMIF(Journal!$L$2:$L$1000,A66,Journal!$Y$2:$Y$1000)))</f>
        <v/>
      </c>
      <c r="C66" s="79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</row>
    <row r="67" spans="1:17" ht="15.75" customHeight="1" x14ac:dyDescent="0.25">
      <c r="A67" s="126">
        <f>IF(A66="","",IF(A66+1&lt;Statistics!$F$4,A66+1,IF(A66+1=Statistics!$F$4,Statistics!$F$4,IF(A66+1&gt;Statistics!$F$4,""))))</f>
        <v>44808</v>
      </c>
      <c r="B67" s="127" t="str">
        <f>IF(A67="","",IF(ISNA(VLOOKUP(A67,Journal!$L$2:$L$1000,1,FALSE)),"",SUMIF(Journal!$L$2:$L$1000,A67,Journal!$Y$2:$Y$1000)))</f>
        <v/>
      </c>
      <c r="C67" s="79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</row>
    <row r="68" spans="1:17" ht="15.75" customHeight="1" x14ac:dyDescent="0.25">
      <c r="A68" s="126">
        <f>IF(A67="","",IF(A67+1&lt;Statistics!$F$4,A67+1,IF(A67+1=Statistics!$F$4,Statistics!$F$4,IF(A67+1&gt;Statistics!$F$4,""))))</f>
        <v>44809</v>
      </c>
      <c r="B68" s="127" t="str">
        <f>IF(A68="","",IF(ISNA(VLOOKUP(A68,Journal!$L$2:$L$1000,1,FALSE)),"",SUMIF(Journal!$L$2:$L$1000,A68,Journal!$Y$2:$Y$1000)))</f>
        <v/>
      </c>
      <c r="C68" s="79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</row>
    <row r="69" spans="1:17" ht="15.75" customHeight="1" x14ac:dyDescent="0.25">
      <c r="A69" s="126">
        <f>IF(A68="","",IF(A68+1&lt;Statistics!$F$4,A68+1,IF(A68+1=Statistics!$F$4,Statistics!$F$4,IF(A68+1&gt;Statistics!$F$4,""))))</f>
        <v>44810</v>
      </c>
      <c r="B69" s="127" t="str">
        <f>IF(A69="","",IF(ISNA(VLOOKUP(A69,Journal!$L$2:$L$1000,1,FALSE)),"",SUMIF(Journal!$L$2:$L$1000,A69,Journal!$Y$2:$Y$1000)))</f>
        <v/>
      </c>
      <c r="C69" s="79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</row>
    <row r="70" spans="1:17" ht="15.75" customHeight="1" x14ac:dyDescent="0.25">
      <c r="A70" s="126">
        <f>IF(A69="","",IF(A69+1&lt;Statistics!$F$4,A69+1,IF(A69+1=Statistics!$F$4,Statistics!$F$4,IF(A69+1&gt;Statistics!$F$4,""))))</f>
        <v>44811</v>
      </c>
      <c r="B70" s="127" t="str">
        <f>IF(A70="","",IF(ISNA(VLOOKUP(A70,Journal!$L$2:$L$1000,1,FALSE)),"",SUMIF(Journal!$L$2:$L$1000,A70,Journal!$Y$2:$Y$1000)))</f>
        <v/>
      </c>
      <c r="C70" s="79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</row>
    <row r="71" spans="1:17" ht="15.75" customHeight="1" x14ac:dyDescent="0.25">
      <c r="A71" s="126">
        <f>IF(A70="","",IF(A70+1&lt;Statistics!$F$4,A70+1,IF(A70+1=Statistics!$F$4,Statistics!$F$4,IF(A70+1&gt;Statistics!$F$4,""))))</f>
        <v>44812</v>
      </c>
      <c r="B71" s="127" t="str">
        <f>IF(A71="","",IF(ISNA(VLOOKUP(A71,Journal!$L$2:$L$1000,1,FALSE)),"",SUMIF(Journal!$L$2:$L$1000,A71,Journal!$Y$2:$Y$1000)))</f>
        <v/>
      </c>
      <c r="C71" s="79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</row>
    <row r="72" spans="1:17" ht="15.75" customHeight="1" x14ac:dyDescent="0.25">
      <c r="A72" s="126">
        <f>IF(A71="","",IF(A71+1&lt;Statistics!$F$4,A71+1,IF(A71+1=Statistics!$F$4,Statistics!$F$4,IF(A71+1&gt;Statistics!$F$4,""))))</f>
        <v>44813</v>
      </c>
      <c r="B72" s="127" t="str">
        <f>IF(A72="","",IF(ISNA(VLOOKUP(A72,Journal!$L$2:$L$1000,1,FALSE)),"",SUMIF(Journal!$L$2:$L$1000,A72,Journal!$Y$2:$Y$1000)))</f>
        <v/>
      </c>
      <c r="C72" s="79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</row>
    <row r="73" spans="1:17" ht="15.75" customHeight="1" x14ac:dyDescent="0.25">
      <c r="A73" s="126">
        <f>IF(A72="","",IF(A72+1&lt;Statistics!$F$4,A72+1,IF(A72+1=Statistics!$F$4,Statistics!$F$4,IF(A72+1&gt;Statistics!$F$4,""))))</f>
        <v>44814</v>
      </c>
      <c r="B73" s="127" t="str">
        <f>IF(A73="","",IF(ISNA(VLOOKUP(A73,Journal!$L$2:$L$1000,1,FALSE)),"",SUMIF(Journal!$L$2:$L$1000,A73,Journal!$Y$2:$Y$1000)))</f>
        <v/>
      </c>
      <c r="C73" s="79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</row>
    <row r="74" spans="1:17" ht="15.75" customHeight="1" x14ac:dyDescent="0.25">
      <c r="A74" s="126">
        <f>IF(A73="","",IF(A73+1&lt;Statistics!$F$4,A73+1,IF(A73+1=Statistics!$F$4,Statistics!$F$4,IF(A73+1&gt;Statistics!$F$4,""))))</f>
        <v>44815</v>
      </c>
      <c r="B74" s="127" t="str">
        <f>IF(A74="","",IF(ISNA(VLOOKUP(A74,Journal!$L$2:$L$1000,1,FALSE)),"",SUMIF(Journal!$L$2:$L$1000,A74,Journal!$Y$2:$Y$1000)))</f>
        <v/>
      </c>
      <c r="C74" s="79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</row>
    <row r="75" spans="1:17" ht="15.75" customHeight="1" x14ac:dyDescent="0.25">
      <c r="A75" s="126">
        <f>IF(A74="","",IF(A74+1&lt;Statistics!$F$4,A74+1,IF(A74+1=Statistics!$F$4,Statistics!$F$4,IF(A74+1&gt;Statistics!$F$4,""))))</f>
        <v>44816</v>
      </c>
      <c r="B75" s="127" t="str">
        <f>IF(A75="","",IF(ISNA(VLOOKUP(A75,Journal!$L$2:$L$1000,1,FALSE)),"",SUMIF(Journal!$L$2:$L$1000,A75,Journal!$Y$2:$Y$1000)))</f>
        <v/>
      </c>
      <c r="C75" s="79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</row>
    <row r="76" spans="1:17" ht="15.75" customHeight="1" x14ac:dyDescent="0.25">
      <c r="A76" s="126">
        <f>IF(A75="","",IF(A75+1&lt;Statistics!$F$4,A75+1,IF(A75+1=Statistics!$F$4,Statistics!$F$4,IF(A75+1&gt;Statistics!$F$4,""))))</f>
        <v>44817</v>
      </c>
      <c r="B76" s="127" t="str">
        <f>IF(A76="","",IF(ISNA(VLOOKUP(A76,Journal!$L$2:$L$1000,1,FALSE)),"",SUMIF(Journal!$L$2:$L$1000,A76,Journal!$Y$2:$Y$1000)))</f>
        <v/>
      </c>
      <c r="C76" s="79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</row>
    <row r="77" spans="1:17" ht="15.75" customHeight="1" x14ac:dyDescent="0.25">
      <c r="A77" s="126">
        <f>IF(A76="","",IF(A76+1&lt;Statistics!$F$4,A76+1,IF(A76+1=Statistics!$F$4,Statistics!$F$4,IF(A76+1&gt;Statistics!$F$4,""))))</f>
        <v>44818</v>
      </c>
      <c r="B77" s="127" t="str">
        <f>IF(A77="","",IF(ISNA(VLOOKUP(A77,Journal!$L$2:$L$1000,1,FALSE)),"",SUMIF(Journal!$L$2:$L$1000,A77,Journal!$Y$2:$Y$1000)))</f>
        <v/>
      </c>
      <c r="C77" s="79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</row>
    <row r="78" spans="1:17" ht="15.75" customHeight="1" x14ac:dyDescent="0.25">
      <c r="A78" s="126">
        <f>IF(A77="","",IF(A77+1&lt;Statistics!$F$4,A77+1,IF(A77+1=Statistics!$F$4,Statistics!$F$4,IF(A77+1&gt;Statistics!$F$4,""))))</f>
        <v>44819</v>
      </c>
      <c r="B78" s="127" t="str">
        <f>IF(A78="","",IF(ISNA(VLOOKUP(A78,Journal!$L$2:$L$1000,1,FALSE)),"",SUMIF(Journal!$L$2:$L$1000,A78,Journal!$Y$2:$Y$1000)))</f>
        <v/>
      </c>
      <c r="C78" s="79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</row>
    <row r="79" spans="1:17" ht="15.75" customHeight="1" x14ac:dyDescent="0.25">
      <c r="A79" s="126">
        <f>IF(A78="","",IF(A78+1&lt;Statistics!$F$4,A78+1,IF(A78+1=Statistics!$F$4,Statistics!$F$4,IF(A78+1&gt;Statistics!$F$4,""))))</f>
        <v>44820</v>
      </c>
      <c r="B79" s="127" t="str">
        <f>IF(A79="","",IF(ISNA(VLOOKUP(A79,Journal!$L$2:$L$1000,1,FALSE)),"",SUMIF(Journal!$L$2:$L$1000,A79,Journal!$Y$2:$Y$1000)))</f>
        <v/>
      </c>
      <c r="C79" s="79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</row>
    <row r="80" spans="1:17" ht="15.75" customHeight="1" x14ac:dyDescent="0.25">
      <c r="A80" s="126">
        <f>IF(A79="","",IF(A79+1&lt;Statistics!$F$4,A79+1,IF(A79+1=Statistics!$F$4,Statistics!$F$4,IF(A79+1&gt;Statistics!$F$4,""))))</f>
        <v>44821</v>
      </c>
      <c r="B80" s="127" t="str">
        <f>IF(A80="","",IF(ISNA(VLOOKUP(A80,Journal!$L$2:$L$1000,1,FALSE)),"",SUMIF(Journal!$L$2:$L$1000,A80,Journal!$Y$2:$Y$1000)))</f>
        <v/>
      </c>
      <c r="C80" s="79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</row>
    <row r="81" spans="1:17" ht="15.75" customHeight="1" x14ac:dyDescent="0.25">
      <c r="A81" s="126">
        <f>IF(A80="","",IF(A80+1&lt;Statistics!$F$4,A80+1,IF(A80+1=Statistics!$F$4,Statistics!$F$4,IF(A80+1&gt;Statistics!$F$4,""))))</f>
        <v>44822</v>
      </c>
      <c r="B81" s="127" t="str">
        <f>IF(A81="","",IF(ISNA(VLOOKUP(A81,Journal!$L$2:$L$1000,1,FALSE)),"",SUMIF(Journal!$L$2:$L$1000,A81,Journal!$Y$2:$Y$1000)))</f>
        <v/>
      </c>
      <c r="C81" s="79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</row>
    <row r="82" spans="1:17" ht="15.75" customHeight="1" x14ac:dyDescent="0.25">
      <c r="A82" s="126">
        <f>IF(A81="","",IF(A81+1&lt;Statistics!$F$4,A81+1,IF(A81+1=Statistics!$F$4,Statistics!$F$4,IF(A81+1&gt;Statistics!$F$4,""))))</f>
        <v>44823</v>
      </c>
      <c r="B82" s="127" t="str">
        <f>IF(A82="","",IF(ISNA(VLOOKUP(A82,Journal!$L$2:$L$1000,1,FALSE)),"",SUMIF(Journal!$L$2:$L$1000,A82,Journal!$Y$2:$Y$1000)))</f>
        <v/>
      </c>
      <c r="C82" s="79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</row>
    <row r="83" spans="1:17" ht="15.75" customHeight="1" x14ac:dyDescent="0.25">
      <c r="A83" s="126">
        <f>IF(A82="","",IF(A82+1&lt;Statistics!$F$4,A82+1,IF(A82+1=Statistics!$F$4,Statistics!$F$4,IF(A82+1&gt;Statistics!$F$4,""))))</f>
        <v>44824</v>
      </c>
      <c r="B83" s="127" t="str">
        <f>IF(A83="","",IF(ISNA(VLOOKUP(A83,Journal!$L$2:$L$1000,1,FALSE)),"",SUMIF(Journal!$L$2:$L$1000,A83,Journal!$Y$2:$Y$1000)))</f>
        <v/>
      </c>
      <c r="C83" s="79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</row>
    <row r="84" spans="1:17" ht="15.75" customHeight="1" x14ac:dyDescent="0.25">
      <c r="A84" s="126">
        <f>IF(A83="","",IF(A83+1&lt;Statistics!$F$4,A83+1,IF(A83+1=Statistics!$F$4,Statistics!$F$4,IF(A83+1&gt;Statistics!$F$4,""))))</f>
        <v>44825</v>
      </c>
      <c r="B84" s="127" t="str">
        <f>IF(A84="","",IF(ISNA(VLOOKUP(A84,Journal!$L$2:$L$1000,1,FALSE)),"",SUMIF(Journal!$L$2:$L$1000,A84,Journal!$Y$2:$Y$1000)))</f>
        <v/>
      </c>
      <c r="C84" s="79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</row>
    <row r="85" spans="1:17" ht="15.75" customHeight="1" x14ac:dyDescent="0.25">
      <c r="A85" s="126">
        <f>IF(A84="","",IF(A84+1&lt;Statistics!$F$4,A84+1,IF(A84+1=Statistics!$F$4,Statistics!$F$4,IF(A84+1&gt;Statistics!$F$4,""))))</f>
        <v>44826</v>
      </c>
      <c r="B85" s="127" t="str">
        <f>IF(A85="","",IF(ISNA(VLOOKUP(A85,Journal!$L$2:$L$1000,1,FALSE)),"",SUMIF(Journal!$L$2:$L$1000,A85,Journal!$Y$2:$Y$1000)))</f>
        <v/>
      </c>
      <c r="C85" s="79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</row>
    <row r="86" spans="1:17" ht="15.75" customHeight="1" x14ac:dyDescent="0.25">
      <c r="A86" s="126">
        <f>IF(A85="","",IF(A85+1&lt;Statistics!$F$4,A85+1,IF(A85+1=Statistics!$F$4,Statistics!$F$4,IF(A85+1&gt;Statistics!$F$4,""))))</f>
        <v>44827</v>
      </c>
      <c r="B86" s="127" t="str">
        <f>IF(A86="","",IF(ISNA(VLOOKUP(A86,Journal!$L$2:$L$1000,1,FALSE)),"",SUMIF(Journal!$L$2:$L$1000,A86,Journal!$Y$2:$Y$1000)))</f>
        <v/>
      </c>
      <c r="C86" s="79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</row>
    <row r="87" spans="1:17" ht="15.75" customHeight="1" x14ac:dyDescent="0.25">
      <c r="A87" s="126">
        <f>IF(A86="","",IF(A86+1&lt;Statistics!$F$4,A86+1,IF(A86+1=Statistics!$F$4,Statistics!$F$4,IF(A86+1&gt;Statistics!$F$4,""))))</f>
        <v>44828</v>
      </c>
      <c r="B87" s="127" t="str">
        <f>IF(A87="","",IF(ISNA(VLOOKUP(A87,Journal!$L$2:$L$1000,1,FALSE)),"",SUMIF(Journal!$L$2:$L$1000,A87,Journal!$Y$2:$Y$1000)))</f>
        <v/>
      </c>
      <c r="C87" s="79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</row>
    <row r="88" spans="1:17" ht="15.75" customHeight="1" x14ac:dyDescent="0.25">
      <c r="A88" s="126">
        <f>IF(A87="","",IF(A87+1&lt;Statistics!$F$4,A87+1,IF(A87+1=Statistics!$F$4,Statistics!$F$4,IF(A87+1&gt;Statistics!$F$4,""))))</f>
        <v>44829</v>
      </c>
      <c r="B88" s="127" t="str">
        <f>IF(A88="","",IF(ISNA(VLOOKUP(A88,Journal!$L$2:$L$1000,1,FALSE)),"",SUMIF(Journal!$L$2:$L$1000,A88,Journal!$Y$2:$Y$1000)))</f>
        <v/>
      </c>
      <c r="C88" s="79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</row>
    <row r="89" spans="1:17" ht="15.75" customHeight="1" x14ac:dyDescent="0.25">
      <c r="A89" s="126">
        <f>IF(A88="","",IF(A88+1&lt;Statistics!$F$4,A88+1,IF(A88+1=Statistics!$F$4,Statistics!$F$4,IF(A88+1&gt;Statistics!$F$4,""))))</f>
        <v>44830</v>
      </c>
      <c r="B89" s="127" t="str">
        <f>IF(A89="","",IF(ISNA(VLOOKUP(A89,Journal!$L$2:$L$1000,1,FALSE)),"",SUMIF(Journal!$L$2:$L$1000,A89,Journal!$Y$2:$Y$1000)))</f>
        <v/>
      </c>
      <c r="C89" s="79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</row>
    <row r="90" spans="1:17" ht="15.75" customHeight="1" x14ac:dyDescent="0.25">
      <c r="A90" s="126">
        <f>IF(A89="","",IF(A89+1&lt;Statistics!$F$4,A89+1,IF(A89+1=Statistics!$F$4,Statistics!$F$4,IF(A89+1&gt;Statistics!$F$4,""))))</f>
        <v>44831</v>
      </c>
      <c r="B90" s="127" t="str">
        <f>IF(A90="","",IF(ISNA(VLOOKUP(A90,Journal!$L$2:$L$1000,1,FALSE)),"",SUMIF(Journal!$L$2:$L$1000,A90,Journal!$Y$2:$Y$1000)))</f>
        <v/>
      </c>
      <c r="C90" s="79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</row>
    <row r="91" spans="1:17" ht="15.75" customHeight="1" x14ac:dyDescent="0.25">
      <c r="A91" s="126">
        <f>IF(A90="","",IF(A90+1&lt;Statistics!$F$4,A90+1,IF(A90+1=Statistics!$F$4,Statistics!$F$4,IF(A90+1&gt;Statistics!$F$4,""))))</f>
        <v>44832</v>
      </c>
      <c r="B91" s="127" t="str">
        <f>IF(A91="","",IF(ISNA(VLOOKUP(A91,Journal!$L$2:$L$1000,1,FALSE)),"",SUMIF(Journal!$L$2:$L$1000,A91,Journal!$Y$2:$Y$1000)))</f>
        <v/>
      </c>
      <c r="C91" s="79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</row>
    <row r="92" spans="1:17" ht="15.75" customHeight="1" x14ac:dyDescent="0.25">
      <c r="A92" s="126">
        <f>IF(A91="","",IF(A91+1&lt;Statistics!$F$4,A91+1,IF(A91+1=Statistics!$F$4,Statistics!$F$4,IF(A91+1&gt;Statistics!$F$4,""))))</f>
        <v>44833</v>
      </c>
      <c r="B92" s="127" t="str">
        <f>IF(A92="","",IF(ISNA(VLOOKUP(A92,Journal!$L$2:$L$1000,1,FALSE)),"",SUMIF(Journal!$L$2:$L$1000,A92,Journal!$Y$2:$Y$1000)))</f>
        <v/>
      </c>
      <c r="C92" s="79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</row>
    <row r="93" spans="1:17" ht="15.75" customHeight="1" x14ac:dyDescent="0.25">
      <c r="A93" s="126">
        <f>IF(A92="","",IF(A92+1&lt;Statistics!$F$4,A92+1,IF(A92+1=Statistics!$F$4,Statistics!$F$4,IF(A92+1&gt;Statistics!$F$4,""))))</f>
        <v>44834</v>
      </c>
      <c r="B93" s="127" t="str">
        <f>IF(A93="","",IF(ISNA(VLOOKUP(A93,Journal!$L$2:$L$1000,1,FALSE)),"",SUMIF(Journal!$L$2:$L$1000,A93,Journal!$Y$2:$Y$1000)))</f>
        <v/>
      </c>
      <c r="C93" s="79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</row>
    <row r="94" spans="1:17" ht="15.75" customHeight="1" x14ac:dyDescent="0.25">
      <c r="A94" s="126">
        <f>IF(A93="","",IF(A93+1&lt;Statistics!$F$4,A93+1,IF(A93+1=Statistics!$F$4,Statistics!$F$4,IF(A93+1&gt;Statistics!$F$4,""))))</f>
        <v>44835</v>
      </c>
      <c r="B94" s="127" t="str">
        <f>IF(A94="","",IF(ISNA(VLOOKUP(A94,Journal!$L$2:$L$1000,1,FALSE)),"",SUMIF(Journal!$L$2:$L$1000,A94,Journal!$Y$2:$Y$1000)))</f>
        <v/>
      </c>
      <c r="C94" s="79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</row>
    <row r="95" spans="1:17" ht="15.75" customHeight="1" x14ac:dyDescent="0.25">
      <c r="A95" s="126">
        <f>IF(A94="","",IF(A94+1&lt;Statistics!$F$4,A94+1,IF(A94+1=Statistics!$F$4,Statistics!$F$4,IF(A94+1&gt;Statistics!$F$4,""))))</f>
        <v>44836</v>
      </c>
      <c r="B95" s="127" t="str">
        <f>IF(A95="","",IF(ISNA(VLOOKUP(A95,Journal!$L$2:$L$1000,1,FALSE)),"",SUMIF(Journal!$L$2:$L$1000,A95,Journal!$Y$2:$Y$1000)))</f>
        <v/>
      </c>
      <c r="C95" s="79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</row>
    <row r="96" spans="1:17" ht="15.75" customHeight="1" x14ac:dyDescent="0.25">
      <c r="A96" s="126">
        <f>IF(A95="","",IF(A95+1&lt;Statistics!$F$4,A95+1,IF(A95+1=Statistics!$F$4,Statistics!$F$4,IF(A95+1&gt;Statistics!$F$4,""))))</f>
        <v>44837</v>
      </c>
      <c r="B96" s="127" t="str">
        <f>IF(A96="","",IF(ISNA(VLOOKUP(A96,Journal!$L$2:$L$1000,1,FALSE)),"",SUMIF(Journal!$L$2:$L$1000,A96,Journal!$Y$2:$Y$1000)))</f>
        <v/>
      </c>
      <c r="C96" s="79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</row>
    <row r="97" spans="1:17" ht="15.75" customHeight="1" x14ac:dyDescent="0.25">
      <c r="A97" s="126">
        <f>IF(A96="","",IF(A96+1&lt;Statistics!$F$4,A96+1,IF(A96+1=Statistics!$F$4,Statistics!$F$4,IF(A96+1&gt;Statistics!$F$4,""))))</f>
        <v>44838</v>
      </c>
      <c r="B97" s="127" t="str">
        <f>IF(A97="","",IF(ISNA(VLOOKUP(A97,Journal!$L$2:$L$1000,1,FALSE)),"",SUMIF(Journal!$L$2:$L$1000,A97,Journal!$Y$2:$Y$1000)))</f>
        <v/>
      </c>
      <c r="C97" s="79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</row>
    <row r="98" spans="1:17" ht="15.75" customHeight="1" x14ac:dyDescent="0.25">
      <c r="A98" s="126">
        <f>IF(A97="","",IF(A97+1&lt;Statistics!$F$4,A97+1,IF(A97+1=Statistics!$F$4,Statistics!$F$4,IF(A97+1&gt;Statistics!$F$4,""))))</f>
        <v>44839</v>
      </c>
      <c r="B98" s="127" t="str">
        <f>IF(A98="","",IF(ISNA(VLOOKUP(A98,Journal!$L$2:$L$1000,1,FALSE)),"",SUMIF(Journal!$L$2:$L$1000,A98,Journal!$Y$2:$Y$1000)))</f>
        <v/>
      </c>
      <c r="C98" s="79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</row>
    <row r="99" spans="1:17" ht="15.75" customHeight="1" x14ac:dyDescent="0.25">
      <c r="A99" s="126">
        <f>IF(A98="","",IF(A98+1&lt;Statistics!$F$4,A98+1,IF(A98+1=Statistics!$F$4,Statistics!$F$4,IF(A98+1&gt;Statistics!$F$4,""))))</f>
        <v>44840</v>
      </c>
      <c r="B99" s="127" t="str">
        <f>IF(A99="","",IF(ISNA(VLOOKUP(A99,Journal!$L$2:$L$1000,1,FALSE)),"",SUMIF(Journal!$L$2:$L$1000,A99,Journal!$Y$2:$Y$1000)))</f>
        <v/>
      </c>
      <c r="C99" s="79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</row>
    <row r="100" spans="1:17" ht="15.75" customHeight="1" x14ac:dyDescent="0.25">
      <c r="A100" s="126">
        <f>IF(A99="","",IF(A99+1&lt;Statistics!$F$4,A99+1,IF(A99+1=Statistics!$F$4,Statistics!$F$4,IF(A99+1&gt;Statistics!$F$4,""))))</f>
        <v>44841</v>
      </c>
      <c r="B100" s="127" t="str">
        <f>IF(A100="","",IF(ISNA(VLOOKUP(A100,Journal!$L$2:$L$1000,1,FALSE)),"",SUMIF(Journal!$L$2:$L$1000,A100,Journal!$Y$2:$Y$1000)))</f>
        <v/>
      </c>
      <c r="C100" s="79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</row>
    <row r="101" spans="1:17" ht="15.75" customHeight="1" x14ac:dyDescent="0.25">
      <c r="A101" s="126">
        <f>IF(A100="","",IF(A100+1&lt;Statistics!$F$4,A100+1,IF(A100+1=Statistics!$F$4,Statistics!$F$4,IF(A100+1&gt;Statistics!$F$4,""))))</f>
        <v>44842</v>
      </c>
      <c r="B101" s="127" t="str">
        <f>IF(A101="","",IF(ISNA(VLOOKUP(A101,Journal!$L$2:$L$1000,1,FALSE)),"",SUMIF(Journal!$L$2:$L$1000,A101,Journal!$Y$2:$Y$1000)))</f>
        <v/>
      </c>
      <c r="C101" s="79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</row>
    <row r="102" spans="1:17" ht="15.75" customHeight="1" x14ac:dyDescent="0.25">
      <c r="A102" s="126">
        <f>IF(A101="","",IF(A101+1&lt;Statistics!$F$4,A101+1,IF(A101+1=Statistics!$F$4,Statistics!$F$4,IF(A101+1&gt;Statistics!$F$4,""))))</f>
        <v>44843</v>
      </c>
      <c r="B102" s="127" t="str">
        <f>IF(A102="","",IF(ISNA(VLOOKUP(A102,Journal!$L$2:$L$1000,1,FALSE)),"",SUMIF(Journal!$L$2:$L$1000,A102,Journal!$Y$2:$Y$1000)))</f>
        <v/>
      </c>
      <c r="C102" s="79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</row>
    <row r="103" spans="1:17" ht="15.75" customHeight="1" x14ac:dyDescent="0.25">
      <c r="A103" s="126">
        <f>IF(A102="","",IF(A102+1&lt;Statistics!$F$4,A102+1,IF(A102+1=Statistics!$F$4,Statistics!$F$4,IF(A102+1&gt;Statistics!$F$4,""))))</f>
        <v>44844</v>
      </c>
      <c r="B103" s="127" t="str">
        <f>IF(A103="","",IF(ISNA(VLOOKUP(A103,Journal!$L$2:$L$1000,1,FALSE)),"",SUMIF(Journal!$L$2:$L$1000,A103,Journal!$Y$2:$Y$1000)))</f>
        <v/>
      </c>
      <c r="C103" s="79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</row>
    <row r="104" spans="1:17" ht="15.75" customHeight="1" x14ac:dyDescent="0.25">
      <c r="A104" s="126">
        <f>IF(A103="","",IF(A103+1&lt;Statistics!$F$4,A103+1,IF(A103+1=Statistics!$F$4,Statistics!$F$4,IF(A103+1&gt;Statistics!$F$4,""))))</f>
        <v>44845</v>
      </c>
      <c r="B104" s="127" t="str">
        <f>IF(A104="","",IF(ISNA(VLOOKUP(A104,Journal!$L$2:$L$1000,1,FALSE)),"",SUMIF(Journal!$L$2:$L$1000,A104,Journal!$Y$2:$Y$1000)))</f>
        <v/>
      </c>
      <c r="C104" s="79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</row>
    <row r="105" spans="1:17" ht="15.75" customHeight="1" x14ac:dyDescent="0.25">
      <c r="A105" s="126">
        <f>IF(A104="","",IF(A104+1&lt;Statistics!$F$4,A104+1,IF(A104+1=Statistics!$F$4,Statistics!$F$4,IF(A104+1&gt;Statistics!$F$4,""))))</f>
        <v>44846</v>
      </c>
      <c r="B105" s="127" t="str">
        <f>IF(A105="","",IF(ISNA(VLOOKUP(A105,Journal!$L$2:$L$1000,1,FALSE)),"",SUMIF(Journal!$L$2:$L$1000,A105,Journal!$Y$2:$Y$1000)))</f>
        <v/>
      </c>
      <c r="C105" s="79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</row>
    <row r="106" spans="1:17" ht="15.75" customHeight="1" x14ac:dyDescent="0.25">
      <c r="A106" s="126">
        <f>IF(A105="","",IF(A105+1&lt;Statistics!$F$4,A105+1,IF(A105+1=Statistics!$F$4,Statistics!$F$4,IF(A105+1&gt;Statistics!$F$4,""))))</f>
        <v>44847</v>
      </c>
      <c r="B106" s="127" t="str">
        <f>IF(A106="","",IF(ISNA(VLOOKUP(A106,Journal!$L$2:$L$1000,1,FALSE)),"",SUMIF(Journal!$L$2:$L$1000,A106,Journal!$Y$2:$Y$1000)))</f>
        <v/>
      </c>
      <c r="C106" s="79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</row>
    <row r="107" spans="1:17" ht="15.75" customHeight="1" x14ac:dyDescent="0.25">
      <c r="A107" s="126">
        <f>IF(A106="","",IF(A106+1&lt;Statistics!$F$4,A106+1,IF(A106+1=Statistics!$F$4,Statistics!$F$4,IF(A106+1&gt;Statistics!$F$4,""))))</f>
        <v>44848</v>
      </c>
      <c r="B107" s="127" t="str">
        <f>IF(A107="","",IF(ISNA(VLOOKUP(A107,Journal!$L$2:$L$1000,1,FALSE)),"",SUMIF(Journal!$L$2:$L$1000,A107,Journal!$Y$2:$Y$1000)))</f>
        <v/>
      </c>
      <c r="C107" s="79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</row>
    <row r="108" spans="1:17" ht="15.75" customHeight="1" x14ac:dyDescent="0.25">
      <c r="A108" s="126">
        <f>IF(A107="","",IF(A107+1&lt;Statistics!$F$4,A107+1,IF(A107+1=Statistics!$F$4,Statistics!$F$4,IF(A107+1&gt;Statistics!$F$4,""))))</f>
        <v>44849</v>
      </c>
      <c r="B108" s="127" t="str">
        <f>IF(A108="","",IF(ISNA(VLOOKUP(A108,Journal!$L$2:$L$1000,1,FALSE)),"",SUMIF(Journal!$L$2:$L$1000,A108,Journal!$Y$2:$Y$1000)))</f>
        <v/>
      </c>
      <c r="C108" s="79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</row>
    <row r="109" spans="1:17" ht="15.75" customHeight="1" x14ac:dyDescent="0.25">
      <c r="A109" s="126">
        <f>IF(A108="","",IF(A108+1&lt;Statistics!$F$4,A108+1,IF(A108+1=Statistics!$F$4,Statistics!$F$4,IF(A108+1&gt;Statistics!$F$4,""))))</f>
        <v>44850</v>
      </c>
      <c r="B109" s="127" t="str">
        <f>IF(A109="","",IF(ISNA(VLOOKUP(A109,Journal!$L$2:$L$1000,1,FALSE)),"",SUMIF(Journal!$L$2:$L$1000,A109,Journal!$Y$2:$Y$1000)))</f>
        <v/>
      </c>
      <c r="C109" s="79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</row>
    <row r="110" spans="1:17" ht="15.75" customHeight="1" x14ac:dyDescent="0.25">
      <c r="A110" s="126">
        <f>IF(A109="","",IF(A109+1&lt;Statistics!$F$4,A109+1,IF(A109+1=Statistics!$F$4,Statistics!$F$4,IF(A109+1&gt;Statistics!$F$4,""))))</f>
        <v>44851</v>
      </c>
      <c r="B110" s="127" t="str">
        <f>IF(A110="","",IF(ISNA(VLOOKUP(A110,Journal!$L$2:$L$1000,1,FALSE)),"",SUMIF(Journal!$L$2:$L$1000,A110,Journal!$Y$2:$Y$1000)))</f>
        <v/>
      </c>
      <c r="C110" s="79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</row>
    <row r="111" spans="1:17" ht="15.75" customHeight="1" x14ac:dyDescent="0.25">
      <c r="A111" s="126">
        <f>IF(A110="","",IF(A110+1&lt;Statistics!$F$4,A110+1,IF(A110+1=Statistics!$F$4,Statistics!$F$4,IF(A110+1&gt;Statistics!$F$4,""))))</f>
        <v>44852</v>
      </c>
      <c r="B111" s="127" t="str">
        <f>IF(A111="","",IF(ISNA(VLOOKUP(A111,Journal!$L$2:$L$1000,1,FALSE)),"",SUMIF(Journal!$L$2:$L$1000,A111,Journal!$Y$2:$Y$1000)))</f>
        <v/>
      </c>
      <c r="C111" s="79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</row>
    <row r="112" spans="1:17" ht="15.75" customHeight="1" x14ac:dyDescent="0.25">
      <c r="A112" s="126">
        <f>IF(A111="","",IF(A111+1&lt;Statistics!$F$4,A111+1,IF(A111+1=Statistics!$F$4,Statistics!$F$4,IF(A111+1&gt;Statistics!$F$4,""))))</f>
        <v>44853</v>
      </c>
      <c r="B112" s="127" t="str">
        <f>IF(A112="","",IF(ISNA(VLOOKUP(A112,Journal!$L$2:$L$1000,1,FALSE)),"",SUMIF(Journal!$L$2:$L$1000,A112,Journal!$Y$2:$Y$1000)))</f>
        <v/>
      </c>
      <c r="C112" s="79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</row>
    <row r="113" spans="1:17" ht="15.75" customHeight="1" x14ac:dyDescent="0.25">
      <c r="A113" s="126">
        <f>IF(A112="","",IF(A112+1&lt;Statistics!$F$4,A112+1,IF(A112+1=Statistics!$F$4,Statistics!$F$4,IF(A112+1&gt;Statistics!$F$4,""))))</f>
        <v>44854</v>
      </c>
      <c r="B113" s="127" t="str">
        <f>IF(A113="","",IF(ISNA(VLOOKUP(A113,Journal!$L$2:$L$1000,1,FALSE)),"",SUMIF(Journal!$L$2:$L$1000,A113,Journal!$Y$2:$Y$1000)))</f>
        <v/>
      </c>
      <c r="C113" s="79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</row>
    <row r="114" spans="1:17" ht="15.75" customHeight="1" x14ac:dyDescent="0.25">
      <c r="A114" s="126">
        <f>IF(A113="","",IF(A113+1&lt;Statistics!$F$4,A113+1,IF(A113+1=Statistics!$F$4,Statistics!$F$4,IF(A113+1&gt;Statistics!$F$4,""))))</f>
        <v>44855</v>
      </c>
      <c r="B114" s="127" t="str">
        <f>IF(A114="","",IF(ISNA(VLOOKUP(A114,Journal!$L$2:$L$1000,1,FALSE)),"",SUMIF(Journal!$L$2:$L$1000,A114,Journal!$Y$2:$Y$1000)))</f>
        <v/>
      </c>
      <c r="C114" s="79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</row>
    <row r="115" spans="1:17" ht="15.75" customHeight="1" x14ac:dyDescent="0.25">
      <c r="A115" s="126">
        <f>IF(A114="","",IF(A114+1&lt;Statistics!$F$4,A114+1,IF(A114+1=Statistics!$F$4,Statistics!$F$4,IF(A114+1&gt;Statistics!$F$4,""))))</f>
        <v>44856</v>
      </c>
      <c r="B115" s="127" t="str">
        <f>IF(A115="","",IF(ISNA(VLOOKUP(A115,Journal!$L$2:$L$1000,1,FALSE)),"",SUMIF(Journal!$L$2:$L$1000,A115,Journal!$Y$2:$Y$1000)))</f>
        <v/>
      </c>
      <c r="C115" s="79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</row>
    <row r="116" spans="1:17" ht="15.75" customHeight="1" x14ac:dyDescent="0.25">
      <c r="A116" s="126">
        <f>IF(A115="","",IF(A115+1&lt;Statistics!$F$4,A115+1,IF(A115+1=Statistics!$F$4,Statistics!$F$4,IF(A115+1&gt;Statistics!$F$4,""))))</f>
        <v>44857</v>
      </c>
      <c r="B116" s="127" t="str">
        <f>IF(A116="","",IF(ISNA(VLOOKUP(A116,Journal!$L$2:$L$1000,1,FALSE)),"",SUMIF(Journal!$L$2:$L$1000,A116,Journal!$Y$2:$Y$1000)))</f>
        <v/>
      </c>
      <c r="C116" s="79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</row>
    <row r="117" spans="1:17" ht="15.75" customHeight="1" x14ac:dyDescent="0.25">
      <c r="A117" s="126">
        <f>IF(A116="","",IF(A116+1&lt;Statistics!$F$4,A116+1,IF(A116+1=Statistics!$F$4,Statistics!$F$4,IF(A116+1&gt;Statistics!$F$4,""))))</f>
        <v>44858</v>
      </c>
      <c r="B117" s="127" t="str">
        <f>IF(A117="","",IF(ISNA(VLOOKUP(A117,Journal!$L$2:$L$1000,1,FALSE)),"",SUMIF(Journal!$L$2:$L$1000,A117,Journal!$Y$2:$Y$1000)))</f>
        <v/>
      </c>
      <c r="C117" s="79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</row>
    <row r="118" spans="1:17" ht="15.75" customHeight="1" x14ac:dyDescent="0.25">
      <c r="A118" s="126">
        <f>IF(A117="","",IF(A117+1&lt;Statistics!$F$4,A117+1,IF(A117+1=Statistics!$F$4,Statistics!$F$4,IF(A117+1&gt;Statistics!$F$4,""))))</f>
        <v>44859</v>
      </c>
      <c r="B118" s="127" t="str">
        <f>IF(A118="","",IF(ISNA(VLOOKUP(A118,Journal!$L$2:$L$1000,1,FALSE)),"",SUMIF(Journal!$L$2:$L$1000,A118,Journal!$Y$2:$Y$1000)))</f>
        <v/>
      </c>
      <c r="C118" s="79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</row>
    <row r="119" spans="1:17" ht="15.75" customHeight="1" x14ac:dyDescent="0.25">
      <c r="A119" s="126">
        <f>IF(A118="","",IF(A118+1&lt;Statistics!$F$4,A118+1,IF(A118+1=Statistics!$F$4,Statistics!$F$4,IF(A118+1&gt;Statistics!$F$4,""))))</f>
        <v>44860</v>
      </c>
      <c r="B119" s="127" t="str">
        <f>IF(A119="","",IF(ISNA(VLOOKUP(A119,Journal!$L$2:$L$1000,1,FALSE)),"",SUMIF(Journal!$L$2:$L$1000,A119,Journal!$Y$2:$Y$1000)))</f>
        <v/>
      </c>
      <c r="C119" s="79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</row>
    <row r="120" spans="1:17" ht="15.75" customHeight="1" x14ac:dyDescent="0.25">
      <c r="A120" s="126">
        <f>IF(A119="","",IF(A119+1&lt;Statistics!$F$4,A119+1,IF(A119+1=Statistics!$F$4,Statistics!$F$4,IF(A119+1&gt;Statistics!$F$4,""))))</f>
        <v>44861</v>
      </c>
      <c r="B120" s="127" t="str">
        <f>IF(A120="","",IF(ISNA(VLOOKUP(A120,Journal!$L$2:$L$1000,1,FALSE)),"",SUMIF(Journal!$L$2:$L$1000,A120,Journal!$Y$2:$Y$1000)))</f>
        <v/>
      </c>
      <c r="C120" s="79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</row>
    <row r="121" spans="1:17" ht="15.75" customHeight="1" x14ac:dyDescent="0.25">
      <c r="A121" s="126">
        <f>IF(A120="","",IF(A120+1&lt;Statistics!$F$4,A120+1,IF(A120+1=Statistics!$F$4,Statistics!$F$4,IF(A120+1&gt;Statistics!$F$4,""))))</f>
        <v>44862</v>
      </c>
      <c r="B121" s="127" t="str">
        <f>IF(A121="","",IF(ISNA(VLOOKUP(A121,Journal!$L$2:$L$1000,1,FALSE)),"",SUMIF(Journal!$L$2:$L$1000,A121,Journal!$Y$2:$Y$1000)))</f>
        <v/>
      </c>
      <c r="C121" s="79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</row>
    <row r="122" spans="1:17" ht="15.75" customHeight="1" x14ac:dyDescent="0.25">
      <c r="A122" s="126">
        <f>IF(A121="","",IF(A121+1&lt;Statistics!$F$4,A121+1,IF(A121+1=Statistics!$F$4,Statistics!$F$4,IF(A121+1&gt;Statistics!$F$4,""))))</f>
        <v>44863</v>
      </c>
      <c r="B122" s="127" t="str">
        <f>IF(A122="","",IF(ISNA(VLOOKUP(A122,Journal!$L$2:$L$1000,1,FALSE)),"",SUMIF(Journal!$L$2:$L$1000,A122,Journal!$Y$2:$Y$1000)))</f>
        <v/>
      </c>
      <c r="C122" s="79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</row>
    <row r="123" spans="1:17" ht="15.75" customHeight="1" x14ac:dyDescent="0.25">
      <c r="A123" s="126">
        <f>IF(A122="","",IF(A122+1&lt;Statistics!$F$4,A122+1,IF(A122+1=Statistics!$F$4,Statistics!$F$4,IF(A122+1&gt;Statistics!$F$4,""))))</f>
        <v>44864</v>
      </c>
      <c r="B123" s="127" t="str">
        <f>IF(A123="","",IF(ISNA(VLOOKUP(A123,Journal!$L$2:$L$1000,1,FALSE)),"",SUMIF(Journal!$L$2:$L$1000,A123,Journal!$Y$2:$Y$1000)))</f>
        <v/>
      </c>
      <c r="C123" s="79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</row>
    <row r="124" spans="1:17" ht="15.75" customHeight="1" x14ac:dyDescent="0.25">
      <c r="A124" s="126">
        <f>IF(A123="","",IF(A123+1&lt;Statistics!$F$4,A123+1,IF(A123+1=Statistics!$F$4,Statistics!$F$4,IF(A123+1&gt;Statistics!$F$4,""))))</f>
        <v>44865</v>
      </c>
      <c r="B124" s="127" t="str">
        <f>IF(A124="","",IF(ISNA(VLOOKUP(A124,Journal!$L$2:$L$1000,1,FALSE)),"",SUMIF(Journal!$L$2:$L$1000,A124,Journal!$Y$2:$Y$1000)))</f>
        <v/>
      </c>
      <c r="C124" s="79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</row>
    <row r="125" spans="1:17" ht="15.75" customHeight="1" x14ac:dyDescent="0.25">
      <c r="A125" s="126">
        <f>IF(A124="","",IF(A124+1&lt;Statistics!$F$4,A124+1,IF(A124+1=Statistics!$F$4,Statistics!$F$4,IF(A124+1&gt;Statistics!$F$4,""))))</f>
        <v>44866</v>
      </c>
      <c r="B125" s="127" t="str">
        <f>IF(A125="","",IF(ISNA(VLOOKUP(A125,Journal!$L$2:$L$1000,1,FALSE)),"",SUMIF(Journal!$L$2:$L$1000,A125,Journal!$Y$2:$Y$1000)))</f>
        <v/>
      </c>
      <c r="C125" s="79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</row>
    <row r="126" spans="1:17" ht="15.75" customHeight="1" x14ac:dyDescent="0.25">
      <c r="A126" s="126">
        <f>IF(A125="","",IF(A125+1&lt;Statistics!$F$4,A125+1,IF(A125+1=Statistics!$F$4,Statistics!$F$4,IF(A125+1&gt;Statistics!$F$4,""))))</f>
        <v>44867</v>
      </c>
      <c r="B126" s="127" t="str">
        <f>IF(A126="","",IF(ISNA(VLOOKUP(A126,Journal!$L$2:$L$1000,1,FALSE)),"",SUMIF(Journal!$L$2:$L$1000,A126,Journal!$Y$2:$Y$1000)))</f>
        <v/>
      </c>
      <c r="C126" s="79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</row>
    <row r="127" spans="1:17" ht="15.75" customHeight="1" x14ac:dyDescent="0.25">
      <c r="A127" s="126">
        <f>IF(A126="","",IF(A126+1&lt;Statistics!$F$4,A126+1,IF(A126+1=Statistics!$F$4,Statistics!$F$4,IF(A126+1&gt;Statistics!$F$4,""))))</f>
        <v>44868</v>
      </c>
      <c r="B127" s="127" t="str">
        <f>IF(A127="","",IF(ISNA(VLOOKUP(A127,Journal!$L$2:$L$1000,1,FALSE)),"",SUMIF(Journal!$L$2:$L$1000,A127,Journal!$Y$2:$Y$1000)))</f>
        <v/>
      </c>
      <c r="C127" s="79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</row>
    <row r="128" spans="1:17" ht="15.75" customHeight="1" x14ac:dyDescent="0.25">
      <c r="A128" s="126">
        <f>IF(A127="","",IF(A127+1&lt;Statistics!$F$4,A127+1,IF(A127+1=Statistics!$F$4,Statistics!$F$4,IF(A127+1&gt;Statistics!$F$4,""))))</f>
        <v>44869</v>
      </c>
      <c r="B128" s="127" t="str">
        <f>IF(A128="","",IF(ISNA(VLOOKUP(A128,Journal!$L$2:$L$1000,1,FALSE)),"",SUMIF(Journal!$L$2:$L$1000,A128,Journal!$Y$2:$Y$1000)))</f>
        <v/>
      </c>
      <c r="C128" s="79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</row>
    <row r="129" spans="1:17" ht="15.75" customHeight="1" x14ac:dyDescent="0.25">
      <c r="A129" s="126">
        <f>IF(A128="","",IF(A128+1&lt;Statistics!$F$4,A128+1,IF(A128+1=Statistics!$F$4,Statistics!$F$4,IF(A128+1&gt;Statistics!$F$4,""))))</f>
        <v>44870</v>
      </c>
      <c r="B129" s="127" t="str">
        <f>IF(A129="","",IF(ISNA(VLOOKUP(A129,Journal!$L$2:$L$1000,1,FALSE)),"",SUMIF(Journal!$L$2:$L$1000,A129,Journal!$Y$2:$Y$1000)))</f>
        <v/>
      </c>
      <c r="C129" s="79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</row>
    <row r="130" spans="1:17" ht="15.75" customHeight="1" x14ac:dyDescent="0.25">
      <c r="A130" s="126">
        <f>IF(A129="","",IF(A129+1&lt;Statistics!$F$4,A129+1,IF(A129+1=Statistics!$F$4,Statistics!$F$4,IF(A129+1&gt;Statistics!$F$4,""))))</f>
        <v>44871</v>
      </c>
      <c r="B130" s="127" t="str">
        <f>IF(A130="","",IF(ISNA(VLOOKUP(A130,Journal!$L$2:$L$1000,1,FALSE)),"",SUMIF(Journal!$L$2:$L$1000,A130,Journal!$Y$2:$Y$1000)))</f>
        <v/>
      </c>
      <c r="C130" s="79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</row>
    <row r="131" spans="1:17" ht="15.75" customHeight="1" x14ac:dyDescent="0.25">
      <c r="A131" s="126">
        <f>IF(A130="","",IF(A130+1&lt;Statistics!$F$4,A130+1,IF(A130+1=Statistics!$F$4,Statistics!$F$4,IF(A130+1&gt;Statistics!$F$4,""))))</f>
        <v>44872</v>
      </c>
      <c r="B131" s="127" t="str">
        <f>IF(A131="","",IF(ISNA(VLOOKUP(A131,Journal!$L$2:$L$1000,1,FALSE)),"",SUMIF(Journal!$L$2:$L$1000,A131,Journal!$Y$2:$Y$1000)))</f>
        <v/>
      </c>
      <c r="C131" s="79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</row>
    <row r="132" spans="1:17" ht="15.75" customHeight="1" x14ac:dyDescent="0.25">
      <c r="A132" s="126">
        <f>IF(A131="","",IF(A131+1&lt;Statistics!$F$4,A131+1,IF(A131+1=Statistics!$F$4,Statistics!$F$4,IF(A131+1&gt;Statistics!$F$4,""))))</f>
        <v>44873</v>
      </c>
      <c r="B132" s="127" t="str">
        <f>IF(A132="","",IF(ISNA(VLOOKUP(A132,Journal!$L$2:$L$1000,1,FALSE)),"",SUMIF(Journal!$L$2:$L$1000,A132,Journal!$Y$2:$Y$1000)))</f>
        <v/>
      </c>
      <c r="C132" s="79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</row>
    <row r="133" spans="1:17" ht="15.75" customHeight="1" x14ac:dyDescent="0.25">
      <c r="A133" s="126">
        <f>IF(A132="","",IF(A132+1&lt;Statistics!$F$4,A132+1,IF(A132+1=Statistics!$F$4,Statistics!$F$4,IF(A132+1&gt;Statistics!$F$4,""))))</f>
        <v>44874</v>
      </c>
      <c r="B133" s="127" t="str">
        <f>IF(A133="","",IF(ISNA(VLOOKUP(A133,Journal!$L$2:$L$1000,1,FALSE)),"",SUMIF(Journal!$L$2:$L$1000,A133,Journal!$Y$2:$Y$1000)))</f>
        <v/>
      </c>
      <c r="C133" s="79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</row>
    <row r="134" spans="1:17" ht="15.75" customHeight="1" x14ac:dyDescent="0.25">
      <c r="A134" s="126">
        <f>IF(A133="","",IF(A133+1&lt;Statistics!$F$4,A133+1,IF(A133+1=Statistics!$F$4,Statistics!$F$4,IF(A133+1&gt;Statistics!$F$4,""))))</f>
        <v>44875</v>
      </c>
      <c r="B134" s="127" t="str">
        <f>IF(A134="","",IF(ISNA(VLOOKUP(A134,Journal!$L$2:$L$1000,1,FALSE)),"",SUMIF(Journal!$L$2:$L$1000,A134,Journal!$Y$2:$Y$1000)))</f>
        <v/>
      </c>
      <c r="C134" s="79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</row>
    <row r="135" spans="1:17" ht="15.75" customHeight="1" x14ac:dyDescent="0.25">
      <c r="A135" s="126">
        <f>IF(A134="","",IF(A134+1&lt;Statistics!$F$4,A134+1,IF(A134+1=Statistics!$F$4,Statistics!$F$4,IF(A134+1&gt;Statistics!$F$4,""))))</f>
        <v>44876</v>
      </c>
      <c r="B135" s="127" t="str">
        <f>IF(A135="","",IF(ISNA(VLOOKUP(A135,Journal!$L$2:$L$1000,1,FALSE)),"",SUMIF(Journal!$L$2:$L$1000,A135,Journal!$Y$2:$Y$1000)))</f>
        <v/>
      </c>
      <c r="C135" s="79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</row>
    <row r="136" spans="1:17" ht="15.75" customHeight="1" x14ac:dyDescent="0.25">
      <c r="A136" s="126">
        <f>IF(A135="","",IF(A135+1&lt;Statistics!$F$4,A135+1,IF(A135+1=Statistics!$F$4,Statistics!$F$4,IF(A135+1&gt;Statistics!$F$4,""))))</f>
        <v>44877</v>
      </c>
      <c r="B136" s="127" t="str">
        <f>IF(A136="","",IF(ISNA(VLOOKUP(A136,Journal!$L$2:$L$1000,1,FALSE)),"",SUMIF(Journal!$L$2:$L$1000,A136,Journal!$Y$2:$Y$1000)))</f>
        <v/>
      </c>
      <c r="C136" s="79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</row>
    <row r="137" spans="1:17" ht="15.75" customHeight="1" x14ac:dyDescent="0.25">
      <c r="A137" s="126">
        <f>IF(A136="","",IF(A136+1&lt;Statistics!$F$4,A136+1,IF(A136+1=Statistics!$F$4,Statistics!$F$4,IF(A136+1&gt;Statistics!$F$4,""))))</f>
        <v>44878</v>
      </c>
      <c r="B137" s="127" t="str">
        <f>IF(A137="","",IF(ISNA(VLOOKUP(A137,Journal!$L$2:$L$1000,1,FALSE)),"",SUMIF(Journal!$L$2:$L$1000,A137,Journal!$Y$2:$Y$1000)))</f>
        <v/>
      </c>
      <c r="C137" s="79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</row>
    <row r="138" spans="1:17" ht="15.75" customHeight="1" x14ac:dyDescent="0.25">
      <c r="A138" s="126">
        <f>IF(A137="","",IF(A137+1&lt;Statistics!$F$4,A137+1,IF(A137+1=Statistics!$F$4,Statistics!$F$4,IF(A137+1&gt;Statistics!$F$4,""))))</f>
        <v>44879</v>
      </c>
      <c r="B138" s="127" t="str">
        <f>IF(A138="","",IF(ISNA(VLOOKUP(A138,Journal!$L$2:$L$1000,1,FALSE)),"",SUMIF(Journal!$L$2:$L$1000,A138,Journal!$Y$2:$Y$1000)))</f>
        <v/>
      </c>
      <c r="C138" s="79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</row>
    <row r="139" spans="1:17" ht="15.75" customHeight="1" x14ac:dyDescent="0.25">
      <c r="A139" s="126">
        <f>IF(A138="","",IF(A138+1&lt;Statistics!$F$4,A138+1,IF(A138+1=Statistics!$F$4,Statistics!$F$4,IF(A138+1&gt;Statistics!$F$4,""))))</f>
        <v>44880</v>
      </c>
      <c r="B139" s="127" t="str">
        <f>IF(A139="","",IF(ISNA(VLOOKUP(A139,Journal!$L$2:$L$1000,1,FALSE)),"",SUMIF(Journal!$L$2:$L$1000,A139,Journal!$Y$2:$Y$1000)))</f>
        <v/>
      </c>
      <c r="C139" s="79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</row>
    <row r="140" spans="1:17" ht="15.75" customHeight="1" x14ac:dyDescent="0.25">
      <c r="A140" s="126">
        <f>IF(A139="","",IF(A139+1&lt;Statistics!$F$4,A139+1,IF(A139+1=Statistics!$F$4,Statistics!$F$4,IF(A139+1&gt;Statistics!$F$4,""))))</f>
        <v>44881</v>
      </c>
      <c r="B140" s="127" t="str">
        <f>IF(A140="","",IF(ISNA(VLOOKUP(A140,Journal!$L$2:$L$1000,1,FALSE)),"",SUMIF(Journal!$L$2:$L$1000,A140,Journal!$Y$2:$Y$1000)))</f>
        <v/>
      </c>
      <c r="C140" s="79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</row>
    <row r="141" spans="1:17" ht="15.75" customHeight="1" x14ac:dyDescent="0.25">
      <c r="A141" s="126">
        <f>IF(A140="","",IF(A140+1&lt;Statistics!$F$4,A140+1,IF(A140+1=Statistics!$F$4,Statistics!$F$4,IF(A140+1&gt;Statistics!$F$4,""))))</f>
        <v>44882</v>
      </c>
      <c r="B141" s="127" t="str">
        <f>IF(A141="","",IF(ISNA(VLOOKUP(A141,Journal!$L$2:$L$1000,1,FALSE)),"",SUMIF(Journal!$L$2:$L$1000,A141,Journal!$Y$2:$Y$1000)))</f>
        <v/>
      </c>
      <c r="C141" s="79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</row>
    <row r="142" spans="1:17" ht="15.75" customHeight="1" x14ac:dyDescent="0.25">
      <c r="A142" s="126">
        <f>IF(A141="","",IF(A141+1&lt;Statistics!$F$4,A141+1,IF(A141+1=Statistics!$F$4,Statistics!$F$4,IF(A141+1&gt;Statistics!$F$4,""))))</f>
        <v>44883</v>
      </c>
      <c r="B142" s="127" t="str">
        <f>IF(A142="","",IF(ISNA(VLOOKUP(A142,Journal!$L$2:$L$1000,1,FALSE)),"",SUMIF(Journal!$L$2:$L$1000,A142,Journal!$Y$2:$Y$1000)))</f>
        <v/>
      </c>
      <c r="C142" s="79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</row>
    <row r="143" spans="1:17" ht="15.75" customHeight="1" x14ac:dyDescent="0.25">
      <c r="A143" s="126">
        <f>IF(A142="","",IF(A142+1&lt;Statistics!$F$4,A142+1,IF(A142+1=Statistics!$F$4,Statistics!$F$4,IF(A142+1&gt;Statistics!$F$4,""))))</f>
        <v>44884</v>
      </c>
      <c r="B143" s="127" t="str">
        <f>IF(A143="","",IF(ISNA(VLOOKUP(A143,Journal!$L$2:$L$1000,1,FALSE)),"",SUMIF(Journal!$L$2:$L$1000,A143,Journal!$Y$2:$Y$1000)))</f>
        <v/>
      </c>
      <c r="C143" s="79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</row>
    <row r="144" spans="1:17" ht="15.75" customHeight="1" x14ac:dyDescent="0.25">
      <c r="A144" s="126">
        <f>IF(A143="","",IF(A143+1&lt;Statistics!$F$4,A143+1,IF(A143+1=Statistics!$F$4,Statistics!$F$4,IF(A143+1&gt;Statistics!$F$4,""))))</f>
        <v>44885</v>
      </c>
      <c r="B144" s="127" t="str">
        <f>IF(A144="","",IF(ISNA(VLOOKUP(A144,Journal!$L$2:$L$1000,1,FALSE)),"",SUMIF(Journal!$L$2:$L$1000,A144,Journal!$Y$2:$Y$1000)))</f>
        <v/>
      </c>
      <c r="C144" s="79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</row>
    <row r="145" spans="1:17" ht="15.75" customHeight="1" x14ac:dyDescent="0.25">
      <c r="A145" s="126">
        <f>IF(A144="","",IF(A144+1&lt;Statistics!$F$4,A144+1,IF(A144+1=Statistics!$F$4,Statistics!$F$4,IF(A144+1&gt;Statistics!$F$4,""))))</f>
        <v>44886</v>
      </c>
      <c r="B145" s="127" t="str">
        <f>IF(A145="","",IF(ISNA(VLOOKUP(A145,Journal!$L$2:$L$1000,1,FALSE)),"",SUMIF(Journal!$L$2:$L$1000,A145,Journal!$Y$2:$Y$1000)))</f>
        <v/>
      </c>
      <c r="C145" s="79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</row>
    <row r="146" spans="1:17" ht="15.75" customHeight="1" x14ac:dyDescent="0.25">
      <c r="A146" s="126">
        <f>IF(A145="","",IF(A145+1&lt;Statistics!$F$4,A145+1,IF(A145+1=Statistics!$F$4,Statistics!$F$4,IF(A145+1&gt;Statistics!$F$4,""))))</f>
        <v>44887</v>
      </c>
      <c r="B146" s="127" t="str">
        <f>IF(A146="","",IF(ISNA(VLOOKUP(A146,Journal!$L$2:$L$1000,1,FALSE)),"",SUMIF(Journal!$L$2:$L$1000,A146,Journal!$Y$2:$Y$1000)))</f>
        <v/>
      </c>
      <c r="C146" s="79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</row>
    <row r="147" spans="1:17" ht="15.75" customHeight="1" x14ac:dyDescent="0.25">
      <c r="A147" s="126">
        <f>IF(A146="","",IF(A146+1&lt;Statistics!$F$4,A146+1,IF(A146+1=Statistics!$F$4,Statistics!$F$4,IF(A146+1&gt;Statistics!$F$4,""))))</f>
        <v>44888</v>
      </c>
      <c r="B147" s="127" t="str">
        <f>IF(A147="","",IF(ISNA(VLOOKUP(A147,Journal!$L$2:$L$1000,1,FALSE)),"",SUMIF(Journal!$L$2:$L$1000,A147,Journal!$Y$2:$Y$1000)))</f>
        <v/>
      </c>
      <c r="C147" s="79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</row>
    <row r="148" spans="1:17" ht="15.75" customHeight="1" x14ac:dyDescent="0.25">
      <c r="A148" s="126">
        <f>IF(A147="","",IF(A147+1&lt;Statistics!$F$4,A147+1,IF(A147+1=Statistics!$F$4,Statistics!$F$4,IF(A147+1&gt;Statistics!$F$4,""))))</f>
        <v>44889</v>
      </c>
      <c r="B148" s="127" t="str">
        <f>IF(A148="","",IF(ISNA(VLOOKUP(A148,Journal!$L$2:$L$1000,1,FALSE)),"",SUMIF(Journal!$L$2:$L$1000,A148,Journal!$Y$2:$Y$1000)))</f>
        <v/>
      </c>
      <c r="C148" s="79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</row>
    <row r="149" spans="1:17" ht="15.75" customHeight="1" x14ac:dyDescent="0.25">
      <c r="A149" s="126">
        <f>IF(A148="","",IF(A148+1&lt;Statistics!$F$4,A148+1,IF(A148+1=Statistics!$F$4,Statistics!$F$4,IF(A148+1&gt;Statistics!$F$4,""))))</f>
        <v>44890</v>
      </c>
      <c r="B149" s="127" t="str">
        <f>IF(A149="","",IF(ISNA(VLOOKUP(A149,Journal!$L$2:$L$1000,1,FALSE)),"",SUMIF(Journal!$L$2:$L$1000,A149,Journal!$Y$2:$Y$1000)))</f>
        <v/>
      </c>
      <c r="C149" s="79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</row>
    <row r="150" spans="1:17" ht="15.75" customHeight="1" x14ac:dyDescent="0.25">
      <c r="A150" s="126">
        <f>IF(A149="","",IF(A149+1&lt;Statistics!$F$4,A149+1,IF(A149+1=Statistics!$F$4,Statistics!$F$4,IF(A149+1&gt;Statistics!$F$4,""))))</f>
        <v>44891</v>
      </c>
      <c r="B150" s="127" t="str">
        <f>IF(A150="","",IF(ISNA(VLOOKUP(A150,Journal!$L$2:$L$1000,1,FALSE)),"",SUMIF(Journal!$L$2:$L$1000,A150,Journal!$Y$2:$Y$1000)))</f>
        <v/>
      </c>
      <c r="C150" s="79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</row>
    <row r="151" spans="1:17" ht="15.75" customHeight="1" x14ac:dyDescent="0.25">
      <c r="A151" s="126">
        <f>IF(A150="","",IF(A150+1&lt;Statistics!$F$4,A150+1,IF(A150+1=Statistics!$F$4,Statistics!$F$4,IF(A150+1&gt;Statistics!$F$4,""))))</f>
        <v>44892</v>
      </c>
      <c r="B151" s="127" t="str">
        <f>IF(A151="","",IF(ISNA(VLOOKUP(A151,Journal!$L$2:$L$1000,1,FALSE)),"",SUMIF(Journal!$L$2:$L$1000,A151,Journal!$Y$2:$Y$1000)))</f>
        <v/>
      </c>
      <c r="C151" s="79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</row>
    <row r="152" spans="1:17" ht="15.75" customHeight="1" x14ac:dyDescent="0.25">
      <c r="A152" s="126">
        <f>IF(A151="","",IF(A151+1&lt;Statistics!$F$4,A151+1,IF(A151+1=Statistics!$F$4,Statistics!$F$4,IF(A151+1&gt;Statistics!$F$4,""))))</f>
        <v>44893</v>
      </c>
      <c r="B152" s="127" t="str">
        <f>IF(A152="","",IF(ISNA(VLOOKUP(A152,Journal!$L$2:$L$1000,1,FALSE)),"",SUMIF(Journal!$L$2:$L$1000,A152,Journal!$Y$2:$Y$1000)))</f>
        <v/>
      </c>
      <c r="C152" s="79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</row>
    <row r="153" spans="1:17" ht="15.75" customHeight="1" x14ac:dyDescent="0.25">
      <c r="A153" s="126">
        <f>IF(A152="","",IF(A152+1&lt;Statistics!$F$4,A152+1,IF(A152+1=Statistics!$F$4,Statistics!$F$4,IF(A152+1&gt;Statistics!$F$4,""))))</f>
        <v>44894</v>
      </c>
      <c r="B153" s="127" t="str">
        <f>IF(A153="","",IF(ISNA(VLOOKUP(A153,Journal!$L$2:$L$1000,1,FALSE)),"",SUMIF(Journal!$L$2:$L$1000,A153,Journal!$Y$2:$Y$1000)))</f>
        <v/>
      </c>
      <c r="C153" s="79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</row>
    <row r="154" spans="1:17" ht="15.75" customHeight="1" x14ac:dyDescent="0.25">
      <c r="A154" s="126">
        <f>IF(A153="","",IF(A153+1&lt;Statistics!$F$4,A153+1,IF(A153+1=Statistics!$F$4,Statistics!$F$4,IF(A153+1&gt;Statistics!$F$4,""))))</f>
        <v>44895</v>
      </c>
      <c r="B154" s="127" t="str">
        <f>IF(A154="","",IF(ISNA(VLOOKUP(A154,Journal!$L$2:$L$1000,1,FALSE)),"",SUMIF(Journal!$L$2:$L$1000,A154,Journal!$Y$2:$Y$1000)))</f>
        <v/>
      </c>
      <c r="C154" s="79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</row>
    <row r="155" spans="1:17" ht="15.75" customHeight="1" x14ac:dyDescent="0.25">
      <c r="A155" s="126">
        <f>IF(A154="","",IF(A154+1&lt;Statistics!$F$4,A154+1,IF(A154+1=Statistics!$F$4,Statistics!$F$4,IF(A154+1&gt;Statistics!$F$4,""))))</f>
        <v>44896</v>
      </c>
      <c r="B155" s="127" t="str">
        <f>IF(A155="","",IF(ISNA(VLOOKUP(A155,Journal!$L$2:$L$1000,1,FALSE)),"",SUMIF(Journal!$L$2:$L$1000,A155,Journal!$Y$2:$Y$1000)))</f>
        <v/>
      </c>
      <c r="C155" s="79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</row>
    <row r="156" spans="1:17" ht="15.75" customHeight="1" x14ac:dyDescent="0.25">
      <c r="A156" s="126">
        <f>IF(A155="","",IF(A155+1&lt;Statistics!$F$4,A155+1,IF(A155+1=Statistics!$F$4,Statistics!$F$4,IF(A155+1&gt;Statistics!$F$4,""))))</f>
        <v>44897</v>
      </c>
      <c r="B156" s="127" t="str">
        <f>IF(A156="","",IF(ISNA(VLOOKUP(A156,Journal!$L$2:$L$1000,1,FALSE)),"",SUMIF(Journal!$L$2:$L$1000,A156,Journal!$Y$2:$Y$1000)))</f>
        <v/>
      </c>
      <c r="C156" s="79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</row>
    <row r="157" spans="1:17" ht="15.75" customHeight="1" x14ac:dyDescent="0.25">
      <c r="A157" s="126">
        <f>IF(A156="","",IF(A156+1&lt;Statistics!$F$4,A156+1,IF(A156+1=Statistics!$F$4,Statistics!$F$4,IF(A156+1&gt;Statistics!$F$4,""))))</f>
        <v>44898</v>
      </c>
      <c r="B157" s="127" t="str">
        <f>IF(A157="","",IF(ISNA(VLOOKUP(A157,Journal!$L$2:$L$1000,1,FALSE)),"",SUMIF(Journal!$L$2:$L$1000,A157,Journal!$Y$2:$Y$1000)))</f>
        <v/>
      </c>
      <c r="C157" s="79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</row>
    <row r="158" spans="1:17" ht="15.75" customHeight="1" x14ac:dyDescent="0.25">
      <c r="A158" s="126">
        <f>IF(A157="","",IF(A157+1&lt;Statistics!$F$4,A157+1,IF(A157+1=Statistics!$F$4,Statistics!$F$4,IF(A157+1&gt;Statistics!$F$4,""))))</f>
        <v>44899</v>
      </c>
      <c r="B158" s="127" t="str">
        <f>IF(A158="","",IF(ISNA(VLOOKUP(A158,Journal!$L$2:$L$1000,1,FALSE)),"",SUMIF(Journal!$L$2:$L$1000,A158,Journal!$Y$2:$Y$1000)))</f>
        <v/>
      </c>
      <c r="C158" s="79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</row>
    <row r="159" spans="1:17" ht="15.75" customHeight="1" x14ac:dyDescent="0.25">
      <c r="A159" s="126">
        <f>IF(A158="","",IF(A158+1&lt;Statistics!$F$4,A158+1,IF(A158+1=Statistics!$F$4,Statistics!$F$4,IF(A158+1&gt;Statistics!$F$4,""))))</f>
        <v>44900</v>
      </c>
      <c r="B159" s="127" t="str">
        <f>IF(A159="","",IF(ISNA(VLOOKUP(A159,Journal!$L$2:$L$1000,1,FALSE)),"",SUMIF(Journal!$L$2:$L$1000,A159,Journal!$Y$2:$Y$1000)))</f>
        <v/>
      </c>
      <c r="C159" s="79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</row>
    <row r="160" spans="1:17" ht="15.75" customHeight="1" x14ac:dyDescent="0.25">
      <c r="A160" s="126">
        <f>IF(A159="","",IF(A159+1&lt;Statistics!$F$4,A159+1,IF(A159+1=Statistics!$F$4,Statistics!$F$4,IF(A159+1&gt;Statistics!$F$4,""))))</f>
        <v>44901</v>
      </c>
      <c r="B160" s="127" t="str">
        <f>IF(A160="","",IF(ISNA(VLOOKUP(A160,Journal!$L$2:$L$1000,1,FALSE)),"",SUMIF(Journal!$L$2:$L$1000,A160,Journal!$Y$2:$Y$1000)))</f>
        <v/>
      </c>
      <c r="C160" s="79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</row>
    <row r="161" spans="1:17" ht="15.75" customHeight="1" x14ac:dyDescent="0.25">
      <c r="A161" s="126">
        <f>IF(A160="","",IF(A160+1&lt;Statistics!$F$4,A160+1,IF(A160+1=Statistics!$F$4,Statistics!$F$4,IF(A160+1&gt;Statistics!$F$4,""))))</f>
        <v>44902</v>
      </c>
      <c r="B161" s="127" t="str">
        <f>IF(A161="","",IF(ISNA(VLOOKUP(A161,Journal!$L$2:$L$1000,1,FALSE)),"",SUMIF(Journal!$L$2:$L$1000,A161,Journal!$Y$2:$Y$1000)))</f>
        <v/>
      </c>
      <c r="C161" s="79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</row>
    <row r="162" spans="1:17" ht="15.75" customHeight="1" x14ac:dyDescent="0.25">
      <c r="A162" s="126">
        <f>IF(A161="","",IF(A161+1&lt;Statistics!$F$4,A161+1,IF(A161+1=Statistics!$F$4,Statistics!$F$4,IF(A161+1&gt;Statistics!$F$4,""))))</f>
        <v>44903</v>
      </c>
      <c r="B162" s="127" t="str">
        <f>IF(A162="","",IF(ISNA(VLOOKUP(A162,Journal!$L$2:$L$1000,1,FALSE)),"",SUMIF(Journal!$L$2:$L$1000,A162,Journal!$Y$2:$Y$1000)))</f>
        <v/>
      </c>
      <c r="C162" s="79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</row>
    <row r="163" spans="1:17" ht="15.75" customHeight="1" x14ac:dyDescent="0.25">
      <c r="A163" s="126">
        <f>IF(A162="","",IF(A162+1&lt;Statistics!$F$4,A162+1,IF(A162+1=Statistics!$F$4,Statistics!$F$4,IF(A162+1&gt;Statistics!$F$4,""))))</f>
        <v>44904</v>
      </c>
      <c r="B163" s="127" t="str">
        <f>IF(A163="","",IF(ISNA(VLOOKUP(A163,Journal!$L$2:$L$1000,1,FALSE)),"",SUMIF(Journal!$L$2:$L$1000,A163,Journal!$Y$2:$Y$1000)))</f>
        <v/>
      </c>
      <c r="C163" s="79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</row>
    <row r="164" spans="1:17" ht="15.75" customHeight="1" x14ac:dyDescent="0.25">
      <c r="A164" s="126">
        <f>IF(A163="","",IF(A163+1&lt;Statistics!$F$4,A163+1,IF(A163+1=Statistics!$F$4,Statistics!$F$4,IF(A163+1&gt;Statistics!$F$4,""))))</f>
        <v>44905</v>
      </c>
      <c r="B164" s="127" t="str">
        <f>IF(A164="","",IF(ISNA(VLOOKUP(A164,Journal!$L$2:$L$1000,1,FALSE)),"",SUMIF(Journal!$L$2:$L$1000,A164,Journal!$Y$2:$Y$1000)))</f>
        <v/>
      </c>
      <c r="C164" s="79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 spans="1:17" ht="15.75" customHeight="1" x14ac:dyDescent="0.25">
      <c r="A165" s="126">
        <f>IF(A164="","",IF(A164+1&lt;Statistics!$F$4,A164+1,IF(A164+1=Statistics!$F$4,Statistics!$F$4,IF(A164+1&gt;Statistics!$F$4,""))))</f>
        <v>44906</v>
      </c>
      <c r="B165" s="127" t="str">
        <f>IF(A165="","",IF(ISNA(VLOOKUP(A165,Journal!$L$2:$L$1000,1,FALSE)),"",SUMIF(Journal!$L$2:$L$1000,A165,Journal!$Y$2:$Y$1000)))</f>
        <v/>
      </c>
      <c r="C165" s="79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 spans="1:17" ht="15.75" customHeight="1" x14ac:dyDescent="0.25">
      <c r="A166" s="126">
        <f>IF(A165="","",IF(A165+1&lt;Statistics!$F$4,A165+1,IF(A165+1=Statistics!$F$4,Statistics!$F$4,IF(A165+1&gt;Statistics!$F$4,""))))</f>
        <v>44907</v>
      </c>
      <c r="B166" s="127" t="str">
        <f>IF(A166="","",IF(ISNA(VLOOKUP(A166,Journal!$L$2:$L$1000,1,FALSE)),"",SUMIF(Journal!$L$2:$L$1000,A166,Journal!$Y$2:$Y$1000)))</f>
        <v/>
      </c>
      <c r="C166" s="79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 spans="1:17" ht="15.75" customHeight="1" x14ac:dyDescent="0.25">
      <c r="A167" s="126">
        <f>IF(A166="","",IF(A166+1&lt;Statistics!$F$4,A166+1,IF(A166+1=Statistics!$F$4,Statistics!$F$4,IF(A166+1&gt;Statistics!$F$4,""))))</f>
        <v>44908</v>
      </c>
      <c r="B167" s="127" t="str">
        <f>IF(A167="","",IF(ISNA(VLOOKUP(A167,Journal!$L$2:$L$1000,1,FALSE)),"",SUMIF(Journal!$L$2:$L$1000,A167,Journal!$Y$2:$Y$1000)))</f>
        <v/>
      </c>
      <c r="C167" s="79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 spans="1:17" ht="15.75" customHeight="1" x14ac:dyDescent="0.25">
      <c r="A168" s="126">
        <f>IF(A167="","",IF(A167+1&lt;Statistics!$F$4,A167+1,IF(A167+1=Statistics!$F$4,Statistics!$F$4,IF(A167+1&gt;Statistics!$F$4,""))))</f>
        <v>44909</v>
      </c>
      <c r="B168" s="127" t="str">
        <f>IF(A168="","",IF(ISNA(VLOOKUP(A168,Journal!$L$2:$L$1000,1,FALSE)),"",SUMIF(Journal!$L$2:$L$1000,A168,Journal!$Y$2:$Y$1000)))</f>
        <v/>
      </c>
      <c r="C168" s="79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 spans="1:17" ht="15.75" customHeight="1" x14ac:dyDescent="0.25">
      <c r="A169" s="126">
        <f>IF(A168="","",IF(A168+1&lt;Statistics!$F$4,A168+1,IF(A168+1=Statistics!$F$4,Statistics!$F$4,IF(A168+1&gt;Statistics!$F$4,""))))</f>
        <v>44910</v>
      </c>
      <c r="B169" s="127" t="str">
        <f>IF(A169="","",IF(ISNA(VLOOKUP(A169,Journal!$L$2:$L$1000,1,FALSE)),"",SUMIF(Journal!$L$2:$L$1000,A169,Journal!$Y$2:$Y$1000)))</f>
        <v/>
      </c>
      <c r="C169" s="79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 spans="1:17" ht="15.75" customHeight="1" x14ac:dyDescent="0.25">
      <c r="A170" s="126">
        <f>IF(A169="","",IF(A169+1&lt;Statistics!$F$4,A169+1,IF(A169+1=Statistics!$F$4,Statistics!$F$4,IF(A169+1&gt;Statistics!$F$4,""))))</f>
        <v>44911</v>
      </c>
      <c r="B170" s="127" t="str">
        <f>IF(A170="","",IF(ISNA(VLOOKUP(A170,Journal!$L$2:$L$1000,1,FALSE)),"",SUMIF(Journal!$L$2:$L$1000,A170,Journal!$Y$2:$Y$1000)))</f>
        <v/>
      </c>
      <c r="C170" s="79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 spans="1:17" ht="15.75" customHeight="1" x14ac:dyDescent="0.25">
      <c r="A171" s="126">
        <f>IF(A170="","",IF(A170+1&lt;Statistics!$F$4,A170+1,IF(A170+1=Statistics!$F$4,Statistics!$F$4,IF(A170+1&gt;Statistics!$F$4,""))))</f>
        <v>44912</v>
      </c>
      <c r="B171" s="127" t="str">
        <f>IF(A171="","",IF(ISNA(VLOOKUP(A171,Journal!$L$2:$L$1000,1,FALSE)),"",SUMIF(Journal!$L$2:$L$1000,A171,Journal!$Y$2:$Y$1000)))</f>
        <v/>
      </c>
      <c r="C171" s="79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 spans="1:17" ht="15.75" customHeight="1" x14ac:dyDescent="0.25">
      <c r="A172" s="126">
        <f>IF(A171="","",IF(A171+1&lt;Statistics!$F$4,A171+1,IF(A171+1=Statistics!$F$4,Statistics!$F$4,IF(A171+1&gt;Statistics!$F$4,""))))</f>
        <v>44913</v>
      </c>
      <c r="B172" s="127" t="str">
        <f>IF(A172="","",IF(ISNA(VLOOKUP(A172,Journal!$L$2:$L$1000,1,FALSE)),"",SUMIF(Journal!$L$2:$L$1000,A172,Journal!$Y$2:$Y$1000)))</f>
        <v/>
      </c>
      <c r="C172" s="79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 spans="1:17" ht="15.75" customHeight="1" x14ac:dyDescent="0.25">
      <c r="A173" s="126">
        <f>IF(A172="","",IF(A172+1&lt;Statistics!$F$4,A172+1,IF(A172+1=Statistics!$F$4,Statistics!$F$4,IF(A172+1&gt;Statistics!$F$4,""))))</f>
        <v>44914</v>
      </c>
      <c r="B173" s="127" t="str">
        <f>IF(A173="","",IF(ISNA(VLOOKUP(A173,Journal!$L$2:$L$1000,1,FALSE)),"",SUMIF(Journal!$L$2:$L$1000,A173,Journal!$Y$2:$Y$1000)))</f>
        <v/>
      </c>
      <c r="C173" s="79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 spans="1:17" ht="15.75" customHeight="1" x14ac:dyDescent="0.25">
      <c r="A174" s="126">
        <f>IF(A173="","",IF(A173+1&lt;Statistics!$F$4,A173+1,IF(A173+1=Statistics!$F$4,Statistics!$F$4,IF(A173+1&gt;Statistics!$F$4,""))))</f>
        <v>44915</v>
      </c>
      <c r="B174" s="127" t="str">
        <f>IF(A174="","",IF(ISNA(VLOOKUP(A174,Journal!$L$2:$L$1000,1,FALSE)),"",SUMIF(Journal!$L$2:$L$1000,A174,Journal!$Y$2:$Y$1000)))</f>
        <v/>
      </c>
      <c r="C174" s="79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 spans="1:17" ht="15.75" customHeight="1" x14ac:dyDescent="0.25">
      <c r="A175" s="126">
        <f>IF(A174="","",IF(A174+1&lt;Statistics!$F$4,A174+1,IF(A174+1=Statistics!$F$4,Statistics!$F$4,IF(A174+1&gt;Statistics!$F$4,""))))</f>
        <v>44916</v>
      </c>
      <c r="B175" s="127" t="str">
        <f>IF(A175="","",IF(ISNA(VLOOKUP(A175,Journal!$L$2:$L$1000,1,FALSE)),"",SUMIF(Journal!$L$2:$L$1000,A175,Journal!$Y$2:$Y$1000)))</f>
        <v/>
      </c>
      <c r="C175" s="79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 spans="1:17" ht="15.75" customHeight="1" x14ac:dyDescent="0.25">
      <c r="A176" s="126">
        <f>IF(A175="","",IF(A175+1&lt;Statistics!$F$4,A175+1,IF(A175+1=Statistics!$F$4,Statistics!$F$4,IF(A175+1&gt;Statistics!$F$4,""))))</f>
        <v>44917</v>
      </c>
      <c r="B176" s="127" t="str">
        <f>IF(A176="","",IF(ISNA(VLOOKUP(A176,Journal!$L$2:$L$1000,1,FALSE)),"",SUMIF(Journal!$L$2:$L$1000,A176,Journal!$Y$2:$Y$1000)))</f>
        <v/>
      </c>
      <c r="C176" s="79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 spans="1:17" ht="15.75" customHeight="1" x14ac:dyDescent="0.25">
      <c r="A177" s="126">
        <f>IF(A176="","",IF(A176+1&lt;Statistics!$F$4,A176+1,IF(A176+1=Statistics!$F$4,Statistics!$F$4,IF(A176+1&gt;Statistics!$F$4,""))))</f>
        <v>44918</v>
      </c>
      <c r="B177" s="127" t="str">
        <f>IF(A177="","",IF(ISNA(VLOOKUP(A177,Journal!$L$2:$L$1000,1,FALSE)),"",SUMIF(Journal!$L$2:$L$1000,A177,Journal!$Y$2:$Y$1000)))</f>
        <v/>
      </c>
      <c r="C177" s="79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 spans="1:17" ht="15.75" customHeight="1" x14ac:dyDescent="0.25">
      <c r="A178" s="126">
        <f>IF(A177="","",IF(A177+1&lt;Statistics!$F$4,A177+1,IF(A177+1=Statistics!$F$4,Statistics!$F$4,IF(A177+1&gt;Statistics!$F$4,""))))</f>
        <v>44919</v>
      </c>
      <c r="B178" s="127" t="str">
        <f>IF(A178="","",IF(ISNA(VLOOKUP(A178,Journal!$L$2:$L$1000,1,FALSE)),"",SUMIF(Journal!$L$2:$L$1000,A178,Journal!$Y$2:$Y$1000)))</f>
        <v/>
      </c>
      <c r="C178" s="79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 spans="1:17" ht="15.75" customHeight="1" x14ac:dyDescent="0.25">
      <c r="A179" s="126">
        <f>IF(A178="","",IF(A178+1&lt;Statistics!$F$4,A178+1,IF(A178+1=Statistics!$F$4,Statistics!$F$4,IF(A178+1&gt;Statistics!$F$4,""))))</f>
        <v>44920</v>
      </c>
      <c r="B179" s="127" t="str">
        <f>IF(A179="","",IF(ISNA(VLOOKUP(A179,Journal!$L$2:$L$1000,1,FALSE)),"",SUMIF(Journal!$L$2:$L$1000,A179,Journal!$Y$2:$Y$1000)))</f>
        <v/>
      </c>
      <c r="C179" s="79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  <row r="180" spans="1:17" ht="15.75" customHeight="1" x14ac:dyDescent="0.25">
      <c r="A180" s="126">
        <f>IF(A179="","",IF(A179+1&lt;Statistics!$F$4,A179+1,IF(A179+1=Statistics!$F$4,Statistics!$F$4,IF(A179+1&gt;Statistics!$F$4,""))))</f>
        <v>44921</v>
      </c>
      <c r="B180" s="127" t="str">
        <f>IF(A180="","",IF(ISNA(VLOOKUP(A180,Journal!$L$2:$L$1000,1,FALSE)),"",SUMIF(Journal!$L$2:$L$1000,A180,Journal!$Y$2:$Y$1000)))</f>
        <v/>
      </c>
      <c r="C180" s="79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</row>
    <row r="181" spans="1:17" ht="15.75" customHeight="1" x14ac:dyDescent="0.25">
      <c r="A181" s="126">
        <f>IF(A180="","",IF(A180+1&lt;Statistics!$F$4,A180+1,IF(A180+1=Statistics!$F$4,Statistics!$F$4,IF(A180+1&gt;Statistics!$F$4,""))))</f>
        <v>44922</v>
      </c>
      <c r="B181" s="127" t="str">
        <f>IF(A181="","",IF(ISNA(VLOOKUP(A181,Journal!$L$2:$L$1000,1,FALSE)),"",SUMIF(Journal!$L$2:$L$1000,A181,Journal!$Y$2:$Y$1000)))</f>
        <v/>
      </c>
      <c r="C181" s="79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</row>
    <row r="182" spans="1:17" ht="15.75" customHeight="1" x14ac:dyDescent="0.25">
      <c r="A182" s="126">
        <f>IF(A181="","",IF(A181+1&lt;Statistics!$F$4,A181+1,IF(A181+1=Statistics!$F$4,Statistics!$F$4,IF(A181+1&gt;Statistics!$F$4,""))))</f>
        <v>44923</v>
      </c>
      <c r="B182" s="127" t="str">
        <f>IF(A182="","",IF(ISNA(VLOOKUP(A182,Journal!$L$2:$L$1000,1,FALSE)),"",SUMIF(Journal!$L$2:$L$1000,A182,Journal!$Y$2:$Y$1000)))</f>
        <v/>
      </c>
      <c r="C182" s="79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</row>
    <row r="183" spans="1:17" ht="15.75" customHeight="1" x14ac:dyDescent="0.25">
      <c r="A183" s="126">
        <f>IF(A182="","",IF(A182+1&lt;Statistics!$F$4,A182+1,IF(A182+1=Statistics!$F$4,Statistics!$F$4,IF(A182+1&gt;Statistics!$F$4,""))))</f>
        <v>44924</v>
      </c>
      <c r="B183" s="127" t="str">
        <f>IF(A183="","",IF(ISNA(VLOOKUP(A183,Journal!$L$2:$L$1000,1,FALSE)),"",SUMIF(Journal!$L$2:$L$1000,A183,Journal!$Y$2:$Y$1000)))</f>
        <v/>
      </c>
      <c r="C183" s="79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</row>
    <row r="184" spans="1:17" ht="15.75" customHeight="1" x14ac:dyDescent="0.25">
      <c r="A184" s="126">
        <f>IF(A183="","",IF(A183+1&lt;Statistics!$F$4,A183+1,IF(A183+1=Statistics!$F$4,Statistics!$F$4,IF(A183+1&gt;Statistics!$F$4,""))))</f>
        <v>44925</v>
      </c>
      <c r="B184" s="127" t="str">
        <f>IF(A184="","",IF(ISNA(VLOOKUP(A184,Journal!$L$2:$L$1000,1,FALSE)),"",SUMIF(Journal!$L$2:$L$1000,A184,Journal!$Y$2:$Y$1000)))</f>
        <v/>
      </c>
      <c r="C184" s="79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</row>
    <row r="185" spans="1:17" ht="15.75" customHeight="1" x14ac:dyDescent="0.25">
      <c r="A185" s="126">
        <f>IF(A184="","",IF(A184+1&lt;Statistics!$F$4,A184+1,IF(A184+1=Statistics!$F$4,Statistics!$F$4,IF(A184+1&gt;Statistics!$F$4,""))))</f>
        <v>44926</v>
      </c>
      <c r="B185" s="127" t="str">
        <f>IF(A185="","",IF(ISNA(VLOOKUP(A185,Journal!$L$2:$L$1000,1,FALSE)),"",SUMIF(Journal!$L$2:$L$1000,A185,Journal!$Y$2:$Y$1000)))</f>
        <v/>
      </c>
      <c r="C185" s="79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</row>
    <row r="186" spans="1:17" ht="15.75" customHeight="1" x14ac:dyDescent="0.25">
      <c r="A186" s="126">
        <f>IF(A185="","",IF(A185+1&lt;Statistics!$F$4,A185+1,IF(A185+1=Statistics!$F$4,Statistics!$F$4,IF(A185+1&gt;Statistics!$F$4,""))))</f>
        <v>44927</v>
      </c>
      <c r="B186" s="127" t="str">
        <f>IF(A186="","",IF(ISNA(VLOOKUP(A186,Journal!$L$2:$L$1000,1,FALSE)),"",SUMIF(Journal!$L$2:$L$1000,A186,Journal!$Y$2:$Y$1000)))</f>
        <v/>
      </c>
      <c r="C186" s="79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</row>
    <row r="187" spans="1:17" ht="15.75" customHeight="1" x14ac:dyDescent="0.25">
      <c r="A187" s="126">
        <f>IF(A186="","",IF(A186+1&lt;Statistics!$F$4,A186+1,IF(A186+1=Statistics!$F$4,Statistics!$F$4,IF(A186+1&gt;Statistics!$F$4,""))))</f>
        <v>44928</v>
      </c>
      <c r="B187" s="127" t="str">
        <f>IF(A187="","",IF(ISNA(VLOOKUP(A187,Journal!$L$2:$L$1000,1,FALSE)),"",SUMIF(Journal!$L$2:$L$1000,A187,Journal!$Y$2:$Y$1000)))</f>
        <v/>
      </c>
      <c r="C187" s="79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</row>
    <row r="188" spans="1:17" ht="15.75" customHeight="1" x14ac:dyDescent="0.25">
      <c r="A188" s="126">
        <f>IF(A187="","",IF(A187+1&lt;Statistics!$F$4,A187+1,IF(A187+1=Statistics!$F$4,Statistics!$F$4,IF(A187+1&gt;Statistics!$F$4,""))))</f>
        <v>44929</v>
      </c>
      <c r="B188" s="127" t="str">
        <f>IF(A188="","",IF(ISNA(VLOOKUP(A188,Journal!$L$2:$L$1000,1,FALSE)),"",SUMIF(Journal!$L$2:$L$1000,A188,Journal!$Y$2:$Y$1000)))</f>
        <v/>
      </c>
      <c r="C188" s="79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</row>
    <row r="189" spans="1:17" ht="15.75" customHeight="1" x14ac:dyDescent="0.25">
      <c r="A189" s="126">
        <f>IF(A188="","",IF(A188+1&lt;Statistics!$F$4,A188+1,IF(A188+1=Statistics!$F$4,Statistics!$F$4,IF(A188+1&gt;Statistics!$F$4,""))))</f>
        <v>44930</v>
      </c>
      <c r="B189" s="127" t="str">
        <f>IF(A189="","",IF(ISNA(VLOOKUP(A189,Journal!$L$2:$L$1000,1,FALSE)),"",SUMIF(Journal!$L$2:$L$1000,A189,Journal!$Y$2:$Y$1000)))</f>
        <v/>
      </c>
      <c r="C189" s="79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</row>
    <row r="190" spans="1:17" ht="15.75" customHeight="1" x14ac:dyDescent="0.25">
      <c r="A190" s="126">
        <f>IF(A189="","",IF(A189+1&lt;Statistics!$F$4,A189+1,IF(A189+1=Statistics!$F$4,Statistics!$F$4,IF(A189+1&gt;Statistics!$F$4,""))))</f>
        <v>44931</v>
      </c>
      <c r="B190" s="127" t="str">
        <f>IF(A190="","",IF(ISNA(VLOOKUP(A190,Journal!$L$2:$L$1000,1,FALSE)),"",SUMIF(Journal!$L$2:$L$1000,A190,Journal!$Y$2:$Y$1000)))</f>
        <v/>
      </c>
      <c r="C190" s="79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</row>
    <row r="191" spans="1:17" ht="15.75" customHeight="1" x14ac:dyDescent="0.25">
      <c r="A191" s="126">
        <f>IF(A190="","",IF(A190+1&lt;Statistics!$F$4,A190+1,IF(A190+1=Statistics!$F$4,Statistics!$F$4,IF(A190+1&gt;Statistics!$F$4,""))))</f>
        <v>44932</v>
      </c>
      <c r="B191" s="127" t="str">
        <f>IF(A191="","",IF(ISNA(VLOOKUP(A191,Journal!$L$2:$L$1000,1,FALSE)),"",SUMIF(Journal!$L$2:$L$1000,A191,Journal!$Y$2:$Y$1000)))</f>
        <v/>
      </c>
      <c r="C191" s="79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</row>
    <row r="192" spans="1:17" ht="15.75" customHeight="1" x14ac:dyDescent="0.25">
      <c r="A192" s="126">
        <f>IF(A191="","",IF(A191+1&lt;Statistics!$F$4,A191+1,IF(A191+1=Statistics!$F$4,Statistics!$F$4,IF(A191+1&gt;Statistics!$F$4,""))))</f>
        <v>44933</v>
      </c>
      <c r="B192" s="127" t="str">
        <f>IF(A192="","",IF(ISNA(VLOOKUP(A192,Journal!$L$2:$L$1000,1,FALSE)),"",SUMIF(Journal!$L$2:$L$1000,A192,Journal!$Y$2:$Y$1000)))</f>
        <v/>
      </c>
      <c r="C192" s="79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</row>
    <row r="193" spans="1:17" ht="15.75" customHeight="1" x14ac:dyDescent="0.25">
      <c r="A193" s="126">
        <f>IF(A192="","",IF(A192+1&lt;Statistics!$F$4,A192+1,IF(A192+1=Statistics!$F$4,Statistics!$F$4,IF(A192+1&gt;Statistics!$F$4,""))))</f>
        <v>44934</v>
      </c>
      <c r="B193" s="127" t="str">
        <f>IF(A193="","",IF(ISNA(VLOOKUP(A193,Journal!$L$2:$L$1000,1,FALSE)),"",SUMIF(Journal!$L$2:$L$1000,A193,Journal!$Y$2:$Y$1000)))</f>
        <v/>
      </c>
      <c r="C193" s="79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</row>
    <row r="194" spans="1:17" ht="15.75" customHeight="1" x14ac:dyDescent="0.25">
      <c r="A194" s="126">
        <f>IF(A193="","",IF(A193+1&lt;Statistics!$F$4,A193+1,IF(A193+1=Statistics!$F$4,Statistics!$F$4,IF(A193+1&gt;Statistics!$F$4,""))))</f>
        <v>44935</v>
      </c>
      <c r="B194" s="127" t="str">
        <f>IF(A194="","",IF(ISNA(VLOOKUP(A194,Journal!$L$2:$L$1000,1,FALSE)),"",SUMIF(Journal!$L$2:$L$1000,A194,Journal!$Y$2:$Y$1000)))</f>
        <v/>
      </c>
      <c r="C194" s="79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</row>
    <row r="195" spans="1:17" ht="15.75" customHeight="1" x14ac:dyDescent="0.25">
      <c r="A195" s="126">
        <f>IF(A194="","",IF(A194+1&lt;Statistics!$F$4,A194+1,IF(A194+1=Statistics!$F$4,Statistics!$F$4,IF(A194+1&gt;Statistics!$F$4,""))))</f>
        <v>44936</v>
      </c>
      <c r="B195" s="127" t="str">
        <f>IF(A195="","",IF(ISNA(VLOOKUP(A195,Journal!$L$2:$L$1000,1,FALSE)),"",SUMIF(Journal!$L$2:$L$1000,A195,Journal!$Y$2:$Y$1000)))</f>
        <v/>
      </c>
      <c r="C195" s="79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</row>
    <row r="196" spans="1:17" ht="15.75" customHeight="1" x14ac:dyDescent="0.25">
      <c r="A196" s="126">
        <f>IF(A195="","",IF(A195+1&lt;Statistics!$F$4,A195+1,IF(A195+1=Statistics!$F$4,Statistics!$F$4,IF(A195+1&gt;Statistics!$F$4,""))))</f>
        <v>44937</v>
      </c>
      <c r="B196" s="127" t="str">
        <f>IF(A196="","",IF(ISNA(VLOOKUP(A196,Journal!$L$2:$L$1000,1,FALSE)),"",SUMIF(Journal!$L$2:$L$1000,A196,Journal!$Y$2:$Y$1000)))</f>
        <v/>
      </c>
      <c r="C196" s="79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</row>
    <row r="197" spans="1:17" ht="15.75" customHeight="1" x14ac:dyDescent="0.25">
      <c r="A197" s="126">
        <f>IF(A196="","",IF(A196+1&lt;Statistics!$F$4,A196+1,IF(A196+1=Statistics!$F$4,Statistics!$F$4,IF(A196+1&gt;Statistics!$F$4,""))))</f>
        <v>44938</v>
      </c>
      <c r="B197" s="127" t="str">
        <f>IF(A197="","",IF(ISNA(VLOOKUP(A197,Journal!$L$2:$L$1000,1,FALSE)),"",SUMIF(Journal!$L$2:$L$1000,A197,Journal!$Y$2:$Y$1000)))</f>
        <v/>
      </c>
      <c r="C197" s="79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</row>
    <row r="198" spans="1:17" ht="15.75" customHeight="1" x14ac:dyDescent="0.25">
      <c r="A198" s="126">
        <f>IF(A197="","",IF(A197+1&lt;Statistics!$F$4,A197+1,IF(A197+1=Statistics!$F$4,Statistics!$F$4,IF(A197+1&gt;Statistics!$F$4,""))))</f>
        <v>44939</v>
      </c>
      <c r="B198" s="127" t="str">
        <f>IF(A198="","",IF(ISNA(VLOOKUP(A198,Journal!$L$2:$L$1000,1,FALSE)),"",SUMIF(Journal!$L$2:$L$1000,A198,Journal!$Y$2:$Y$1000)))</f>
        <v/>
      </c>
      <c r="C198" s="79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</row>
    <row r="199" spans="1:17" ht="15.75" customHeight="1" x14ac:dyDescent="0.25">
      <c r="A199" s="126">
        <f>IF(A198="","",IF(A198+1&lt;Statistics!$F$4,A198+1,IF(A198+1=Statistics!$F$4,Statistics!$F$4,IF(A198+1&gt;Statistics!$F$4,""))))</f>
        <v>44940</v>
      </c>
      <c r="B199" s="127" t="str">
        <f>IF(A199="","",IF(ISNA(VLOOKUP(A199,Journal!$L$2:$L$1000,1,FALSE)),"",SUMIF(Journal!$L$2:$L$1000,A199,Journal!$Y$2:$Y$1000)))</f>
        <v/>
      </c>
      <c r="C199" s="79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</row>
    <row r="200" spans="1:17" ht="15.75" customHeight="1" x14ac:dyDescent="0.25">
      <c r="A200" s="126">
        <f>IF(A199="","",IF(A199+1&lt;Statistics!$F$4,A199+1,IF(A199+1=Statistics!$F$4,Statistics!$F$4,IF(A199+1&gt;Statistics!$F$4,""))))</f>
        <v>44941</v>
      </c>
      <c r="B200" s="127" t="str">
        <f>IF(A200="","",IF(ISNA(VLOOKUP(A200,Journal!$L$2:$L$1000,1,FALSE)),"",SUMIF(Journal!$L$2:$L$1000,A200,Journal!$Y$2:$Y$1000)))</f>
        <v/>
      </c>
      <c r="C200" s="79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</row>
    <row r="201" spans="1:17" ht="15.75" customHeight="1" x14ac:dyDescent="0.25">
      <c r="A201" s="126">
        <f>IF(A200="","",IF(A200+1&lt;Statistics!$F$4,A200+1,IF(A200+1=Statistics!$F$4,Statistics!$F$4,IF(A200+1&gt;Statistics!$F$4,""))))</f>
        <v>44942</v>
      </c>
      <c r="B201" s="127" t="str">
        <f>IF(A201="","",IF(ISNA(VLOOKUP(A201,Journal!$L$2:$L$1000,1,FALSE)),"",SUMIF(Journal!$L$2:$L$1000,A201,Journal!$Y$2:$Y$1000)))</f>
        <v/>
      </c>
      <c r="C201" s="79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</row>
    <row r="202" spans="1:17" ht="15.75" customHeight="1" x14ac:dyDescent="0.25">
      <c r="A202" s="126">
        <f>IF(A201="","",IF(A201+1&lt;Statistics!$F$4,A201+1,IF(A201+1=Statistics!$F$4,Statistics!$F$4,IF(A201+1&gt;Statistics!$F$4,""))))</f>
        <v>44943</v>
      </c>
      <c r="B202" s="127" t="str">
        <f>IF(A202="","",IF(ISNA(VLOOKUP(A202,Journal!$L$2:$L$1000,1,FALSE)),"",SUMIF(Journal!$L$2:$L$1000,A202,Journal!$Y$2:$Y$1000)))</f>
        <v/>
      </c>
      <c r="C202" s="79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</row>
    <row r="203" spans="1:17" ht="15.75" customHeight="1" x14ac:dyDescent="0.25">
      <c r="A203" s="126">
        <f>IF(A202="","",IF(A202+1&lt;Statistics!$F$4,A202+1,IF(A202+1=Statistics!$F$4,Statistics!$F$4,IF(A202+1&gt;Statistics!$F$4,""))))</f>
        <v>44944</v>
      </c>
      <c r="B203" s="127" t="str">
        <f>IF(A203="","",IF(ISNA(VLOOKUP(A203,Journal!$L$2:$L$1000,1,FALSE)),"",SUMIF(Journal!$L$2:$L$1000,A203,Journal!$Y$2:$Y$1000)))</f>
        <v/>
      </c>
      <c r="C203" s="79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</row>
    <row r="204" spans="1:17" ht="15.75" customHeight="1" x14ac:dyDescent="0.25">
      <c r="A204" s="126">
        <f>IF(A203="","",IF(A203+1&lt;Statistics!$F$4,A203+1,IF(A203+1=Statistics!$F$4,Statistics!$F$4,IF(A203+1&gt;Statistics!$F$4,""))))</f>
        <v>44945</v>
      </c>
      <c r="B204" s="127" t="str">
        <f>IF(A204="","",IF(ISNA(VLOOKUP(A204,Journal!$L$2:$L$1000,1,FALSE)),"",SUMIF(Journal!$L$2:$L$1000,A204,Journal!$Y$2:$Y$1000)))</f>
        <v/>
      </c>
      <c r="C204" s="79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</row>
    <row r="205" spans="1:17" ht="15.75" customHeight="1" x14ac:dyDescent="0.25">
      <c r="A205" s="126">
        <f>IF(A204="","",IF(A204+1&lt;Statistics!$F$4,A204+1,IF(A204+1=Statistics!$F$4,Statistics!$F$4,IF(A204+1&gt;Statistics!$F$4,""))))</f>
        <v>44946</v>
      </c>
      <c r="B205" s="127" t="str">
        <f>IF(A205="","",IF(ISNA(VLOOKUP(A205,Journal!$L$2:$L$1000,1,FALSE)),"",SUMIF(Journal!$L$2:$L$1000,A205,Journal!$Y$2:$Y$1000)))</f>
        <v/>
      </c>
      <c r="C205" s="79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</row>
    <row r="206" spans="1:17" ht="15.75" customHeight="1" x14ac:dyDescent="0.25">
      <c r="A206" s="126">
        <f>IF(A205="","",IF(A205+1&lt;Statistics!$F$4,A205+1,IF(A205+1=Statistics!$F$4,Statistics!$F$4,IF(A205+1&gt;Statistics!$F$4,""))))</f>
        <v>44947</v>
      </c>
      <c r="B206" s="127" t="str">
        <f>IF(A206="","",IF(ISNA(VLOOKUP(A206,Journal!$L$2:$L$1000,1,FALSE)),"",SUMIF(Journal!$L$2:$L$1000,A206,Journal!$Y$2:$Y$1000)))</f>
        <v/>
      </c>
      <c r="C206" s="79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</row>
    <row r="207" spans="1:17" ht="15.75" customHeight="1" x14ac:dyDescent="0.25">
      <c r="A207" s="126">
        <f>IF(A206="","",IF(A206+1&lt;Statistics!$F$4,A206+1,IF(A206+1=Statistics!$F$4,Statistics!$F$4,IF(A206+1&gt;Statistics!$F$4,""))))</f>
        <v>44948</v>
      </c>
      <c r="B207" s="127" t="str">
        <f>IF(A207="","",IF(ISNA(VLOOKUP(A207,Journal!$L$2:$L$1000,1,FALSE)),"",SUMIF(Journal!$L$2:$L$1000,A207,Journal!$Y$2:$Y$1000)))</f>
        <v/>
      </c>
      <c r="C207" s="79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</row>
    <row r="208" spans="1:17" ht="15.75" customHeight="1" x14ac:dyDescent="0.25">
      <c r="A208" s="126">
        <f>IF(A207="","",IF(A207+1&lt;Statistics!$F$4,A207+1,IF(A207+1=Statistics!$F$4,Statistics!$F$4,IF(A207+1&gt;Statistics!$F$4,""))))</f>
        <v>44949</v>
      </c>
      <c r="B208" s="127" t="str">
        <f>IF(A208="","",IF(ISNA(VLOOKUP(A208,Journal!$L$2:$L$1000,1,FALSE)),"",SUMIF(Journal!$L$2:$L$1000,A208,Journal!$Y$2:$Y$1000)))</f>
        <v/>
      </c>
      <c r="C208" s="79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</row>
    <row r="209" spans="1:17" ht="15.75" customHeight="1" x14ac:dyDescent="0.25">
      <c r="A209" s="126">
        <f>IF(A208="","",IF(A208+1&lt;Statistics!$F$4,A208+1,IF(A208+1=Statistics!$F$4,Statistics!$F$4,IF(A208+1&gt;Statistics!$F$4,""))))</f>
        <v>44950</v>
      </c>
      <c r="B209" s="127" t="str">
        <f>IF(A209="","",IF(ISNA(VLOOKUP(A209,Journal!$L$2:$L$1000,1,FALSE)),"",SUMIF(Journal!$L$2:$L$1000,A209,Journal!$Y$2:$Y$1000)))</f>
        <v/>
      </c>
      <c r="C209" s="79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</row>
    <row r="210" spans="1:17" ht="15.75" customHeight="1" x14ac:dyDescent="0.25">
      <c r="A210" s="126">
        <f>IF(A209="","",IF(A209+1&lt;Statistics!$F$4,A209+1,IF(A209+1=Statistics!$F$4,Statistics!$F$4,IF(A209+1&gt;Statistics!$F$4,""))))</f>
        <v>44951</v>
      </c>
      <c r="B210" s="127" t="str">
        <f>IF(A210="","",IF(ISNA(VLOOKUP(A210,Journal!$L$2:$L$1000,1,FALSE)),"",SUMIF(Journal!$L$2:$L$1000,A210,Journal!$Y$2:$Y$1000)))</f>
        <v/>
      </c>
      <c r="C210" s="79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</row>
    <row r="211" spans="1:17" ht="15.75" customHeight="1" x14ac:dyDescent="0.25">
      <c r="A211" s="126">
        <f>IF(A210="","",IF(A210+1&lt;Statistics!$F$4,A210+1,IF(A210+1=Statistics!$F$4,Statistics!$F$4,IF(A210+1&gt;Statistics!$F$4,""))))</f>
        <v>44952</v>
      </c>
      <c r="B211" s="127" t="str">
        <f>IF(A211="","",IF(ISNA(VLOOKUP(A211,Journal!$L$2:$L$1000,1,FALSE)),"",SUMIF(Journal!$L$2:$L$1000,A211,Journal!$Y$2:$Y$1000)))</f>
        <v/>
      </c>
      <c r="C211" s="79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</row>
    <row r="212" spans="1:17" ht="15.75" customHeight="1" x14ac:dyDescent="0.25">
      <c r="A212" s="126">
        <f>IF(A211="","",IF(A211+1&lt;Statistics!$F$4,A211+1,IF(A211+1=Statistics!$F$4,Statistics!$F$4,IF(A211+1&gt;Statistics!$F$4,""))))</f>
        <v>44953</v>
      </c>
      <c r="B212" s="127" t="str">
        <f>IF(A212="","",IF(ISNA(VLOOKUP(A212,Journal!$L$2:$L$1000,1,FALSE)),"",SUMIF(Journal!$L$2:$L$1000,A212,Journal!$Y$2:$Y$1000)))</f>
        <v/>
      </c>
      <c r="C212" s="79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</row>
    <row r="213" spans="1:17" ht="15.75" customHeight="1" x14ac:dyDescent="0.25">
      <c r="A213" s="126">
        <f>IF(A212="","",IF(A212+1&lt;Statistics!$F$4,A212+1,IF(A212+1=Statistics!$F$4,Statistics!$F$4,IF(A212+1&gt;Statistics!$F$4,""))))</f>
        <v>44954</v>
      </c>
      <c r="B213" s="127" t="str">
        <f>IF(A213="","",IF(ISNA(VLOOKUP(A213,Journal!$L$2:$L$1000,1,FALSE)),"",SUMIF(Journal!$L$2:$L$1000,A213,Journal!$Y$2:$Y$1000)))</f>
        <v/>
      </c>
      <c r="C213" s="79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</row>
    <row r="214" spans="1:17" ht="15.75" customHeight="1" x14ac:dyDescent="0.25">
      <c r="A214" s="126">
        <f>IF(A213="","",IF(A213+1&lt;Statistics!$F$4,A213+1,IF(A213+1=Statistics!$F$4,Statistics!$F$4,IF(A213+1&gt;Statistics!$F$4,""))))</f>
        <v>44955</v>
      </c>
      <c r="B214" s="127" t="str">
        <f>IF(A214="","",IF(ISNA(VLOOKUP(A214,Journal!$L$2:$L$1000,1,FALSE)),"",SUMIF(Journal!$L$2:$L$1000,A214,Journal!$Y$2:$Y$1000)))</f>
        <v/>
      </c>
      <c r="C214" s="79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</row>
    <row r="215" spans="1:17" ht="15.75" customHeight="1" x14ac:dyDescent="0.25">
      <c r="A215" s="126">
        <f>IF(A214="","",IF(A214+1&lt;Statistics!$F$4,A214+1,IF(A214+1=Statistics!$F$4,Statistics!$F$4,IF(A214+1&gt;Statistics!$F$4,""))))</f>
        <v>44956</v>
      </c>
      <c r="B215" s="127" t="str">
        <f>IF(A215="","",IF(ISNA(VLOOKUP(A215,Journal!$L$2:$L$1000,1,FALSE)),"",SUMIF(Journal!$L$2:$L$1000,A215,Journal!$Y$2:$Y$1000)))</f>
        <v/>
      </c>
      <c r="C215" s="79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</row>
    <row r="216" spans="1:17" ht="15.75" customHeight="1" x14ac:dyDescent="0.25">
      <c r="A216" s="126">
        <f>IF(A215="","",IF(A215+1&lt;Statistics!$F$4,A215+1,IF(A215+1=Statistics!$F$4,Statistics!$F$4,IF(A215+1&gt;Statistics!$F$4,""))))</f>
        <v>44957</v>
      </c>
      <c r="B216" s="127" t="str">
        <f>IF(A216="","",IF(ISNA(VLOOKUP(A216,Journal!$L$2:$L$1000,1,FALSE)),"",SUMIF(Journal!$L$2:$L$1000,A216,Journal!$Y$2:$Y$1000)))</f>
        <v/>
      </c>
      <c r="C216" s="79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</row>
    <row r="217" spans="1:17" ht="15.75" customHeight="1" x14ac:dyDescent="0.25">
      <c r="A217" s="126">
        <f>IF(A216="","",IF(A216+1&lt;Statistics!$F$4,A216+1,IF(A216+1=Statistics!$F$4,Statistics!$F$4,IF(A216+1&gt;Statistics!$F$4,""))))</f>
        <v>44958</v>
      </c>
      <c r="B217" s="127" t="str">
        <f>IF(A217="","",IF(ISNA(VLOOKUP(A217,Journal!$L$2:$L$1000,1,FALSE)),"",SUMIF(Journal!$L$2:$L$1000,A217,Journal!$Y$2:$Y$1000)))</f>
        <v/>
      </c>
      <c r="C217" s="79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</row>
    <row r="218" spans="1:17" ht="15.75" customHeight="1" x14ac:dyDescent="0.25">
      <c r="A218" s="126">
        <f>IF(A217="","",IF(A217+1&lt;Statistics!$F$4,A217+1,IF(A217+1=Statistics!$F$4,Statistics!$F$4,IF(A217+1&gt;Statistics!$F$4,""))))</f>
        <v>44959</v>
      </c>
      <c r="B218" s="127" t="str">
        <f>IF(A218="","",IF(ISNA(VLOOKUP(A218,Journal!$L$2:$L$1000,1,FALSE)),"",SUMIF(Journal!$L$2:$L$1000,A218,Journal!$Y$2:$Y$1000)))</f>
        <v/>
      </c>
      <c r="C218" s="79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</row>
    <row r="219" spans="1:17" ht="15.75" customHeight="1" x14ac:dyDescent="0.25">
      <c r="A219" s="126">
        <f>IF(A218="","",IF(A218+1&lt;Statistics!$F$4,A218+1,IF(A218+1=Statistics!$F$4,Statistics!$F$4,IF(A218+1&gt;Statistics!$F$4,""))))</f>
        <v>44960</v>
      </c>
      <c r="B219" s="127" t="str">
        <f>IF(A219="","",IF(ISNA(VLOOKUP(A219,Journal!$L$2:$L$1000,1,FALSE)),"",SUMIF(Journal!$L$2:$L$1000,A219,Journal!$Y$2:$Y$1000)))</f>
        <v/>
      </c>
      <c r="C219" s="79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</row>
    <row r="220" spans="1:17" ht="15.75" customHeight="1" x14ac:dyDescent="0.25">
      <c r="A220" s="126">
        <f>IF(A219="","",IF(A219+1&lt;Statistics!$F$4,A219+1,IF(A219+1=Statistics!$F$4,Statistics!$F$4,IF(A219+1&gt;Statistics!$F$4,""))))</f>
        <v>44961</v>
      </c>
      <c r="B220" s="127" t="str">
        <f>IF(A220="","",IF(ISNA(VLOOKUP(A220,Journal!$L$2:$L$1000,1,FALSE)),"",SUMIF(Journal!$L$2:$L$1000,A220,Journal!$Y$2:$Y$1000)))</f>
        <v/>
      </c>
      <c r="C220" s="79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</row>
    <row r="221" spans="1:17" ht="15.75" customHeight="1" x14ac:dyDescent="0.25">
      <c r="A221" s="126">
        <f>IF(A220="","",IF(A220+1&lt;Statistics!$F$4,A220+1,IF(A220+1=Statistics!$F$4,Statistics!$F$4,IF(A220+1&gt;Statistics!$F$4,""))))</f>
        <v>44962</v>
      </c>
      <c r="B221" s="127" t="str">
        <f>IF(A221="","",IF(ISNA(VLOOKUP(A221,Journal!$L$2:$L$1000,1,FALSE)),"",SUMIF(Journal!$L$2:$L$1000,A221,Journal!$Y$2:$Y$1000)))</f>
        <v/>
      </c>
      <c r="C221" s="79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</row>
    <row r="222" spans="1:17" ht="15.75" customHeight="1" x14ac:dyDescent="0.25">
      <c r="A222" s="126">
        <f>IF(A221="","",IF(A221+1&lt;Statistics!$F$4,A221+1,IF(A221+1=Statistics!$F$4,Statistics!$F$4,IF(A221+1&gt;Statistics!$F$4,""))))</f>
        <v>44963</v>
      </c>
      <c r="B222" s="127" t="str">
        <f>IF(A222="","",IF(ISNA(VLOOKUP(A222,Journal!$L$2:$L$1000,1,FALSE)),"",SUMIF(Journal!$L$2:$L$1000,A222,Journal!$Y$2:$Y$1000)))</f>
        <v/>
      </c>
      <c r="C222" s="79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</row>
    <row r="223" spans="1:17" ht="15.75" customHeight="1" x14ac:dyDescent="0.25">
      <c r="A223" s="126">
        <f>IF(A222="","",IF(A222+1&lt;Statistics!$F$4,A222+1,IF(A222+1=Statistics!$F$4,Statistics!$F$4,IF(A222+1&gt;Statistics!$F$4,""))))</f>
        <v>44964</v>
      </c>
      <c r="B223" s="127" t="str">
        <f>IF(A223="","",IF(ISNA(VLOOKUP(A223,Journal!$L$2:$L$1000,1,FALSE)),"",SUMIF(Journal!$L$2:$L$1000,A223,Journal!$Y$2:$Y$1000)))</f>
        <v/>
      </c>
      <c r="C223" s="79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</row>
    <row r="224" spans="1:17" ht="15.75" customHeight="1" x14ac:dyDescent="0.25">
      <c r="A224" s="126">
        <f>IF(A223="","",IF(A223+1&lt;Statistics!$F$4,A223+1,IF(A223+1=Statistics!$F$4,Statistics!$F$4,IF(A223+1&gt;Statistics!$F$4,""))))</f>
        <v>44965</v>
      </c>
      <c r="B224" s="127" t="str">
        <f>IF(A224="","",IF(ISNA(VLOOKUP(A224,Journal!$L$2:$L$1000,1,FALSE)),"",SUMIF(Journal!$L$2:$L$1000,A224,Journal!$Y$2:$Y$1000)))</f>
        <v/>
      </c>
      <c r="C224" s="79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</row>
    <row r="225" spans="1:17" ht="15.75" customHeight="1" x14ac:dyDescent="0.25">
      <c r="A225" s="126">
        <f>IF(A224="","",IF(A224+1&lt;Statistics!$F$4,A224+1,IF(A224+1=Statistics!$F$4,Statistics!$F$4,IF(A224+1&gt;Statistics!$F$4,""))))</f>
        <v>44966</v>
      </c>
      <c r="B225" s="127" t="str">
        <f>IF(A225="","",IF(ISNA(VLOOKUP(A225,Journal!$L$2:$L$1000,1,FALSE)),"",SUMIF(Journal!$L$2:$L$1000,A225,Journal!$Y$2:$Y$1000)))</f>
        <v/>
      </c>
      <c r="C225" s="79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</row>
    <row r="226" spans="1:17" ht="15.75" customHeight="1" x14ac:dyDescent="0.25">
      <c r="A226" s="126">
        <f>IF(A225="","",IF(A225+1&lt;Statistics!$F$4,A225+1,IF(A225+1=Statistics!$F$4,Statistics!$F$4,IF(A225+1&gt;Statistics!$F$4,""))))</f>
        <v>44967</v>
      </c>
      <c r="B226" s="127" t="str">
        <f>IF(A226="","",IF(ISNA(VLOOKUP(A226,Journal!$L$2:$L$1000,1,FALSE)),"",SUMIF(Journal!$L$2:$L$1000,A226,Journal!$Y$2:$Y$1000)))</f>
        <v/>
      </c>
      <c r="C226" s="79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</row>
    <row r="227" spans="1:17" ht="15.75" customHeight="1" x14ac:dyDescent="0.25">
      <c r="A227" s="126">
        <f>IF(A226="","",IF(A226+1&lt;Statistics!$F$4,A226+1,IF(A226+1=Statistics!$F$4,Statistics!$F$4,IF(A226+1&gt;Statistics!$F$4,""))))</f>
        <v>44968</v>
      </c>
      <c r="B227" s="127" t="str">
        <f>IF(A227="","",IF(ISNA(VLOOKUP(A227,Journal!$L$2:$L$1000,1,FALSE)),"",SUMIF(Journal!$L$2:$L$1000,A227,Journal!$Y$2:$Y$1000)))</f>
        <v/>
      </c>
      <c r="C227" s="79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</row>
    <row r="228" spans="1:17" ht="15.75" customHeight="1" x14ac:dyDescent="0.25">
      <c r="A228" s="126">
        <f>IF(A227="","",IF(A227+1&lt;Statistics!$F$4,A227+1,IF(A227+1=Statistics!$F$4,Statistics!$F$4,IF(A227+1&gt;Statistics!$F$4,""))))</f>
        <v>44969</v>
      </c>
      <c r="B228" s="127" t="str">
        <f>IF(A228="","",IF(ISNA(VLOOKUP(A228,Journal!$L$2:$L$1000,1,FALSE)),"",SUMIF(Journal!$L$2:$L$1000,A228,Journal!$Y$2:$Y$1000)))</f>
        <v/>
      </c>
      <c r="C228" s="79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</row>
    <row r="229" spans="1:17" ht="15.75" customHeight="1" x14ac:dyDescent="0.25">
      <c r="A229" s="126">
        <f>IF(A228="","",IF(A228+1&lt;Statistics!$F$4,A228+1,IF(A228+1=Statistics!$F$4,Statistics!$F$4,IF(A228+1&gt;Statistics!$F$4,""))))</f>
        <v>44970</v>
      </c>
      <c r="B229" s="127" t="str">
        <f>IF(A229="","",IF(ISNA(VLOOKUP(A229,Journal!$L$2:$L$1000,1,FALSE)),"",SUMIF(Journal!$L$2:$L$1000,A229,Journal!$Y$2:$Y$1000)))</f>
        <v/>
      </c>
      <c r="C229" s="79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</row>
    <row r="230" spans="1:17" ht="15.75" customHeight="1" x14ac:dyDescent="0.25">
      <c r="A230" s="126">
        <f>IF(A229="","",IF(A229+1&lt;Statistics!$F$4,A229+1,IF(A229+1=Statistics!$F$4,Statistics!$F$4,IF(A229+1&gt;Statistics!$F$4,""))))</f>
        <v>44971</v>
      </c>
      <c r="B230" s="127" t="str">
        <f>IF(A230="","",IF(ISNA(VLOOKUP(A230,Journal!$L$2:$L$1000,1,FALSE)),"",SUMIF(Journal!$L$2:$L$1000,A230,Journal!$Y$2:$Y$1000)))</f>
        <v/>
      </c>
      <c r="C230" s="79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</row>
    <row r="231" spans="1:17" ht="15.75" customHeight="1" x14ac:dyDescent="0.25">
      <c r="A231" s="126">
        <f>IF(A230="","",IF(A230+1&lt;Statistics!$F$4,A230+1,IF(A230+1=Statistics!$F$4,Statistics!$F$4,IF(A230+1&gt;Statistics!$F$4,""))))</f>
        <v>44972</v>
      </c>
      <c r="B231" s="127" t="str">
        <f>IF(A231="","",IF(ISNA(VLOOKUP(A231,Journal!$L$2:$L$1000,1,FALSE)),"",SUMIF(Journal!$L$2:$L$1000,A231,Journal!$Y$2:$Y$1000)))</f>
        <v/>
      </c>
      <c r="C231" s="79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</row>
    <row r="232" spans="1:17" ht="15.75" customHeight="1" x14ac:dyDescent="0.25">
      <c r="A232" s="126">
        <f>IF(A231="","",IF(A231+1&lt;Statistics!$F$4,A231+1,IF(A231+1=Statistics!$F$4,Statistics!$F$4,IF(A231+1&gt;Statistics!$F$4,""))))</f>
        <v>44973</v>
      </c>
      <c r="B232" s="127" t="str">
        <f>IF(A232="","",IF(ISNA(VLOOKUP(A232,Journal!$L$2:$L$1000,1,FALSE)),"",SUMIF(Journal!$L$2:$L$1000,A232,Journal!$Y$2:$Y$1000)))</f>
        <v/>
      </c>
      <c r="C232" s="79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</row>
    <row r="233" spans="1:17" ht="15.75" customHeight="1" x14ac:dyDescent="0.25">
      <c r="A233" s="126">
        <f>IF(A232="","",IF(A232+1&lt;Statistics!$F$4,A232+1,IF(A232+1=Statistics!$F$4,Statistics!$F$4,IF(A232+1&gt;Statistics!$F$4,""))))</f>
        <v>44974</v>
      </c>
      <c r="B233" s="127" t="str">
        <f>IF(A233="","",IF(ISNA(VLOOKUP(A233,Journal!$L$2:$L$1000,1,FALSE)),"",SUMIF(Journal!$L$2:$L$1000,A233,Journal!$Y$2:$Y$1000)))</f>
        <v/>
      </c>
      <c r="C233" s="79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</row>
    <row r="234" spans="1:17" ht="15.75" customHeight="1" x14ac:dyDescent="0.25">
      <c r="A234" s="126">
        <f>IF(A233="","",IF(A233+1&lt;Statistics!$F$4,A233+1,IF(A233+1=Statistics!$F$4,Statistics!$F$4,IF(A233+1&gt;Statistics!$F$4,""))))</f>
        <v>44975</v>
      </c>
      <c r="B234" s="127" t="str">
        <f>IF(A234="","",IF(ISNA(VLOOKUP(A234,Journal!$L$2:$L$1000,1,FALSE)),"",SUMIF(Journal!$L$2:$L$1000,A234,Journal!$Y$2:$Y$1000)))</f>
        <v/>
      </c>
      <c r="C234" s="79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</row>
    <row r="235" spans="1:17" ht="15.75" customHeight="1" x14ac:dyDescent="0.25">
      <c r="A235" s="126">
        <f>IF(A234="","",IF(A234+1&lt;Statistics!$F$4,A234+1,IF(A234+1=Statistics!$F$4,Statistics!$F$4,IF(A234+1&gt;Statistics!$F$4,""))))</f>
        <v>44976</v>
      </c>
      <c r="B235" s="127" t="str">
        <f>IF(A235="","",IF(ISNA(VLOOKUP(A235,Journal!$L$2:$L$1000,1,FALSE)),"",SUMIF(Journal!$L$2:$L$1000,A235,Journal!$Y$2:$Y$1000)))</f>
        <v/>
      </c>
      <c r="C235" s="79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</row>
    <row r="236" spans="1:17" ht="15.75" customHeight="1" x14ac:dyDescent="0.25">
      <c r="A236" s="126">
        <f>IF(A235="","",IF(A235+1&lt;Statistics!$F$4,A235+1,IF(A235+1=Statistics!$F$4,Statistics!$F$4,IF(A235+1&gt;Statistics!$F$4,""))))</f>
        <v>44977</v>
      </c>
      <c r="B236" s="127" t="str">
        <f>IF(A236="","",IF(ISNA(VLOOKUP(A236,Journal!$L$2:$L$1000,1,FALSE)),"",SUMIF(Journal!$L$2:$L$1000,A236,Journal!$Y$2:$Y$1000)))</f>
        <v/>
      </c>
      <c r="C236" s="79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</row>
    <row r="237" spans="1:17" ht="15.75" customHeight="1" x14ac:dyDescent="0.25">
      <c r="A237" s="126">
        <f>IF(A236="","",IF(A236+1&lt;Statistics!$F$4,A236+1,IF(A236+1=Statistics!$F$4,Statistics!$F$4,IF(A236+1&gt;Statistics!$F$4,""))))</f>
        <v>44978</v>
      </c>
      <c r="B237" s="127" t="str">
        <f>IF(A237="","",IF(ISNA(VLOOKUP(A237,Journal!$L$2:$L$1000,1,FALSE)),"",SUMIF(Journal!$L$2:$L$1000,A237,Journal!$Y$2:$Y$1000)))</f>
        <v/>
      </c>
      <c r="C237" s="79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</row>
    <row r="238" spans="1:17" ht="15.75" customHeight="1" x14ac:dyDescent="0.25">
      <c r="A238" s="126">
        <f>IF(A237="","",IF(A237+1&lt;Statistics!$F$4,A237+1,IF(A237+1=Statistics!$F$4,Statistics!$F$4,IF(A237+1&gt;Statistics!$F$4,""))))</f>
        <v>44979</v>
      </c>
      <c r="B238" s="127" t="str">
        <f>IF(A238="","",IF(ISNA(VLOOKUP(A238,Journal!$L$2:$L$1000,1,FALSE)),"",SUMIF(Journal!$L$2:$L$1000,A238,Journal!$Y$2:$Y$1000)))</f>
        <v/>
      </c>
      <c r="C238" s="79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</row>
    <row r="239" spans="1:17" ht="15.75" customHeight="1" x14ac:dyDescent="0.25">
      <c r="A239" s="126">
        <f>IF(A238="","",IF(A238+1&lt;Statistics!$F$4,A238+1,IF(A238+1=Statistics!$F$4,Statistics!$F$4,IF(A238+1&gt;Statistics!$F$4,""))))</f>
        <v>44980</v>
      </c>
      <c r="B239" s="127" t="str">
        <f>IF(A239="","",IF(ISNA(VLOOKUP(A239,Journal!$L$2:$L$1000,1,FALSE)),"",SUMIF(Journal!$L$2:$L$1000,A239,Journal!$Y$2:$Y$1000)))</f>
        <v/>
      </c>
      <c r="C239" s="79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</row>
    <row r="240" spans="1:17" ht="15.75" customHeight="1" x14ac:dyDescent="0.25">
      <c r="A240" s="126">
        <f>IF(A239="","",IF(A239+1&lt;Statistics!$F$4,A239+1,IF(A239+1=Statistics!$F$4,Statistics!$F$4,IF(A239+1&gt;Statistics!$F$4,""))))</f>
        <v>44981</v>
      </c>
      <c r="B240" s="127" t="str">
        <f>IF(A240="","",IF(ISNA(VLOOKUP(A240,Journal!$L$2:$L$1000,1,FALSE)),"",SUMIF(Journal!$L$2:$L$1000,A240,Journal!$Y$2:$Y$1000)))</f>
        <v/>
      </c>
      <c r="C240" s="79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</row>
    <row r="241" spans="1:17" ht="15.75" customHeight="1" x14ac:dyDescent="0.25">
      <c r="A241" s="126">
        <f>IF(A240="","",IF(A240+1&lt;Statistics!$F$4,A240+1,IF(A240+1=Statistics!$F$4,Statistics!$F$4,IF(A240+1&gt;Statistics!$F$4,""))))</f>
        <v>44982</v>
      </c>
      <c r="B241" s="127" t="str">
        <f>IF(A241="","",IF(ISNA(VLOOKUP(A241,Journal!$L$2:$L$1000,1,FALSE)),"",SUMIF(Journal!$L$2:$L$1000,A241,Journal!$Y$2:$Y$1000)))</f>
        <v/>
      </c>
      <c r="C241" s="79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</row>
    <row r="242" spans="1:17" ht="15.75" customHeight="1" x14ac:dyDescent="0.25">
      <c r="A242" s="126">
        <f>IF(A241="","",IF(A241+1&lt;Statistics!$F$4,A241+1,IF(A241+1=Statistics!$F$4,Statistics!$F$4,IF(A241+1&gt;Statistics!$F$4,""))))</f>
        <v>44983</v>
      </c>
      <c r="B242" s="127" t="str">
        <f>IF(A242="","",IF(ISNA(VLOOKUP(A242,Journal!$L$2:$L$1000,1,FALSE)),"",SUMIF(Journal!$L$2:$L$1000,A242,Journal!$Y$2:$Y$1000)))</f>
        <v/>
      </c>
      <c r="C242" s="79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</row>
    <row r="243" spans="1:17" ht="15.75" customHeight="1" x14ac:dyDescent="0.25">
      <c r="A243" s="126">
        <f>IF(A242="","",IF(A242+1&lt;Statistics!$F$4,A242+1,IF(A242+1=Statistics!$F$4,Statistics!$F$4,IF(A242+1&gt;Statistics!$F$4,""))))</f>
        <v>44984</v>
      </c>
      <c r="B243" s="127" t="str">
        <f>IF(A243="","",IF(ISNA(VLOOKUP(A243,Journal!$L$2:$L$1000,1,FALSE)),"",SUMIF(Journal!$L$2:$L$1000,A243,Journal!$Y$2:$Y$1000)))</f>
        <v/>
      </c>
      <c r="C243" s="79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</row>
    <row r="244" spans="1:17" ht="15.75" customHeight="1" x14ac:dyDescent="0.25">
      <c r="A244" s="126">
        <f>IF(A243="","",IF(A243+1&lt;Statistics!$F$4,A243+1,IF(A243+1=Statistics!$F$4,Statistics!$F$4,IF(A243+1&gt;Statistics!$F$4,""))))</f>
        <v>44985</v>
      </c>
      <c r="B244" s="127" t="str">
        <f>IF(A244="","",IF(ISNA(VLOOKUP(A244,Journal!$L$2:$L$1000,1,FALSE)),"",SUMIF(Journal!$L$2:$L$1000,A244,Journal!$Y$2:$Y$1000)))</f>
        <v/>
      </c>
      <c r="C244" s="79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</row>
    <row r="245" spans="1:17" ht="15.75" customHeight="1" x14ac:dyDescent="0.25">
      <c r="A245" s="126">
        <f>IF(A244="","",IF(A244+1&lt;Statistics!$F$4,A244+1,IF(A244+1=Statistics!$F$4,Statistics!$F$4,IF(A244+1&gt;Statistics!$F$4,""))))</f>
        <v>44986</v>
      </c>
      <c r="B245" s="127" t="str">
        <f>IF(A245="","",IF(ISNA(VLOOKUP(A245,Journal!$L$2:$L$1000,1,FALSE)),"",SUMIF(Journal!$L$2:$L$1000,A245,Journal!$Y$2:$Y$1000)))</f>
        <v/>
      </c>
      <c r="C245" s="79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</row>
    <row r="246" spans="1:17" ht="15.75" customHeight="1" x14ac:dyDescent="0.25">
      <c r="A246" s="126">
        <f>IF(A245="","",IF(A245+1&lt;Statistics!$F$4,A245+1,IF(A245+1=Statistics!$F$4,Statistics!$F$4,IF(A245+1&gt;Statistics!$F$4,""))))</f>
        <v>44987</v>
      </c>
      <c r="B246" s="127" t="str">
        <f>IF(A246="","",IF(ISNA(VLOOKUP(A246,Journal!$L$2:$L$1000,1,FALSE)),"",SUMIF(Journal!$L$2:$L$1000,A246,Journal!$Y$2:$Y$1000)))</f>
        <v/>
      </c>
      <c r="C246" s="79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</row>
    <row r="247" spans="1:17" ht="15.75" customHeight="1" x14ac:dyDescent="0.25">
      <c r="A247" s="126">
        <f>IF(A246="","",IF(A246+1&lt;Statistics!$F$4,A246+1,IF(A246+1=Statistics!$F$4,Statistics!$F$4,IF(A246+1&gt;Statistics!$F$4,""))))</f>
        <v>44988</v>
      </c>
      <c r="B247" s="127" t="str">
        <f>IF(A247="","",IF(ISNA(VLOOKUP(A247,Journal!$L$2:$L$1000,1,FALSE)),"",SUMIF(Journal!$L$2:$L$1000,A247,Journal!$Y$2:$Y$1000)))</f>
        <v/>
      </c>
      <c r="C247" s="79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</row>
    <row r="248" spans="1:17" ht="15.75" customHeight="1" x14ac:dyDescent="0.25">
      <c r="A248" s="126">
        <f>IF(A247="","",IF(A247+1&lt;Statistics!$F$4,A247+1,IF(A247+1=Statistics!$F$4,Statistics!$F$4,IF(A247+1&gt;Statistics!$F$4,""))))</f>
        <v>44989</v>
      </c>
      <c r="B248" s="127" t="str">
        <f>IF(A248="","",IF(ISNA(VLOOKUP(A248,Journal!$L$2:$L$1000,1,FALSE)),"",SUMIF(Journal!$L$2:$L$1000,A248,Journal!$Y$2:$Y$1000)))</f>
        <v/>
      </c>
      <c r="C248" s="79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</row>
    <row r="249" spans="1:17" ht="15.75" customHeight="1" x14ac:dyDescent="0.25">
      <c r="A249" s="126">
        <f>IF(A248="","",IF(A248+1&lt;Statistics!$F$4,A248+1,IF(A248+1=Statistics!$F$4,Statistics!$F$4,IF(A248+1&gt;Statistics!$F$4,""))))</f>
        <v>44990</v>
      </c>
      <c r="B249" s="127" t="str">
        <f>IF(A249="","",IF(ISNA(VLOOKUP(A249,Journal!$L$2:$L$1000,1,FALSE)),"",SUMIF(Journal!$L$2:$L$1000,A249,Journal!$Y$2:$Y$1000)))</f>
        <v/>
      </c>
      <c r="C249" s="79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</row>
    <row r="250" spans="1:17" ht="15.75" customHeight="1" x14ac:dyDescent="0.25">
      <c r="A250" s="126">
        <f>IF(A249="","",IF(A249+1&lt;Statistics!$F$4,A249+1,IF(A249+1=Statistics!$F$4,Statistics!$F$4,IF(A249+1&gt;Statistics!$F$4,""))))</f>
        <v>44991</v>
      </c>
      <c r="B250" s="127" t="str">
        <f>IF(A250="","",IF(ISNA(VLOOKUP(A250,Journal!$L$2:$L$1000,1,FALSE)),"",SUMIF(Journal!$L$2:$L$1000,A250,Journal!$Y$2:$Y$1000)))</f>
        <v/>
      </c>
      <c r="C250" s="79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</row>
    <row r="251" spans="1:17" ht="15.75" customHeight="1" x14ac:dyDescent="0.25">
      <c r="A251" s="126">
        <f>IF(A250="","",IF(A250+1&lt;Statistics!$F$4,A250+1,IF(A250+1=Statistics!$F$4,Statistics!$F$4,IF(A250+1&gt;Statistics!$F$4,""))))</f>
        <v>44992</v>
      </c>
      <c r="B251" s="127" t="str">
        <f>IF(A251="","",IF(ISNA(VLOOKUP(A251,Journal!$L$2:$L$1000,1,FALSE)),"",SUMIF(Journal!$L$2:$L$1000,A251,Journal!$Y$2:$Y$1000)))</f>
        <v/>
      </c>
      <c r="C251" s="79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</row>
    <row r="252" spans="1:17" ht="15.75" customHeight="1" x14ac:dyDescent="0.25">
      <c r="A252" s="126">
        <f>IF(A251="","",IF(A251+1&lt;Statistics!$F$4,A251+1,IF(A251+1=Statistics!$F$4,Statistics!$F$4,IF(A251+1&gt;Statistics!$F$4,""))))</f>
        <v>44993</v>
      </c>
      <c r="B252" s="127" t="str">
        <f>IF(A252="","",IF(ISNA(VLOOKUP(A252,Journal!$L$2:$L$1000,1,FALSE)),"",SUMIF(Journal!$L$2:$L$1000,A252,Journal!$Y$2:$Y$1000)))</f>
        <v/>
      </c>
      <c r="C252" s="79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</row>
    <row r="253" spans="1:17" ht="15.75" customHeight="1" x14ac:dyDescent="0.25">
      <c r="A253" s="126">
        <f>IF(A252="","",IF(A252+1&lt;Statistics!$F$4,A252+1,IF(A252+1=Statistics!$F$4,Statistics!$F$4,IF(A252+1&gt;Statistics!$F$4,""))))</f>
        <v>44994</v>
      </c>
      <c r="B253" s="127" t="str">
        <f>IF(A253="","",IF(ISNA(VLOOKUP(A253,Journal!$L$2:$L$1000,1,FALSE)),"",SUMIF(Journal!$L$2:$L$1000,A253,Journal!$Y$2:$Y$1000)))</f>
        <v/>
      </c>
      <c r="C253" s="79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</row>
    <row r="254" spans="1:17" ht="15.75" customHeight="1" x14ac:dyDescent="0.25">
      <c r="A254" s="126">
        <f>IF(A253="","",IF(A253+1&lt;Statistics!$F$4,A253+1,IF(A253+1=Statistics!$F$4,Statistics!$F$4,IF(A253+1&gt;Statistics!$F$4,""))))</f>
        <v>44995</v>
      </c>
      <c r="B254" s="127" t="str">
        <f>IF(A254="","",IF(ISNA(VLOOKUP(A254,Journal!$L$2:$L$1000,1,FALSE)),"",SUMIF(Journal!$L$2:$L$1000,A254,Journal!$Y$2:$Y$1000)))</f>
        <v/>
      </c>
      <c r="C254" s="79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</row>
    <row r="255" spans="1:17" ht="15.75" customHeight="1" x14ac:dyDescent="0.25">
      <c r="A255" s="126">
        <f>IF(A254="","",IF(A254+1&lt;Statistics!$F$4,A254+1,IF(A254+1=Statistics!$F$4,Statistics!$F$4,IF(A254+1&gt;Statistics!$F$4,""))))</f>
        <v>44996</v>
      </c>
      <c r="B255" s="127" t="str">
        <f>IF(A255="","",IF(ISNA(VLOOKUP(A255,Journal!$L$2:$L$1000,1,FALSE)),"",SUMIF(Journal!$L$2:$L$1000,A255,Journal!$Y$2:$Y$1000)))</f>
        <v/>
      </c>
      <c r="C255" s="79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</row>
    <row r="256" spans="1:17" ht="15.75" customHeight="1" x14ac:dyDescent="0.25">
      <c r="A256" s="126">
        <f>IF(A255="","",IF(A255+1&lt;Statistics!$F$4,A255+1,IF(A255+1=Statistics!$F$4,Statistics!$F$4,IF(A255+1&gt;Statistics!$F$4,""))))</f>
        <v>44997</v>
      </c>
      <c r="B256" s="127" t="str">
        <f>IF(A256="","",IF(ISNA(VLOOKUP(A256,Journal!$L$2:$L$1000,1,FALSE)),"",SUMIF(Journal!$L$2:$L$1000,A256,Journal!$Y$2:$Y$1000)))</f>
        <v/>
      </c>
      <c r="C256" s="79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</row>
    <row r="257" spans="1:17" ht="15.75" customHeight="1" x14ac:dyDescent="0.25">
      <c r="A257" s="126">
        <f>IF(A256="","",IF(A256+1&lt;Statistics!$F$4,A256+1,IF(A256+1=Statistics!$F$4,Statistics!$F$4,IF(A256+1&gt;Statistics!$F$4,""))))</f>
        <v>44998</v>
      </c>
      <c r="B257" s="127" t="str">
        <f>IF(A257="","",IF(ISNA(VLOOKUP(A257,Journal!$L$2:$L$1000,1,FALSE)),"",SUMIF(Journal!$L$2:$L$1000,A257,Journal!$Y$2:$Y$1000)))</f>
        <v/>
      </c>
      <c r="C257" s="79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</row>
    <row r="258" spans="1:17" ht="15.75" customHeight="1" x14ac:dyDescent="0.25">
      <c r="A258" s="126">
        <f>IF(A257="","",IF(A257+1&lt;Statistics!$F$4,A257+1,IF(A257+1=Statistics!$F$4,Statistics!$F$4,IF(A257+1&gt;Statistics!$F$4,""))))</f>
        <v>44999</v>
      </c>
      <c r="B258" s="127" t="str">
        <f>IF(A258="","",IF(ISNA(VLOOKUP(A258,Journal!$L$2:$L$1000,1,FALSE)),"",SUMIF(Journal!$L$2:$L$1000,A258,Journal!$Y$2:$Y$1000)))</f>
        <v/>
      </c>
      <c r="C258" s="79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</row>
    <row r="259" spans="1:17" ht="15.75" customHeight="1" x14ac:dyDescent="0.25">
      <c r="A259" s="126">
        <f>IF(A258="","",IF(A258+1&lt;Statistics!$F$4,A258+1,IF(A258+1=Statistics!$F$4,Statistics!$F$4,IF(A258+1&gt;Statistics!$F$4,""))))</f>
        <v>45000</v>
      </c>
      <c r="B259" s="127" t="str">
        <f>IF(A259="","",IF(ISNA(VLOOKUP(A259,Journal!$L$2:$L$1000,1,FALSE)),"",SUMIF(Journal!$L$2:$L$1000,A259,Journal!$Y$2:$Y$1000)))</f>
        <v/>
      </c>
      <c r="C259" s="79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</row>
    <row r="260" spans="1:17" ht="15.75" customHeight="1" x14ac:dyDescent="0.25">
      <c r="A260" s="126">
        <f>IF(A259="","",IF(A259+1&lt;Statistics!$F$4,A259+1,IF(A259+1=Statistics!$F$4,Statistics!$F$4,IF(A259+1&gt;Statistics!$F$4,""))))</f>
        <v>45001</v>
      </c>
      <c r="B260" s="127" t="str">
        <f>IF(A260="","",IF(ISNA(VLOOKUP(A260,Journal!$L$2:$L$1000,1,FALSE)),"",SUMIF(Journal!$L$2:$L$1000,A260,Journal!$Y$2:$Y$1000)))</f>
        <v/>
      </c>
      <c r="C260" s="79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</row>
    <row r="261" spans="1:17" ht="15.75" customHeight="1" x14ac:dyDescent="0.25">
      <c r="A261" s="126">
        <f>IF(A260="","",IF(A260+1&lt;Statistics!$F$4,A260+1,IF(A260+1=Statistics!$F$4,Statistics!$F$4,IF(A260+1&gt;Statistics!$F$4,""))))</f>
        <v>45002</v>
      </c>
      <c r="B261" s="127" t="str">
        <f>IF(A261="","",IF(ISNA(VLOOKUP(A261,Journal!$L$2:$L$1000,1,FALSE)),"",SUMIF(Journal!$L$2:$L$1000,A261,Journal!$Y$2:$Y$1000)))</f>
        <v/>
      </c>
      <c r="C261" s="79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</row>
    <row r="262" spans="1:17" ht="15.75" customHeight="1" x14ac:dyDescent="0.25">
      <c r="A262" s="126">
        <f>IF(A261="","",IF(A261+1&lt;Statistics!$F$4,A261+1,IF(A261+1=Statistics!$F$4,Statistics!$F$4,IF(A261+1&gt;Statistics!$F$4,""))))</f>
        <v>45003</v>
      </c>
      <c r="B262" s="127" t="str">
        <f>IF(A262="","",IF(ISNA(VLOOKUP(A262,Journal!$L$2:$L$1000,1,FALSE)),"",SUMIF(Journal!$L$2:$L$1000,A262,Journal!$Y$2:$Y$1000)))</f>
        <v/>
      </c>
      <c r="C262" s="79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</row>
    <row r="263" spans="1:17" ht="15.75" customHeight="1" x14ac:dyDescent="0.25">
      <c r="A263" s="126">
        <f>IF(A262="","",IF(A262+1&lt;Statistics!$F$4,A262+1,IF(A262+1=Statistics!$F$4,Statistics!$F$4,IF(A262+1&gt;Statistics!$F$4,""))))</f>
        <v>45004</v>
      </c>
      <c r="B263" s="127" t="str">
        <f>IF(A263="","",IF(ISNA(VLOOKUP(A263,Journal!$L$2:$L$1000,1,FALSE)),"",SUMIF(Journal!$L$2:$L$1000,A263,Journal!$Y$2:$Y$1000)))</f>
        <v/>
      </c>
      <c r="C263" s="79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</row>
    <row r="264" spans="1:17" ht="15.75" customHeight="1" x14ac:dyDescent="0.25">
      <c r="A264" s="126">
        <f>IF(A263="","",IF(A263+1&lt;Statistics!$F$4,A263+1,IF(A263+1=Statistics!$F$4,Statistics!$F$4,IF(A263+1&gt;Statistics!$F$4,""))))</f>
        <v>45005</v>
      </c>
      <c r="B264" s="127" t="str">
        <f>IF(A264="","",IF(ISNA(VLOOKUP(A264,Journal!$L$2:$L$1000,1,FALSE)),"",SUMIF(Journal!$L$2:$L$1000,A264,Journal!$Y$2:$Y$1000)))</f>
        <v/>
      </c>
      <c r="C264" s="79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</row>
    <row r="265" spans="1:17" ht="15.75" customHeight="1" x14ac:dyDescent="0.25">
      <c r="A265" s="126">
        <f>IF(A264="","",IF(A264+1&lt;Statistics!$F$4,A264+1,IF(A264+1=Statistics!$F$4,Statistics!$F$4,IF(A264+1&gt;Statistics!$F$4,""))))</f>
        <v>45006</v>
      </c>
      <c r="B265" s="127" t="str">
        <f>IF(A265="","",IF(ISNA(VLOOKUP(A265,Journal!$L$2:$L$1000,1,FALSE)),"",SUMIF(Journal!$L$2:$L$1000,A265,Journal!$Y$2:$Y$1000)))</f>
        <v/>
      </c>
      <c r="C265" s="79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</row>
    <row r="266" spans="1:17" ht="15.75" customHeight="1" x14ac:dyDescent="0.25">
      <c r="A266" s="126">
        <f>IF(A265="","",IF(A265+1&lt;Statistics!$F$4,A265+1,IF(A265+1=Statistics!$F$4,Statistics!$F$4,IF(A265+1&gt;Statistics!$F$4,""))))</f>
        <v>45007</v>
      </c>
      <c r="B266" s="127" t="str">
        <f>IF(A266="","",IF(ISNA(VLOOKUP(A266,Journal!$L$2:$L$1000,1,FALSE)),"",SUMIF(Journal!$L$2:$L$1000,A266,Journal!$Y$2:$Y$1000)))</f>
        <v/>
      </c>
      <c r="C266" s="79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</row>
    <row r="267" spans="1:17" ht="15.75" customHeight="1" x14ac:dyDescent="0.25">
      <c r="A267" s="126">
        <f>IF(A266="","",IF(A266+1&lt;Statistics!$F$4,A266+1,IF(A266+1=Statistics!$F$4,Statistics!$F$4,IF(A266+1&gt;Statistics!$F$4,""))))</f>
        <v>45008</v>
      </c>
      <c r="B267" s="127" t="str">
        <f>IF(A267="","",IF(ISNA(VLOOKUP(A267,Journal!$L$2:$L$1000,1,FALSE)),"",SUMIF(Journal!$L$2:$L$1000,A267,Journal!$Y$2:$Y$1000)))</f>
        <v/>
      </c>
      <c r="C267" s="79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</row>
    <row r="268" spans="1:17" ht="15.75" customHeight="1" x14ac:dyDescent="0.25">
      <c r="A268" s="126">
        <f>IF(A267="","",IF(A267+1&lt;Statistics!$F$4,A267+1,IF(A267+1=Statistics!$F$4,Statistics!$F$4,IF(A267+1&gt;Statistics!$F$4,""))))</f>
        <v>45009</v>
      </c>
      <c r="B268" s="127" t="str">
        <f>IF(A268="","",IF(ISNA(VLOOKUP(A268,Journal!$L$2:$L$1000,1,FALSE)),"",SUMIF(Journal!$L$2:$L$1000,A268,Journal!$Y$2:$Y$1000)))</f>
        <v/>
      </c>
      <c r="C268" s="79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</row>
    <row r="269" spans="1:17" ht="15.75" customHeight="1" x14ac:dyDescent="0.25">
      <c r="A269" s="126">
        <f>IF(A268="","",IF(A268+1&lt;Statistics!$F$4,A268+1,IF(A268+1=Statistics!$F$4,Statistics!$F$4,IF(A268+1&gt;Statistics!$F$4,""))))</f>
        <v>45010</v>
      </c>
      <c r="B269" s="127" t="str">
        <f>IF(A269="","",IF(ISNA(VLOOKUP(A269,Journal!$L$2:$L$1000,1,FALSE)),"",SUMIF(Journal!$L$2:$L$1000,A269,Journal!$Y$2:$Y$1000)))</f>
        <v/>
      </c>
      <c r="C269" s="79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</row>
    <row r="270" spans="1:17" ht="15.75" customHeight="1" x14ac:dyDescent="0.25">
      <c r="A270" s="126">
        <f>IF(A269="","",IF(A269+1&lt;Statistics!$F$4,A269+1,IF(A269+1=Statistics!$F$4,Statistics!$F$4,IF(A269+1&gt;Statistics!$F$4,""))))</f>
        <v>45011</v>
      </c>
      <c r="B270" s="127" t="str">
        <f>IF(A270="","",IF(ISNA(VLOOKUP(A270,Journal!$L$2:$L$1000,1,FALSE)),"",SUMIF(Journal!$L$2:$L$1000,A270,Journal!$Y$2:$Y$1000)))</f>
        <v/>
      </c>
      <c r="C270" s="79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</row>
    <row r="271" spans="1:17" ht="15.75" customHeight="1" x14ac:dyDescent="0.25">
      <c r="A271" s="126">
        <f>IF(A270="","",IF(A270+1&lt;Statistics!$F$4,A270+1,IF(A270+1=Statistics!$F$4,Statistics!$F$4,IF(A270+1&gt;Statistics!$F$4,""))))</f>
        <v>45012</v>
      </c>
      <c r="B271" s="127" t="str">
        <f>IF(A271="","",IF(ISNA(VLOOKUP(A271,Journal!$L$2:$L$1000,1,FALSE)),"",SUMIF(Journal!$L$2:$L$1000,A271,Journal!$Y$2:$Y$1000)))</f>
        <v/>
      </c>
      <c r="C271" s="79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</row>
    <row r="272" spans="1:17" ht="15.75" customHeight="1" x14ac:dyDescent="0.25">
      <c r="A272" s="126">
        <f>IF(A271="","",IF(A271+1&lt;Statistics!$F$4,A271+1,IF(A271+1=Statistics!$F$4,Statistics!$F$4,IF(A271+1&gt;Statistics!$F$4,""))))</f>
        <v>45013</v>
      </c>
      <c r="B272" s="127" t="str">
        <f>IF(A272="","",IF(ISNA(VLOOKUP(A272,Journal!$L$2:$L$1000,1,FALSE)),"",SUMIF(Journal!$L$2:$L$1000,A272,Journal!$Y$2:$Y$1000)))</f>
        <v/>
      </c>
      <c r="C272" s="79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</row>
    <row r="273" spans="1:17" ht="15.75" customHeight="1" x14ac:dyDescent="0.25">
      <c r="A273" s="126">
        <f>IF(A272="","",IF(A272+1&lt;Statistics!$F$4,A272+1,IF(A272+1=Statistics!$F$4,Statistics!$F$4,IF(A272+1&gt;Statistics!$F$4,""))))</f>
        <v>45014</v>
      </c>
      <c r="B273" s="127" t="str">
        <f>IF(A273="","",IF(ISNA(VLOOKUP(A273,Journal!$L$2:$L$1000,1,FALSE)),"",SUMIF(Journal!$L$2:$L$1000,A273,Journal!$Y$2:$Y$1000)))</f>
        <v/>
      </c>
      <c r="C273" s="79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</row>
    <row r="274" spans="1:17" ht="15.75" customHeight="1" x14ac:dyDescent="0.25">
      <c r="A274" s="126">
        <f>IF(A273="","",IF(A273+1&lt;Statistics!$F$4,A273+1,IF(A273+1=Statistics!$F$4,Statistics!$F$4,IF(A273+1&gt;Statistics!$F$4,""))))</f>
        <v>45015</v>
      </c>
      <c r="B274" s="127" t="str">
        <f>IF(A274="","",IF(ISNA(VLOOKUP(A274,Journal!$L$2:$L$1000,1,FALSE)),"",SUMIF(Journal!$L$2:$L$1000,A274,Journal!$Y$2:$Y$1000)))</f>
        <v/>
      </c>
      <c r="C274" s="79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</row>
    <row r="275" spans="1:17" ht="15.75" customHeight="1" x14ac:dyDescent="0.25">
      <c r="A275" s="126">
        <f>IF(A274="","",IF(A274+1&lt;Statistics!$F$4,A274+1,IF(A274+1=Statistics!$F$4,Statistics!$F$4,IF(A274+1&gt;Statistics!$F$4,""))))</f>
        <v>45016</v>
      </c>
      <c r="B275" s="127" t="str">
        <f>IF(A275="","",IF(ISNA(VLOOKUP(A275,Journal!$L$2:$L$1000,1,FALSE)),"",SUMIF(Journal!$L$2:$L$1000,A275,Journal!$Y$2:$Y$1000)))</f>
        <v/>
      </c>
      <c r="C275" s="79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</row>
    <row r="276" spans="1:17" ht="15.75" customHeight="1" x14ac:dyDescent="0.25">
      <c r="A276" s="126">
        <f>IF(A275="","",IF(A275+1&lt;Statistics!$F$4,A275+1,IF(A275+1=Statistics!$F$4,Statistics!$F$4,IF(A275+1&gt;Statistics!$F$4,""))))</f>
        <v>45017</v>
      </c>
      <c r="B276" s="127" t="str">
        <f>IF(A276="","",IF(ISNA(VLOOKUP(A276,Journal!$L$2:$L$1000,1,FALSE)),"",SUMIF(Journal!$L$2:$L$1000,A276,Journal!$Y$2:$Y$1000)))</f>
        <v/>
      </c>
      <c r="C276" s="79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</row>
    <row r="277" spans="1:17" ht="15.75" customHeight="1" x14ac:dyDescent="0.25">
      <c r="A277" s="126">
        <f>IF(A276="","",IF(A276+1&lt;Statistics!$F$4,A276+1,IF(A276+1=Statistics!$F$4,Statistics!$F$4,IF(A276+1&gt;Statistics!$F$4,""))))</f>
        <v>45018</v>
      </c>
      <c r="B277" s="127" t="str">
        <f>IF(A277="","",IF(ISNA(VLOOKUP(A277,Journal!$L$2:$L$1000,1,FALSE)),"",SUMIF(Journal!$L$2:$L$1000,A277,Journal!$Y$2:$Y$1000)))</f>
        <v/>
      </c>
      <c r="C277" s="79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</row>
    <row r="278" spans="1:17" ht="15.75" customHeight="1" x14ac:dyDescent="0.25">
      <c r="A278" s="126">
        <f>IF(A277="","",IF(A277+1&lt;Statistics!$F$4,A277+1,IF(A277+1=Statistics!$F$4,Statistics!$F$4,IF(A277+1&gt;Statistics!$F$4,""))))</f>
        <v>45019</v>
      </c>
      <c r="B278" s="127" t="str">
        <f>IF(A278="","",IF(ISNA(VLOOKUP(A278,Journal!$L$2:$L$1000,1,FALSE)),"",SUMIF(Journal!$L$2:$L$1000,A278,Journal!$Y$2:$Y$1000)))</f>
        <v/>
      </c>
      <c r="C278" s="79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</row>
    <row r="279" spans="1:17" ht="15.75" customHeight="1" x14ac:dyDescent="0.25">
      <c r="A279" s="126">
        <f>IF(A278="","",IF(A278+1&lt;Statistics!$F$4,A278+1,IF(A278+1=Statistics!$F$4,Statistics!$F$4,IF(A278+1&gt;Statistics!$F$4,""))))</f>
        <v>45020</v>
      </c>
      <c r="B279" s="127" t="str">
        <f>IF(A279="","",IF(ISNA(VLOOKUP(A279,Journal!$L$2:$L$1000,1,FALSE)),"",SUMIF(Journal!$L$2:$L$1000,A279,Journal!$Y$2:$Y$1000)))</f>
        <v/>
      </c>
      <c r="C279" s="79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</row>
    <row r="280" spans="1:17" ht="15.75" customHeight="1" x14ac:dyDescent="0.25">
      <c r="A280" s="126">
        <f>IF(A279="","",IF(A279+1&lt;Statistics!$F$4,A279+1,IF(A279+1=Statistics!$F$4,Statistics!$F$4,IF(A279+1&gt;Statistics!$F$4,""))))</f>
        <v>45021</v>
      </c>
      <c r="B280" s="127" t="str">
        <f>IF(A280="","",IF(ISNA(VLOOKUP(A280,Journal!$L$2:$L$1000,1,FALSE)),"",SUMIF(Journal!$L$2:$L$1000,A280,Journal!$Y$2:$Y$1000)))</f>
        <v/>
      </c>
      <c r="C280" s="79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</row>
    <row r="281" spans="1:17" ht="15.75" customHeight="1" x14ac:dyDescent="0.25">
      <c r="A281" s="126">
        <f>IF(A280="","",IF(A280+1&lt;Statistics!$F$4,A280+1,IF(A280+1=Statistics!$F$4,Statistics!$F$4,IF(A280+1&gt;Statistics!$F$4,""))))</f>
        <v>45022</v>
      </c>
      <c r="B281" s="127" t="str">
        <f>IF(A281="","",IF(ISNA(VLOOKUP(A281,Journal!$L$2:$L$1000,1,FALSE)),"",SUMIF(Journal!$L$2:$L$1000,A281,Journal!$Y$2:$Y$1000)))</f>
        <v/>
      </c>
      <c r="C281" s="79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</row>
    <row r="282" spans="1:17" ht="15.75" customHeight="1" x14ac:dyDescent="0.25">
      <c r="A282" s="126">
        <f>IF(A281="","",IF(A281+1&lt;Statistics!$F$4,A281+1,IF(A281+1=Statistics!$F$4,Statistics!$F$4,IF(A281+1&gt;Statistics!$F$4,""))))</f>
        <v>45023</v>
      </c>
      <c r="B282" s="127" t="str">
        <f>IF(A282="","",IF(ISNA(VLOOKUP(A282,Journal!$L$2:$L$1000,1,FALSE)),"",SUMIF(Journal!$L$2:$L$1000,A282,Journal!$Y$2:$Y$1000)))</f>
        <v/>
      </c>
      <c r="C282" s="79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</row>
    <row r="283" spans="1:17" ht="15.75" customHeight="1" x14ac:dyDescent="0.25">
      <c r="A283" s="126">
        <f>IF(A282="","",IF(A282+1&lt;Statistics!$F$4,A282+1,IF(A282+1=Statistics!$F$4,Statistics!$F$4,IF(A282+1&gt;Statistics!$F$4,""))))</f>
        <v>45024</v>
      </c>
      <c r="B283" s="127" t="str">
        <f>IF(A283="","",IF(ISNA(VLOOKUP(A283,Journal!$L$2:$L$1000,1,FALSE)),"",SUMIF(Journal!$L$2:$L$1000,A283,Journal!$Y$2:$Y$1000)))</f>
        <v/>
      </c>
      <c r="C283" s="79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</row>
    <row r="284" spans="1:17" ht="15.75" customHeight="1" x14ac:dyDescent="0.25">
      <c r="A284" s="126">
        <f>IF(A283="","",IF(A283+1&lt;Statistics!$F$4,A283+1,IF(A283+1=Statistics!$F$4,Statistics!$F$4,IF(A283+1&gt;Statistics!$F$4,""))))</f>
        <v>45025</v>
      </c>
      <c r="B284" s="127" t="str">
        <f>IF(A284="","",IF(ISNA(VLOOKUP(A284,Journal!$L$2:$L$1000,1,FALSE)),"",SUMIF(Journal!$L$2:$L$1000,A284,Journal!$Y$2:$Y$1000)))</f>
        <v/>
      </c>
      <c r="C284" s="79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</row>
    <row r="285" spans="1:17" ht="15.75" customHeight="1" x14ac:dyDescent="0.25">
      <c r="A285" s="126">
        <f>IF(A284="","",IF(A284+1&lt;Statistics!$F$4,A284+1,IF(A284+1=Statistics!$F$4,Statistics!$F$4,IF(A284+1&gt;Statistics!$F$4,""))))</f>
        <v>45026</v>
      </c>
      <c r="B285" s="127" t="str">
        <f>IF(A285="","",IF(ISNA(VLOOKUP(A285,Journal!$L$2:$L$1000,1,FALSE)),"",SUMIF(Journal!$L$2:$L$1000,A285,Journal!$Y$2:$Y$1000)))</f>
        <v/>
      </c>
      <c r="C285" s="79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</row>
    <row r="286" spans="1:17" ht="15.75" customHeight="1" x14ac:dyDescent="0.25">
      <c r="A286" s="126">
        <f>IF(A285="","",IF(A285+1&lt;Statistics!$F$4,A285+1,IF(A285+1=Statistics!$F$4,Statistics!$F$4,IF(A285+1&gt;Statistics!$F$4,""))))</f>
        <v>45027</v>
      </c>
      <c r="B286" s="127" t="str">
        <f>IF(A286="","",IF(ISNA(VLOOKUP(A286,Journal!$L$2:$L$1000,1,FALSE)),"",SUMIF(Journal!$L$2:$L$1000,A286,Journal!$Y$2:$Y$1000)))</f>
        <v/>
      </c>
      <c r="C286" s="79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</row>
    <row r="287" spans="1:17" ht="15.75" customHeight="1" x14ac:dyDescent="0.25">
      <c r="A287" s="126">
        <f>IF(A286="","",IF(A286+1&lt;Statistics!$F$4,A286+1,IF(A286+1=Statistics!$F$4,Statistics!$F$4,IF(A286+1&gt;Statistics!$F$4,""))))</f>
        <v>45028</v>
      </c>
      <c r="B287" s="127" t="str">
        <f>IF(A287="","",IF(ISNA(VLOOKUP(A287,Journal!$L$2:$L$1000,1,FALSE)),"",SUMIF(Journal!$L$2:$L$1000,A287,Journal!$Y$2:$Y$1000)))</f>
        <v/>
      </c>
      <c r="C287" s="79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</row>
    <row r="288" spans="1:17" ht="15.75" customHeight="1" x14ac:dyDescent="0.25">
      <c r="A288" s="126">
        <f>IF(A287="","",IF(A287+1&lt;Statistics!$F$4,A287+1,IF(A287+1=Statistics!$F$4,Statistics!$F$4,IF(A287+1&gt;Statistics!$F$4,""))))</f>
        <v>45029</v>
      </c>
      <c r="B288" s="127" t="str">
        <f>IF(A288="","",IF(ISNA(VLOOKUP(A288,Journal!$L$2:$L$1000,1,FALSE)),"",SUMIF(Journal!$L$2:$L$1000,A288,Journal!$Y$2:$Y$1000)))</f>
        <v/>
      </c>
      <c r="C288" s="79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</row>
    <row r="289" spans="1:17" ht="15.75" customHeight="1" x14ac:dyDescent="0.25">
      <c r="A289" s="126">
        <f>IF(A288="","",IF(A288+1&lt;Statistics!$F$4,A288+1,IF(A288+1=Statistics!$F$4,Statistics!$F$4,IF(A288+1&gt;Statistics!$F$4,""))))</f>
        <v>45030</v>
      </c>
      <c r="B289" s="127" t="str">
        <f>IF(A289="","",IF(ISNA(VLOOKUP(A289,Journal!$L$2:$L$1000,1,FALSE)),"",SUMIF(Journal!$L$2:$L$1000,A289,Journal!$Y$2:$Y$1000)))</f>
        <v/>
      </c>
      <c r="C289" s="79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</row>
    <row r="290" spans="1:17" ht="15.75" customHeight="1" x14ac:dyDescent="0.25">
      <c r="A290" s="126">
        <f>IF(A289="","",IF(A289+1&lt;Statistics!$F$4,A289+1,IF(A289+1=Statistics!$F$4,Statistics!$F$4,IF(A289+1&gt;Statistics!$F$4,""))))</f>
        <v>45031</v>
      </c>
      <c r="B290" s="127" t="str">
        <f>IF(A290="","",IF(ISNA(VLOOKUP(A290,Journal!$L$2:$L$1000,1,FALSE)),"",SUMIF(Journal!$L$2:$L$1000,A290,Journal!$Y$2:$Y$1000)))</f>
        <v/>
      </c>
      <c r="C290" s="79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</row>
    <row r="291" spans="1:17" ht="15.75" customHeight="1" x14ac:dyDescent="0.25">
      <c r="A291" s="126">
        <f>IF(A290="","",IF(A290+1&lt;Statistics!$F$4,A290+1,IF(A290+1=Statistics!$F$4,Statistics!$F$4,IF(A290+1&gt;Statistics!$F$4,""))))</f>
        <v>45032</v>
      </c>
      <c r="B291" s="127" t="str">
        <f>IF(A291="","",IF(ISNA(VLOOKUP(A291,Journal!$L$2:$L$1000,1,FALSE)),"",SUMIF(Journal!$L$2:$L$1000,A291,Journal!$Y$2:$Y$1000)))</f>
        <v/>
      </c>
      <c r="C291" s="79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</row>
    <row r="292" spans="1:17" ht="15.75" customHeight="1" x14ac:dyDescent="0.25">
      <c r="A292" s="126">
        <f>IF(A291="","",IF(A291+1&lt;Statistics!$F$4,A291+1,IF(A291+1=Statistics!$F$4,Statistics!$F$4,IF(A291+1&gt;Statistics!$F$4,""))))</f>
        <v>45033</v>
      </c>
      <c r="B292" s="127" t="str">
        <f>IF(A292="","",IF(ISNA(VLOOKUP(A292,Journal!$L$2:$L$1000,1,FALSE)),"",SUMIF(Journal!$L$2:$L$1000,A292,Journal!$Y$2:$Y$1000)))</f>
        <v/>
      </c>
      <c r="C292" s="79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</row>
    <row r="293" spans="1:17" ht="15.75" customHeight="1" x14ac:dyDescent="0.25">
      <c r="A293" s="126">
        <f>IF(A292="","",IF(A292+1&lt;Statistics!$F$4,A292+1,IF(A292+1=Statistics!$F$4,Statistics!$F$4,IF(A292+1&gt;Statistics!$F$4,""))))</f>
        <v>45034</v>
      </c>
      <c r="B293" s="127" t="str">
        <f>IF(A293="","",IF(ISNA(VLOOKUP(A293,Journal!$L$2:$L$1000,1,FALSE)),"",SUMIF(Journal!$L$2:$L$1000,A293,Journal!$Y$2:$Y$1000)))</f>
        <v/>
      </c>
      <c r="C293" s="79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</row>
    <row r="294" spans="1:17" ht="15.75" customHeight="1" x14ac:dyDescent="0.25">
      <c r="A294" s="126">
        <f>IF(A293="","",IF(A293+1&lt;Statistics!$F$4,A293+1,IF(A293+1=Statistics!$F$4,Statistics!$F$4,IF(A293+1&gt;Statistics!$F$4,""))))</f>
        <v>45035</v>
      </c>
      <c r="B294" s="127" t="str">
        <f>IF(A294="","",IF(ISNA(VLOOKUP(A294,Journal!$L$2:$L$1000,1,FALSE)),"",SUMIF(Journal!$L$2:$L$1000,A294,Journal!$Y$2:$Y$1000)))</f>
        <v/>
      </c>
      <c r="C294" s="79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</row>
    <row r="295" spans="1:17" ht="15.75" customHeight="1" x14ac:dyDescent="0.25">
      <c r="A295" s="126">
        <f>IF(A294="","",IF(A294+1&lt;Statistics!$F$4,A294+1,IF(A294+1=Statistics!$F$4,Statistics!$F$4,IF(A294+1&gt;Statistics!$F$4,""))))</f>
        <v>45036</v>
      </c>
      <c r="B295" s="127" t="str">
        <f>IF(A295="","",IF(ISNA(VLOOKUP(A295,Journal!$L$2:$L$1000,1,FALSE)),"",SUMIF(Journal!$L$2:$L$1000,A295,Journal!$Y$2:$Y$1000)))</f>
        <v/>
      </c>
      <c r="C295" s="79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</row>
    <row r="296" spans="1:17" ht="15.75" customHeight="1" x14ac:dyDescent="0.25">
      <c r="A296" s="126">
        <f>IF(A295="","",IF(A295+1&lt;Statistics!$F$4,A295+1,IF(A295+1=Statistics!$F$4,Statistics!$F$4,IF(A295+1&gt;Statistics!$F$4,""))))</f>
        <v>45037</v>
      </c>
      <c r="B296" s="127" t="str">
        <f>IF(A296="","",IF(ISNA(VLOOKUP(A296,Journal!$L$2:$L$1000,1,FALSE)),"",SUMIF(Journal!$L$2:$L$1000,A296,Journal!$Y$2:$Y$1000)))</f>
        <v/>
      </c>
      <c r="C296" s="79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</row>
    <row r="297" spans="1:17" ht="15.75" customHeight="1" x14ac:dyDescent="0.25">
      <c r="A297" s="126">
        <f>IF(A296="","",IF(A296+1&lt;Statistics!$F$4,A296+1,IF(A296+1=Statistics!$F$4,Statistics!$F$4,IF(A296+1&gt;Statistics!$F$4,""))))</f>
        <v>45038</v>
      </c>
      <c r="B297" s="127" t="str">
        <f>IF(A297="","",IF(ISNA(VLOOKUP(A297,Journal!$L$2:$L$1000,1,FALSE)),"",SUMIF(Journal!$L$2:$L$1000,A297,Journal!$Y$2:$Y$1000)))</f>
        <v/>
      </c>
      <c r="C297" s="79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</row>
    <row r="298" spans="1:17" ht="15.75" customHeight="1" x14ac:dyDescent="0.25">
      <c r="A298" s="126">
        <f>IF(A297="","",IF(A297+1&lt;Statistics!$F$4,A297+1,IF(A297+1=Statistics!$F$4,Statistics!$F$4,IF(A297+1&gt;Statistics!$F$4,""))))</f>
        <v>45039</v>
      </c>
      <c r="B298" s="127" t="str">
        <f>IF(A298="","",IF(ISNA(VLOOKUP(A298,Journal!$L$2:$L$1000,1,FALSE)),"",SUMIF(Journal!$L$2:$L$1000,A298,Journal!$Y$2:$Y$1000)))</f>
        <v/>
      </c>
      <c r="C298" s="79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</row>
    <row r="299" spans="1:17" ht="15.75" customHeight="1" x14ac:dyDescent="0.25">
      <c r="A299" s="126">
        <f>IF(A298="","",IF(A298+1&lt;Statistics!$F$4,A298+1,IF(A298+1=Statistics!$F$4,Statistics!$F$4,IF(A298+1&gt;Statistics!$F$4,""))))</f>
        <v>45040</v>
      </c>
      <c r="B299" s="127" t="str">
        <f>IF(A299="","",IF(ISNA(VLOOKUP(A299,Journal!$L$2:$L$1000,1,FALSE)),"",SUMIF(Journal!$L$2:$L$1000,A299,Journal!$Y$2:$Y$1000)))</f>
        <v/>
      </c>
      <c r="C299" s="79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</row>
    <row r="300" spans="1:17" ht="15.75" customHeight="1" x14ac:dyDescent="0.25">
      <c r="A300" s="126">
        <f>IF(A299="","",IF(A299+1&lt;Statistics!$F$4,A299+1,IF(A299+1=Statistics!$F$4,Statistics!$F$4,IF(A299+1&gt;Statistics!$F$4,""))))</f>
        <v>45041</v>
      </c>
      <c r="B300" s="127" t="str">
        <f>IF(A300="","",IF(ISNA(VLOOKUP(A300,Journal!$L$2:$L$1000,1,FALSE)),"",SUMIF(Journal!$L$2:$L$1000,A300,Journal!$Y$2:$Y$1000)))</f>
        <v/>
      </c>
      <c r="C300" s="79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</row>
    <row r="301" spans="1:17" ht="15.75" customHeight="1" x14ac:dyDescent="0.25">
      <c r="A301" s="126">
        <f>IF(A300="","",IF(A300+1&lt;Statistics!$F$4,A300+1,IF(A300+1=Statistics!$F$4,Statistics!$F$4,IF(A300+1&gt;Statistics!$F$4,""))))</f>
        <v>45042</v>
      </c>
      <c r="B301" s="127" t="str">
        <f>IF(A301="","",IF(ISNA(VLOOKUP(A301,Journal!$L$2:$L$1000,1,FALSE)),"",SUMIF(Journal!$L$2:$L$1000,A301,Journal!$Y$2:$Y$1000)))</f>
        <v/>
      </c>
      <c r="C301" s="79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</row>
    <row r="302" spans="1:17" ht="15.75" customHeight="1" x14ac:dyDescent="0.25">
      <c r="A302" s="126">
        <f>IF(A301="","",IF(A301+1&lt;Statistics!$F$4,A301+1,IF(A301+1=Statistics!$F$4,Statistics!$F$4,IF(A301+1&gt;Statistics!$F$4,""))))</f>
        <v>45043</v>
      </c>
      <c r="B302" s="127" t="str">
        <f>IF(A302="","",IF(ISNA(VLOOKUP(A302,Journal!$L$2:$L$1000,1,FALSE)),"",SUMIF(Journal!$L$2:$L$1000,A302,Journal!$Y$2:$Y$1000)))</f>
        <v/>
      </c>
      <c r="C302" s="79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</row>
    <row r="303" spans="1:17" ht="15.75" customHeight="1" x14ac:dyDescent="0.25">
      <c r="A303" s="126">
        <f>IF(A302="","",IF(A302+1&lt;Statistics!$F$4,A302+1,IF(A302+1=Statistics!$F$4,Statistics!$F$4,IF(A302+1&gt;Statistics!$F$4,""))))</f>
        <v>45044</v>
      </c>
      <c r="B303" s="127" t="str">
        <f>IF(A303="","",IF(ISNA(VLOOKUP(A303,Journal!$L$2:$L$1000,1,FALSE)),"",SUMIF(Journal!$L$2:$L$1000,A303,Journal!$Y$2:$Y$1000)))</f>
        <v/>
      </c>
      <c r="C303" s="79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</row>
    <row r="304" spans="1:17" ht="15.75" customHeight="1" x14ac:dyDescent="0.25">
      <c r="A304" s="126">
        <f>IF(A303="","",IF(A303+1&lt;Statistics!$F$4,A303+1,IF(A303+1=Statistics!$F$4,Statistics!$F$4,IF(A303+1&gt;Statistics!$F$4,""))))</f>
        <v>45045</v>
      </c>
      <c r="B304" s="127" t="str">
        <f>IF(A304="","",IF(ISNA(VLOOKUP(A304,Journal!$L$2:$L$1000,1,FALSE)),"",SUMIF(Journal!$L$2:$L$1000,A304,Journal!$Y$2:$Y$1000)))</f>
        <v/>
      </c>
      <c r="C304" s="79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</row>
    <row r="305" spans="1:17" ht="15.75" customHeight="1" x14ac:dyDescent="0.25">
      <c r="A305" s="126">
        <f>IF(A304="","",IF(A304+1&lt;Statistics!$F$4,A304+1,IF(A304+1=Statistics!$F$4,Statistics!$F$4,IF(A304+1&gt;Statistics!$F$4,""))))</f>
        <v>45046</v>
      </c>
      <c r="B305" s="127" t="str">
        <f>IF(A305="","",IF(ISNA(VLOOKUP(A305,Journal!$L$2:$L$1000,1,FALSE)),"",SUMIF(Journal!$L$2:$L$1000,A305,Journal!$Y$2:$Y$1000)))</f>
        <v/>
      </c>
      <c r="C305" s="79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</row>
    <row r="306" spans="1:17" ht="15.75" customHeight="1" x14ac:dyDescent="0.25">
      <c r="A306" s="126">
        <f>IF(A305="","",IF(A305+1&lt;Statistics!$F$4,A305+1,IF(A305+1=Statistics!$F$4,Statistics!$F$4,IF(A305+1&gt;Statistics!$F$4,""))))</f>
        <v>45047</v>
      </c>
      <c r="B306" s="127" t="str">
        <f>IF(A306="","",IF(ISNA(VLOOKUP(A306,Journal!$L$2:$L$1000,1,FALSE)),"",SUMIF(Journal!$L$2:$L$1000,A306,Journal!$Y$2:$Y$1000)))</f>
        <v/>
      </c>
      <c r="C306" s="79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</row>
    <row r="307" spans="1:17" ht="15.75" customHeight="1" x14ac:dyDescent="0.25">
      <c r="A307" s="126">
        <f>IF(A306="","",IF(A306+1&lt;Statistics!$F$4,A306+1,IF(A306+1=Statistics!$F$4,Statistics!$F$4,IF(A306+1&gt;Statistics!$F$4,""))))</f>
        <v>45048</v>
      </c>
      <c r="B307" s="127" t="str">
        <f>IF(A307="","",IF(ISNA(VLOOKUP(A307,Journal!$L$2:$L$1000,1,FALSE)),"",SUMIF(Journal!$L$2:$L$1000,A307,Journal!$Y$2:$Y$1000)))</f>
        <v/>
      </c>
      <c r="C307" s="79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</row>
    <row r="308" spans="1:17" ht="15.75" customHeight="1" x14ac:dyDescent="0.25">
      <c r="A308" s="126">
        <f>IF(A307="","",IF(A307+1&lt;Statistics!$F$4,A307+1,IF(A307+1=Statistics!$F$4,Statistics!$F$4,IF(A307+1&gt;Statistics!$F$4,""))))</f>
        <v>45049</v>
      </c>
      <c r="B308" s="127" t="str">
        <f>IF(A308="","",IF(ISNA(VLOOKUP(A308,Journal!$L$2:$L$1000,1,FALSE)),"",SUMIF(Journal!$L$2:$L$1000,A308,Journal!$Y$2:$Y$1000)))</f>
        <v/>
      </c>
      <c r="C308" s="79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</row>
    <row r="309" spans="1:17" ht="15.75" customHeight="1" x14ac:dyDescent="0.25">
      <c r="A309" s="126">
        <f>IF(A308="","",IF(A308+1&lt;Statistics!$F$4,A308+1,IF(A308+1=Statistics!$F$4,Statistics!$F$4,IF(A308+1&gt;Statistics!$F$4,""))))</f>
        <v>45050</v>
      </c>
      <c r="B309" s="127" t="str">
        <f>IF(A309="","",IF(ISNA(VLOOKUP(A309,Journal!$L$2:$L$1000,1,FALSE)),"",SUMIF(Journal!$L$2:$L$1000,A309,Journal!$Y$2:$Y$1000)))</f>
        <v/>
      </c>
      <c r="C309" s="79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</row>
    <row r="310" spans="1:17" ht="15.75" customHeight="1" x14ac:dyDescent="0.25">
      <c r="A310" s="126">
        <f>IF(A309="","",IF(A309+1&lt;Statistics!$F$4,A309+1,IF(A309+1=Statistics!$F$4,Statistics!$F$4,IF(A309+1&gt;Statistics!$F$4,""))))</f>
        <v>45051</v>
      </c>
      <c r="B310" s="127" t="str">
        <f>IF(A310="","",IF(ISNA(VLOOKUP(A310,Journal!$L$2:$L$1000,1,FALSE)),"",SUMIF(Journal!$L$2:$L$1000,A310,Journal!$Y$2:$Y$1000)))</f>
        <v/>
      </c>
      <c r="C310" s="79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</row>
    <row r="311" spans="1:17" ht="15.75" customHeight="1" x14ac:dyDescent="0.25">
      <c r="A311" s="126">
        <f>IF(A310="","",IF(A310+1&lt;Statistics!$F$4,A310+1,IF(A310+1=Statistics!$F$4,Statistics!$F$4,IF(A310+1&gt;Statistics!$F$4,""))))</f>
        <v>45052</v>
      </c>
      <c r="B311" s="127" t="str">
        <f>IF(A311="","",IF(ISNA(VLOOKUP(A311,Journal!$L$2:$L$1000,1,FALSE)),"",SUMIF(Journal!$L$2:$L$1000,A311,Journal!$Y$2:$Y$1000)))</f>
        <v/>
      </c>
      <c r="C311" s="79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</row>
    <row r="312" spans="1:17" ht="15.75" customHeight="1" x14ac:dyDescent="0.25">
      <c r="A312" s="126">
        <f>IF(A311="","",IF(A311+1&lt;Statistics!$F$4,A311+1,IF(A311+1=Statistics!$F$4,Statistics!$F$4,IF(A311+1&gt;Statistics!$F$4,""))))</f>
        <v>45053</v>
      </c>
      <c r="B312" s="127" t="str">
        <f>IF(A312="","",IF(ISNA(VLOOKUP(A312,Journal!$L$2:$L$1000,1,FALSE)),"",SUMIF(Journal!$L$2:$L$1000,A312,Journal!$Y$2:$Y$1000)))</f>
        <v/>
      </c>
      <c r="C312" s="79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</row>
    <row r="313" spans="1:17" ht="15.75" customHeight="1" x14ac:dyDescent="0.25">
      <c r="A313" s="126">
        <f>IF(A312="","",IF(A312+1&lt;Statistics!$F$4,A312+1,IF(A312+1=Statistics!$F$4,Statistics!$F$4,IF(A312+1&gt;Statistics!$F$4,""))))</f>
        <v>45054</v>
      </c>
      <c r="B313" s="127" t="str">
        <f>IF(A313="","",IF(ISNA(VLOOKUP(A313,Journal!$L$2:$L$1000,1,FALSE)),"",SUMIF(Journal!$L$2:$L$1000,A313,Journal!$Y$2:$Y$1000)))</f>
        <v/>
      </c>
      <c r="C313" s="79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</row>
    <row r="314" spans="1:17" ht="15.75" customHeight="1" x14ac:dyDescent="0.25">
      <c r="A314" s="126">
        <f>IF(A313="","",IF(A313+1&lt;Statistics!$F$4,A313+1,IF(A313+1=Statistics!$F$4,Statistics!$F$4,IF(A313+1&gt;Statistics!$F$4,""))))</f>
        <v>45055</v>
      </c>
      <c r="B314" s="127" t="str">
        <f>IF(A314="","",IF(ISNA(VLOOKUP(A314,Journal!$L$2:$L$1000,1,FALSE)),"",SUMIF(Journal!$L$2:$L$1000,A314,Journal!$Y$2:$Y$1000)))</f>
        <v/>
      </c>
      <c r="C314" s="79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</row>
    <row r="315" spans="1:17" ht="15.75" customHeight="1" x14ac:dyDescent="0.25">
      <c r="A315" s="126">
        <f>IF(A314="","",IF(A314+1&lt;Statistics!$F$4,A314+1,IF(A314+1=Statistics!$F$4,Statistics!$F$4,IF(A314+1&gt;Statistics!$F$4,""))))</f>
        <v>45056</v>
      </c>
      <c r="B315" s="127" t="str">
        <f>IF(A315="","",IF(ISNA(VLOOKUP(A315,Journal!$L$2:$L$1000,1,FALSE)),"",SUMIF(Journal!$L$2:$L$1000,A315,Journal!$Y$2:$Y$1000)))</f>
        <v/>
      </c>
      <c r="C315" s="79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</row>
    <row r="316" spans="1:17" ht="15.75" customHeight="1" x14ac:dyDescent="0.25">
      <c r="A316" s="126">
        <f>IF(A315="","",IF(A315+1&lt;Statistics!$F$4,A315+1,IF(A315+1=Statistics!$F$4,Statistics!$F$4,IF(A315+1&gt;Statistics!$F$4,""))))</f>
        <v>45057</v>
      </c>
      <c r="B316" s="127" t="str">
        <f>IF(A316="","",IF(ISNA(VLOOKUP(A316,Journal!$L$2:$L$1000,1,FALSE)),"",SUMIF(Journal!$L$2:$L$1000,A316,Journal!$Y$2:$Y$1000)))</f>
        <v/>
      </c>
      <c r="C316" s="79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</row>
    <row r="317" spans="1:17" ht="15.75" customHeight="1" x14ac:dyDescent="0.25">
      <c r="A317" s="126">
        <f>IF(A316="","",IF(A316+1&lt;Statistics!$F$4,A316+1,IF(A316+1=Statistics!$F$4,Statistics!$F$4,IF(A316+1&gt;Statistics!$F$4,""))))</f>
        <v>45058</v>
      </c>
      <c r="B317" s="127" t="str">
        <f>IF(A317="","",IF(ISNA(VLOOKUP(A317,Journal!$L$2:$L$1000,1,FALSE)),"",SUMIF(Journal!$L$2:$L$1000,A317,Journal!$Y$2:$Y$1000)))</f>
        <v/>
      </c>
      <c r="C317" s="79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</row>
    <row r="318" spans="1:17" ht="15.75" customHeight="1" x14ac:dyDescent="0.25">
      <c r="A318" s="126">
        <f>IF(A317="","",IF(A317+1&lt;Statistics!$F$4,A317+1,IF(A317+1=Statistics!$F$4,Statistics!$F$4,IF(A317+1&gt;Statistics!$F$4,""))))</f>
        <v>45059</v>
      </c>
      <c r="B318" s="127" t="str">
        <f>IF(A318="","",IF(ISNA(VLOOKUP(A318,Journal!$L$2:$L$1000,1,FALSE)),"",SUMIF(Journal!$L$2:$L$1000,A318,Journal!$Y$2:$Y$1000)))</f>
        <v/>
      </c>
      <c r="C318" s="79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</row>
    <row r="319" spans="1:17" ht="15.75" customHeight="1" x14ac:dyDescent="0.25">
      <c r="A319" s="126">
        <f>IF(A318="","",IF(A318+1&lt;Statistics!$F$4,A318+1,IF(A318+1=Statistics!$F$4,Statistics!$F$4,IF(A318+1&gt;Statistics!$F$4,""))))</f>
        <v>45060</v>
      </c>
      <c r="B319" s="127" t="str">
        <f>IF(A319="","",IF(ISNA(VLOOKUP(A319,Journal!$L$2:$L$1000,1,FALSE)),"",SUMIF(Journal!$L$2:$L$1000,A319,Journal!$Y$2:$Y$1000)))</f>
        <v/>
      </c>
      <c r="C319" s="79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</row>
    <row r="320" spans="1:17" ht="15.75" customHeight="1" x14ac:dyDescent="0.25">
      <c r="A320" s="126">
        <f>IF(A319="","",IF(A319+1&lt;Statistics!$F$4,A319+1,IF(A319+1=Statistics!$F$4,Statistics!$F$4,IF(A319+1&gt;Statistics!$F$4,""))))</f>
        <v>45061</v>
      </c>
      <c r="B320" s="127" t="str">
        <f>IF(A320="","",IF(ISNA(VLOOKUP(A320,Journal!$L$2:$L$1000,1,FALSE)),"",SUMIF(Journal!$L$2:$L$1000,A320,Journal!$Y$2:$Y$1000)))</f>
        <v/>
      </c>
      <c r="C320" s="79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</row>
    <row r="321" spans="1:17" ht="15.75" customHeight="1" x14ac:dyDescent="0.25">
      <c r="A321" s="126">
        <f>IF(A320="","",IF(A320+1&lt;Statistics!$F$4,A320+1,IF(A320+1=Statistics!$F$4,Statistics!$F$4,IF(A320+1&gt;Statistics!$F$4,""))))</f>
        <v>45062</v>
      </c>
      <c r="B321" s="127" t="str">
        <f>IF(A321="","",IF(ISNA(VLOOKUP(A321,Journal!$L$2:$L$1000,1,FALSE)),"",SUMIF(Journal!$L$2:$L$1000,A321,Journal!$Y$2:$Y$1000)))</f>
        <v/>
      </c>
      <c r="C321" s="79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</row>
    <row r="322" spans="1:17" ht="15.75" customHeight="1" x14ac:dyDescent="0.25">
      <c r="A322" s="126">
        <f>IF(A321="","",IF(A321+1&lt;Statistics!$F$4,A321+1,IF(A321+1=Statistics!$F$4,Statistics!$F$4,IF(A321+1&gt;Statistics!$F$4,""))))</f>
        <v>45063</v>
      </c>
      <c r="B322" s="127" t="str">
        <f>IF(A322="","",IF(ISNA(VLOOKUP(A322,Journal!$L$2:$L$1000,1,FALSE)),"",SUMIF(Journal!$L$2:$L$1000,A322,Journal!$Y$2:$Y$1000)))</f>
        <v/>
      </c>
      <c r="C322" s="79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</row>
    <row r="323" spans="1:17" ht="15.75" customHeight="1" x14ac:dyDescent="0.25">
      <c r="A323" s="126">
        <f>IF(A322="","",IF(A322+1&lt;Statistics!$F$4,A322+1,IF(A322+1=Statistics!$F$4,Statistics!$F$4,IF(A322+1&gt;Statistics!$F$4,""))))</f>
        <v>45064</v>
      </c>
      <c r="B323" s="127" t="str">
        <f>IF(A323="","",IF(ISNA(VLOOKUP(A323,Journal!$L$2:$L$1000,1,FALSE)),"",SUMIF(Journal!$L$2:$L$1000,A323,Journal!$Y$2:$Y$1000)))</f>
        <v/>
      </c>
      <c r="C323" s="79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</row>
    <row r="324" spans="1:17" ht="15.75" customHeight="1" x14ac:dyDescent="0.25">
      <c r="A324" s="126">
        <f>IF(A323="","",IF(A323+1&lt;Statistics!$F$4,A323+1,IF(A323+1=Statistics!$F$4,Statistics!$F$4,IF(A323+1&gt;Statistics!$F$4,""))))</f>
        <v>45065</v>
      </c>
      <c r="B324" s="127" t="str">
        <f>IF(A324="","",IF(ISNA(VLOOKUP(A324,Journal!$L$2:$L$1000,1,FALSE)),"",SUMIF(Journal!$L$2:$L$1000,A324,Journal!$Y$2:$Y$1000)))</f>
        <v/>
      </c>
      <c r="C324" s="79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</row>
    <row r="325" spans="1:17" ht="15.75" customHeight="1" x14ac:dyDescent="0.25">
      <c r="A325" s="126">
        <f>IF(A324="","",IF(A324+1&lt;Statistics!$F$4,A324+1,IF(A324+1=Statistics!$F$4,Statistics!$F$4,IF(A324+1&gt;Statistics!$F$4,""))))</f>
        <v>45066</v>
      </c>
      <c r="B325" s="127" t="str">
        <f>IF(A325="","",IF(ISNA(VLOOKUP(A325,Journal!$L$2:$L$1000,1,FALSE)),"",SUMIF(Journal!$L$2:$L$1000,A325,Journal!$Y$2:$Y$1000)))</f>
        <v/>
      </c>
      <c r="C325" s="79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</row>
    <row r="326" spans="1:17" ht="15.75" customHeight="1" x14ac:dyDescent="0.25">
      <c r="A326" s="126">
        <f>IF(A325="","",IF(A325+1&lt;Statistics!$F$4,A325+1,IF(A325+1=Statistics!$F$4,Statistics!$F$4,IF(A325+1&gt;Statistics!$F$4,""))))</f>
        <v>45067</v>
      </c>
      <c r="B326" s="127" t="str">
        <f>IF(A326="","",IF(ISNA(VLOOKUP(A326,Journal!$L$2:$L$1000,1,FALSE)),"",SUMIF(Journal!$L$2:$L$1000,A326,Journal!$Y$2:$Y$1000)))</f>
        <v/>
      </c>
      <c r="C326" s="79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</row>
    <row r="327" spans="1:17" ht="15.75" customHeight="1" x14ac:dyDescent="0.25">
      <c r="A327" s="126">
        <f>IF(A326="","",IF(A326+1&lt;Statistics!$F$4,A326+1,IF(A326+1=Statistics!$F$4,Statistics!$F$4,IF(A326+1&gt;Statistics!$F$4,""))))</f>
        <v>45068</v>
      </c>
      <c r="B327" s="127" t="str">
        <f>IF(A327="","",IF(ISNA(VLOOKUP(A327,Journal!$L$2:$L$1000,1,FALSE)),"",SUMIF(Journal!$L$2:$L$1000,A327,Journal!$Y$2:$Y$1000)))</f>
        <v/>
      </c>
      <c r="C327" s="79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</row>
    <row r="328" spans="1:17" ht="15.75" customHeight="1" x14ac:dyDescent="0.25">
      <c r="A328" s="126">
        <f>IF(A327="","",IF(A327+1&lt;Statistics!$F$4,A327+1,IF(A327+1=Statistics!$F$4,Statistics!$F$4,IF(A327+1&gt;Statistics!$F$4,""))))</f>
        <v>45069</v>
      </c>
      <c r="B328" s="127" t="str">
        <f>IF(A328="","",IF(ISNA(VLOOKUP(A328,Journal!$L$2:$L$1000,1,FALSE)),"",SUMIF(Journal!$L$2:$L$1000,A328,Journal!$Y$2:$Y$1000)))</f>
        <v/>
      </c>
      <c r="C328" s="79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</row>
    <row r="329" spans="1:17" ht="15.75" customHeight="1" x14ac:dyDescent="0.25">
      <c r="A329" s="126">
        <f>IF(A328="","",IF(A328+1&lt;Statistics!$F$4,A328+1,IF(A328+1=Statistics!$F$4,Statistics!$F$4,IF(A328+1&gt;Statistics!$F$4,""))))</f>
        <v>45070</v>
      </c>
      <c r="B329" s="127" t="str">
        <f>IF(A329="","",IF(ISNA(VLOOKUP(A329,Journal!$L$2:$L$1000,1,FALSE)),"",SUMIF(Journal!$L$2:$L$1000,A329,Journal!$Y$2:$Y$1000)))</f>
        <v/>
      </c>
      <c r="C329" s="79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</row>
    <row r="330" spans="1:17" ht="15.75" customHeight="1" x14ac:dyDescent="0.25">
      <c r="A330" s="126">
        <f>IF(A329="","",IF(A329+1&lt;Statistics!$F$4,A329+1,IF(A329+1=Statistics!$F$4,Statistics!$F$4,IF(A329+1&gt;Statistics!$F$4,""))))</f>
        <v>45071</v>
      </c>
      <c r="B330" s="127" t="str">
        <f>IF(A330="","",IF(ISNA(VLOOKUP(A330,Journal!$L$2:$L$1000,1,FALSE)),"",SUMIF(Journal!$L$2:$L$1000,A330,Journal!$Y$2:$Y$1000)))</f>
        <v/>
      </c>
      <c r="C330" s="79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</row>
    <row r="331" spans="1:17" ht="15.75" customHeight="1" x14ac:dyDescent="0.25">
      <c r="A331" s="126">
        <f>IF(A330="","",IF(A330+1&lt;Statistics!$F$4,A330+1,IF(A330+1=Statistics!$F$4,Statistics!$F$4,IF(A330+1&gt;Statistics!$F$4,""))))</f>
        <v>45072</v>
      </c>
      <c r="B331" s="127" t="str">
        <f>IF(A331="","",IF(ISNA(VLOOKUP(A331,Journal!$L$2:$L$1000,1,FALSE)),"",SUMIF(Journal!$L$2:$L$1000,A331,Journal!$Y$2:$Y$1000)))</f>
        <v/>
      </c>
      <c r="C331" s="79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</row>
    <row r="332" spans="1:17" ht="15.75" customHeight="1" x14ac:dyDescent="0.25">
      <c r="A332" s="126">
        <f>IF(A331="","",IF(A331+1&lt;Statistics!$F$4,A331+1,IF(A331+1=Statistics!$F$4,Statistics!$F$4,IF(A331+1&gt;Statistics!$F$4,""))))</f>
        <v>45073</v>
      </c>
      <c r="B332" s="127" t="str">
        <f>IF(A332="","",IF(ISNA(VLOOKUP(A332,Journal!$L$2:$L$1000,1,FALSE)),"",SUMIF(Journal!$L$2:$L$1000,A332,Journal!$Y$2:$Y$1000)))</f>
        <v/>
      </c>
      <c r="C332" s="79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</row>
    <row r="333" spans="1:17" ht="15.75" customHeight="1" x14ac:dyDescent="0.25">
      <c r="A333" s="126">
        <f>IF(A332="","",IF(A332+1&lt;Statistics!$F$4,A332+1,IF(A332+1=Statistics!$F$4,Statistics!$F$4,IF(A332+1&gt;Statistics!$F$4,""))))</f>
        <v>45074</v>
      </c>
      <c r="B333" s="127" t="str">
        <f>IF(A333="","",IF(ISNA(VLOOKUP(A333,Journal!$L$2:$L$1000,1,FALSE)),"",SUMIF(Journal!$L$2:$L$1000,A333,Journal!$Y$2:$Y$1000)))</f>
        <v/>
      </c>
      <c r="C333" s="79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</row>
    <row r="334" spans="1:17" ht="15.75" customHeight="1" x14ac:dyDescent="0.25">
      <c r="A334" s="126">
        <f>IF(A333="","",IF(A333+1&lt;Statistics!$F$4,A333+1,IF(A333+1=Statistics!$F$4,Statistics!$F$4,IF(A333+1&gt;Statistics!$F$4,""))))</f>
        <v>45075</v>
      </c>
      <c r="B334" s="127" t="str">
        <f>IF(A334="","",IF(ISNA(VLOOKUP(A334,Journal!$L$2:$L$1000,1,FALSE)),"",SUMIF(Journal!$L$2:$L$1000,A334,Journal!$Y$2:$Y$1000)))</f>
        <v/>
      </c>
      <c r="C334" s="79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</row>
    <row r="335" spans="1:17" ht="15.75" customHeight="1" x14ac:dyDescent="0.25">
      <c r="A335" s="126">
        <f>IF(A334="","",IF(A334+1&lt;Statistics!$F$4,A334+1,IF(A334+1=Statistics!$F$4,Statistics!$F$4,IF(A334+1&gt;Statistics!$F$4,""))))</f>
        <v>45076</v>
      </c>
      <c r="B335" s="127" t="str">
        <f>IF(A335="","",IF(ISNA(VLOOKUP(A335,Journal!$L$2:$L$1000,1,FALSE)),"",SUMIF(Journal!$L$2:$L$1000,A335,Journal!$Y$2:$Y$1000)))</f>
        <v/>
      </c>
      <c r="C335" s="79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</row>
    <row r="336" spans="1:17" ht="15.75" customHeight="1" x14ac:dyDescent="0.25">
      <c r="A336" s="126">
        <f>IF(A335="","",IF(A335+1&lt;Statistics!$F$4,A335+1,IF(A335+1=Statistics!$F$4,Statistics!$F$4,IF(A335+1&gt;Statistics!$F$4,""))))</f>
        <v>45077</v>
      </c>
      <c r="B336" s="127" t="str">
        <f>IF(A336="","",IF(ISNA(VLOOKUP(A336,Journal!$L$2:$L$1000,1,FALSE)),"",SUMIF(Journal!$L$2:$L$1000,A336,Journal!$Y$2:$Y$1000)))</f>
        <v/>
      </c>
      <c r="C336" s="79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</row>
    <row r="337" spans="1:17" ht="15.75" customHeight="1" x14ac:dyDescent="0.25">
      <c r="A337" s="126">
        <f>IF(A336="","",IF(A336+1&lt;Statistics!$F$4,A336+1,IF(A336+1=Statistics!$F$4,Statistics!$F$4,IF(A336+1&gt;Statistics!$F$4,""))))</f>
        <v>45078</v>
      </c>
      <c r="B337" s="127" t="str">
        <f>IF(A337="","",IF(ISNA(VLOOKUP(A337,Journal!$L$2:$L$1000,1,FALSE)),"",SUMIF(Journal!$L$2:$L$1000,A337,Journal!$Y$2:$Y$1000)))</f>
        <v/>
      </c>
      <c r="C337" s="79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</row>
    <row r="338" spans="1:17" ht="15.75" customHeight="1" x14ac:dyDescent="0.25">
      <c r="A338" s="126">
        <f>IF(A337="","",IF(A337+1&lt;Statistics!$F$4,A337+1,IF(A337+1=Statistics!$F$4,Statistics!$F$4,IF(A337+1&gt;Statistics!$F$4,""))))</f>
        <v>45079</v>
      </c>
      <c r="B338" s="127" t="str">
        <f>IF(A338="","",IF(ISNA(VLOOKUP(A338,Journal!$L$2:$L$1000,1,FALSE)),"",SUMIF(Journal!$L$2:$L$1000,A338,Journal!$Y$2:$Y$1000)))</f>
        <v/>
      </c>
      <c r="C338" s="79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</row>
    <row r="339" spans="1:17" ht="15.75" customHeight="1" x14ac:dyDescent="0.25">
      <c r="A339" s="126">
        <f>IF(A338="","",IF(A338+1&lt;Statistics!$F$4,A338+1,IF(A338+1=Statistics!$F$4,Statistics!$F$4,IF(A338+1&gt;Statistics!$F$4,""))))</f>
        <v>45080</v>
      </c>
      <c r="B339" s="127" t="str">
        <f>IF(A339="","",IF(ISNA(VLOOKUP(A339,Journal!$L$2:$L$1000,1,FALSE)),"",SUMIF(Journal!$L$2:$L$1000,A339,Journal!$Y$2:$Y$1000)))</f>
        <v/>
      </c>
      <c r="C339" s="79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</row>
    <row r="340" spans="1:17" ht="15.75" customHeight="1" x14ac:dyDescent="0.25">
      <c r="A340" s="126">
        <f>IF(A339="","",IF(A339+1&lt;Statistics!$F$4,A339+1,IF(A339+1=Statistics!$F$4,Statistics!$F$4,IF(A339+1&gt;Statistics!$F$4,""))))</f>
        <v>45081</v>
      </c>
      <c r="B340" s="127" t="str">
        <f>IF(A340="","",IF(ISNA(VLOOKUP(A340,Journal!$L$2:$L$1000,1,FALSE)),"",SUMIF(Journal!$L$2:$L$1000,A340,Journal!$Y$2:$Y$1000)))</f>
        <v/>
      </c>
      <c r="C340" s="79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</row>
    <row r="341" spans="1:17" ht="15.75" customHeight="1" x14ac:dyDescent="0.25">
      <c r="A341" s="126">
        <f>IF(A340="","",IF(A340+1&lt;Statistics!$F$4,A340+1,IF(A340+1=Statistics!$F$4,Statistics!$F$4,IF(A340+1&gt;Statistics!$F$4,""))))</f>
        <v>45082</v>
      </c>
      <c r="B341" s="127" t="str">
        <f>IF(A341="","",IF(ISNA(VLOOKUP(A341,Journal!$L$2:$L$1000,1,FALSE)),"",SUMIF(Journal!$L$2:$L$1000,A341,Journal!$Y$2:$Y$1000)))</f>
        <v/>
      </c>
      <c r="C341" s="79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</row>
    <row r="342" spans="1:17" ht="15.75" customHeight="1" x14ac:dyDescent="0.25">
      <c r="A342" s="126">
        <f>IF(A341="","",IF(A341+1&lt;Statistics!$F$4,A341+1,IF(A341+1=Statistics!$F$4,Statistics!$F$4,IF(A341+1&gt;Statistics!$F$4,""))))</f>
        <v>45083</v>
      </c>
      <c r="B342" s="127" t="str">
        <f>IF(A342="","",IF(ISNA(VLOOKUP(A342,Journal!$L$2:$L$1000,1,FALSE)),"",SUMIF(Journal!$L$2:$L$1000,A342,Journal!$Y$2:$Y$1000)))</f>
        <v/>
      </c>
      <c r="C342" s="79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</row>
    <row r="343" spans="1:17" ht="15.75" customHeight="1" x14ac:dyDescent="0.25">
      <c r="A343" s="126">
        <f>IF(A342="","",IF(A342+1&lt;Statistics!$F$4,A342+1,IF(A342+1=Statistics!$F$4,Statistics!$F$4,IF(A342+1&gt;Statistics!$F$4,""))))</f>
        <v>45084</v>
      </c>
      <c r="B343" s="127" t="str">
        <f>IF(A343="","",IF(ISNA(VLOOKUP(A343,Journal!$L$2:$L$1000,1,FALSE)),"",SUMIF(Journal!$L$2:$L$1000,A343,Journal!$Y$2:$Y$1000)))</f>
        <v/>
      </c>
      <c r="C343" s="79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</row>
    <row r="344" spans="1:17" ht="15.75" customHeight="1" x14ac:dyDescent="0.25">
      <c r="A344" s="126">
        <f>IF(A343="","",IF(A343+1&lt;Statistics!$F$4,A343+1,IF(A343+1=Statistics!$F$4,Statistics!$F$4,IF(A343+1&gt;Statistics!$F$4,""))))</f>
        <v>45085</v>
      </c>
      <c r="B344" s="127" t="str">
        <f>IF(A344="","",IF(ISNA(VLOOKUP(A344,Journal!$L$2:$L$1000,1,FALSE)),"",SUMIF(Journal!$L$2:$L$1000,A344,Journal!$Y$2:$Y$1000)))</f>
        <v/>
      </c>
      <c r="C344" s="79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</row>
    <row r="345" spans="1:17" ht="15.75" customHeight="1" x14ac:dyDescent="0.25">
      <c r="A345" s="126">
        <f>IF(A344="","",IF(A344+1&lt;Statistics!$F$4,A344+1,IF(A344+1=Statistics!$F$4,Statistics!$F$4,IF(A344+1&gt;Statistics!$F$4,""))))</f>
        <v>45086</v>
      </c>
      <c r="B345" s="127" t="str">
        <f>IF(A345="","",IF(ISNA(VLOOKUP(A345,Journal!$L$2:$L$1000,1,FALSE)),"",SUMIF(Journal!$L$2:$L$1000,A345,Journal!$Y$2:$Y$1000)))</f>
        <v/>
      </c>
      <c r="C345" s="79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</row>
    <row r="346" spans="1:17" ht="15.75" customHeight="1" x14ac:dyDescent="0.25">
      <c r="A346" s="126">
        <f>IF(A345="","",IF(A345+1&lt;Statistics!$F$4,A345+1,IF(A345+1=Statistics!$F$4,Statistics!$F$4,IF(A345+1&gt;Statistics!$F$4,""))))</f>
        <v>45087</v>
      </c>
      <c r="B346" s="127" t="str">
        <f>IF(A346="","",IF(ISNA(VLOOKUP(A346,Journal!$L$2:$L$1000,1,FALSE)),"",SUMIF(Journal!$L$2:$L$1000,A346,Journal!$Y$2:$Y$1000)))</f>
        <v/>
      </c>
      <c r="C346" s="79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</row>
    <row r="347" spans="1:17" ht="15.75" customHeight="1" x14ac:dyDescent="0.25">
      <c r="A347" s="126">
        <f>IF(A346="","",IF(A346+1&lt;Statistics!$F$4,A346+1,IF(A346+1=Statistics!$F$4,Statistics!$F$4,IF(A346+1&gt;Statistics!$F$4,""))))</f>
        <v>45088</v>
      </c>
      <c r="B347" s="127" t="str">
        <f>IF(A347="","",IF(ISNA(VLOOKUP(A347,Journal!$L$2:$L$1000,1,FALSE)),"",SUMIF(Journal!$L$2:$L$1000,A347,Journal!$Y$2:$Y$1000)))</f>
        <v/>
      </c>
      <c r="C347" s="79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</row>
    <row r="348" spans="1:17" ht="15.75" customHeight="1" x14ac:dyDescent="0.25">
      <c r="A348" s="126">
        <f>IF(A347="","",IF(A347+1&lt;Statistics!$F$4,A347+1,IF(A347+1=Statistics!$F$4,Statistics!$F$4,IF(A347+1&gt;Statistics!$F$4,""))))</f>
        <v>45089</v>
      </c>
      <c r="B348" s="127" t="str">
        <f>IF(A348="","",IF(ISNA(VLOOKUP(A348,Journal!$L$2:$L$1000,1,FALSE)),"",SUMIF(Journal!$L$2:$L$1000,A348,Journal!$Y$2:$Y$1000)))</f>
        <v/>
      </c>
      <c r="C348" s="79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</row>
    <row r="349" spans="1:17" ht="15.75" customHeight="1" x14ac:dyDescent="0.25">
      <c r="A349" s="126">
        <f>IF(A348="","",IF(A348+1&lt;Statistics!$F$4,A348+1,IF(A348+1=Statistics!$F$4,Statistics!$F$4,IF(A348+1&gt;Statistics!$F$4,""))))</f>
        <v>45090</v>
      </c>
      <c r="B349" s="127" t="str">
        <f>IF(A349="","",IF(ISNA(VLOOKUP(A349,Journal!$L$2:$L$1000,1,FALSE)),"",SUMIF(Journal!$L$2:$L$1000,A349,Journal!$Y$2:$Y$1000)))</f>
        <v/>
      </c>
      <c r="C349" s="79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</row>
    <row r="350" spans="1:17" ht="15.75" customHeight="1" x14ac:dyDescent="0.25">
      <c r="A350" s="126">
        <f>IF(A349="","",IF(A349+1&lt;Statistics!$F$4,A349+1,IF(A349+1=Statistics!$F$4,Statistics!$F$4,IF(A349+1&gt;Statistics!$F$4,""))))</f>
        <v>45091</v>
      </c>
      <c r="B350" s="127" t="str">
        <f>IF(A350="","",IF(ISNA(VLOOKUP(A350,Journal!$L$2:$L$1000,1,FALSE)),"",SUMIF(Journal!$L$2:$L$1000,A350,Journal!$Y$2:$Y$1000)))</f>
        <v/>
      </c>
      <c r="C350" s="79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</row>
    <row r="351" spans="1:17" ht="15.75" customHeight="1" x14ac:dyDescent="0.25">
      <c r="A351" s="126">
        <f>IF(A350="","",IF(A350+1&lt;Statistics!$F$4,A350+1,IF(A350+1=Statistics!$F$4,Statistics!$F$4,IF(A350+1&gt;Statistics!$F$4,""))))</f>
        <v>45092</v>
      </c>
      <c r="B351" s="127" t="str">
        <f>IF(A351="","",IF(ISNA(VLOOKUP(A351,Journal!$L$2:$L$1000,1,FALSE)),"",SUMIF(Journal!$L$2:$L$1000,A351,Journal!$Y$2:$Y$1000)))</f>
        <v/>
      </c>
      <c r="C351" s="79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</row>
    <row r="352" spans="1:17" ht="15.75" customHeight="1" x14ac:dyDescent="0.25">
      <c r="A352" s="126">
        <f>IF(A351="","",IF(A351+1&lt;Statistics!$F$4,A351+1,IF(A351+1=Statistics!$F$4,Statistics!$F$4,IF(A351+1&gt;Statistics!$F$4,""))))</f>
        <v>45093</v>
      </c>
      <c r="B352" s="127" t="str">
        <f>IF(A352="","",IF(ISNA(VLOOKUP(A352,Journal!$L$2:$L$1000,1,FALSE)),"",SUMIF(Journal!$L$2:$L$1000,A352,Journal!$Y$2:$Y$1000)))</f>
        <v/>
      </c>
      <c r="C352" s="79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</row>
    <row r="353" spans="1:17" ht="15.75" customHeight="1" x14ac:dyDescent="0.25">
      <c r="A353" s="126">
        <f>IF(A352="","",IF(A352+1&lt;Statistics!$F$4,A352+1,IF(A352+1=Statistics!$F$4,Statistics!$F$4,IF(A352+1&gt;Statistics!$F$4,""))))</f>
        <v>45094</v>
      </c>
      <c r="B353" s="127" t="str">
        <f>IF(A353="","",IF(ISNA(VLOOKUP(A353,Journal!$L$2:$L$1000,1,FALSE)),"",SUMIF(Journal!$L$2:$L$1000,A353,Journal!$Y$2:$Y$1000)))</f>
        <v/>
      </c>
      <c r="C353" s="79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</row>
    <row r="354" spans="1:17" ht="15.75" customHeight="1" x14ac:dyDescent="0.25">
      <c r="A354" s="126">
        <f>IF(A353="","",IF(A353+1&lt;Statistics!$F$4,A353+1,IF(A353+1=Statistics!$F$4,Statistics!$F$4,IF(A353+1&gt;Statistics!$F$4,""))))</f>
        <v>45095</v>
      </c>
      <c r="B354" s="127" t="str">
        <f>IF(A354="","",IF(ISNA(VLOOKUP(A354,Journal!$L$2:$L$1000,1,FALSE)),"",SUMIF(Journal!$L$2:$L$1000,A354,Journal!$Y$2:$Y$1000)))</f>
        <v/>
      </c>
      <c r="C354" s="79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</row>
    <row r="355" spans="1:17" ht="15.75" customHeight="1" x14ac:dyDescent="0.25">
      <c r="A355" s="126">
        <f>IF(A354="","",IF(A354+1&lt;Statistics!$F$4,A354+1,IF(A354+1=Statistics!$F$4,Statistics!$F$4,IF(A354+1&gt;Statistics!$F$4,""))))</f>
        <v>45096</v>
      </c>
      <c r="B355" s="127" t="str">
        <f>IF(A355="","",IF(ISNA(VLOOKUP(A355,Journal!$L$2:$L$1000,1,FALSE)),"",SUMIF(Journal!$L$2:$L$1000,A355,Journal!$Y$2:$Y$1000)))</f>
        <v/>
      </c>
      <c r="C355" s="79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</row>
    <row r="356" spans="1:17" ht="15.75" customHeight="1" x14ac:dyDescent="0.25">
      <c r="A356" s="126">
        <f>IF(A355="","",IF(A355+1&lt;Statistics!$F$4,A355+1,IF(A355+1=Statistics!$F$4,Statistics!$F$4,IF(A355+1&gt;Statistics!$F$4,""))))</f>
        <v>45097</v>
      </c>
      <c r="B356" s="127" t="str">
        <f>IF(A356="","",IF(ISNA(VLOOKUP(A356,Journal!$L$2:$L$1000,1,FALSE)),"",SUMIF(Journal!$L$2:$L$1000,A356,Journal!$Y$2:$Y$1000)))</f>
        <v/>
      </c>
      <c r="C356" s="79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</row>
    <row r="357" spans="1:17" ht="15.75" customHeight="1" x14ac:dyDescent="0.25">
      <c r="A357" s="126">
        <f>IF(A356="","",IF(A356+1&lt;Statistics!$F$4,A356+1,IF(A356+1=Statistics!$F$4,Statistics!$F$4,IF(A356+1&gt;Statistics!$F$4,""))))</f>
        <v>45098</v>
      </c>
      <c r="B357" s="127" t="str">
        <f>IF(A357="","",IF(ISNA(VLOOKUP(A357,Journal!$L$2:$L$1000,1,FALSE)),"",SUMIF(Journal!$L$2:$L$1000,A357,Journal!$Y$2:$Y$1000)))</f>
        <v/>
      </c>
      <c r="C357" s="79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</row>
    <row r="358" spans="1:17" ht="15.75" customHeight="1" x14ac:dyDescent="0.25">
      <c r="A358" s="126">
        <f>IF(A357="","",IF(A357+1&lt;Statistics!$F$4,A357+1,IF(A357+1=Statistics!$F$4,Statistics!$F$4,IF(A357+1&gt;Statistics!$F$4,""))))</f>
        <v>45099</v>
      </c>
      <c r="B358" s="127" t="str">
        <f>IF(A358="","",IF(ISNA(VLOOKUP(A358,Journal!$L$2:$L$1000,1,FALSE)),"",SUMIF(Journal!$L$2:$L$1000,A358,Journal!$Y$2:$Y$1000)))</f>
        <v/>
      </c>
      <c r="C358" s="79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</row>
    <row r="359" spans="1:17" ht="15.75" customHeight="1" x14ac:dyDescent="0.25">
      <c r="A359" s="126">
        <f>IF(A358="","",IF(A358+1&lt;Statistics!$F$4,A358+1,IF(A358+1=Statistics!$F$4,Statistics!$F$4,IF(A358+1&gt;Statistics!$F$4,""))))</f>
        <v>45100</v>
      </c>
      <c r="B359" s="127" t="str">
        <f>IF(A359="","",IF(ISNA(VLOOKUP(A359,Journal!$L$2:$L$1000,1,FALSE)),"",SUMIF(Journal!$L$2:$L$1000,A359,Journal!$Y$2:$Y$1000)))</f>
        <v/>
      </c>
      <c r="C359" s="79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</row>
    <row r="360" spans="1:17" ht="15.75" customHeight="1" x14ac:dyDescent="0.25">
      <c r="A360" s="126">
        <f>IF(A359="","",IF(A359+1&lt;Statistics!$F$4,A359+1,IF(A359+1=Statistics!$F$4,Statistics!$F$4,IF(A359+1&gt;Statistics!$F$4,""))))</f>
        <v>45101</v>
      </c>
      <c r="B360" s="127" t="str">
        <f>IF(A360="","",IF(ISNA(VLOOKUP(A360,Journal!$L$2:$L$1000,1,FALSE)),"",SUMIF(Journal!$L$2:$L$1000,A360,Journal!$Y$2:$Y$1000)))</f>
        <v/>
      </c>
      <c r="C360" s="79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</row>
    <row r="361" spans="1:17" ht="15.75" customHeight="1" x14ac:dyDescent="0.25">
      <c r="A361" s="126">
        <f>IF(A360="","",IF(A360+1&lt;Statistics!$F$4,A360+1,IF(A360+1=Statistics!$F$4,Statistics!$F$4,IF(A360+1&gt;Statistics!$F$4,""))))</f>
        <v>45102</v>
      </c>
      <c r="B361" s="127" t="str">
        <f>IF(A361="","",IF(ISNA(VLOOKUP(A361,Journal!$L$2:$L$1000,1,FALSE)),"",SUMIF(Journal!$L$2:$L$1000,A361,Journal!$Y$2:$Y$1000)))</f>
        <v/>
      </c>
      <c r="C361" s="79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</row>
    <row r="362" spans="1:17" ht="15.75" customHeight="1" x14ac:dyDescent="0.25">
      <c r="A362" s="126">
        <f>IF(A361="","",IF(A361+1&lt;Statistics!$F$4,A361+1,IF(A361+1=Statistics!$F$4,Statistics!$F$4,IF(A361+1&gt;Statistics!$F$4,""))))</f>
        <v>45103</v>
      </c>
      <c r="B362" s="127" t="str">
        <f>IF(A362="","",IF(ISNA(VLOOKUP(A362,Journal!$L$2:$L$1000,1,FALSE)),"",SUMIF(Journal!$L$2:$L$1000,A362,Journal!$Y$2:$Y$1000)))</f>
        <v/>
      </c>
      <c r="C362" s="79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</row>
    <row r="363" spans="1:17" ht="15.75" customHeight="1" x14ac:dyDescent="0.25">
      <c r="A363" s="126">
        <f>IF(A362="","",IF(A362+1&lt;Statistics!$F$4,A362+1,IF(A362+1=Statistics!$F$4,Statistics!$F$4,IF(A362+1&gt;Statistics!$F$4,""))))</f>
        <v>45104</v>
      </c>
      <c r="B363" s="127" t="str">
        <f>IF(A363="","",IF(ISNA(VLOOKUP(A363,Journal!$L$2:$L$1000,1,FALSE)),"",SUMIF(Journal!$L$2:$L$1000,A363,Journal!$Y$2:$Y$1000)))</f>
        <v/>
      </c>
      <c r="C363" s="79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</row>
    <row r="364" spans="1:17" ht="15.75" customHeight="1" x14ac:dyDescent="0.25">
      <c r="A364" s="126">
        <f>IF(A363="","",IF(A363+1&lt;Statistics!$F$4,A363+1,IF(A363+1=Statistics!$F$4,Statistics!$F$4,IF(A363+1&gt;Statistics!$F$4,""))))</f>
        <v>45105</v>
      </c>
      <c r="B364" s="127" t="str">
        <f>IF(A364="","",IF(ISNA(VLOOKUP(A364,Journal!$L$2:$L$1000,1,FALSE)),"",SUMIF(Journal!$L$2:$L$1000,A364,Journal!$Y$2:$Y$1000)))</f>
        <v/>
      </c>
      <c r="C364" s="79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</row>
    <row r="365" spans="1:17" ht="15.75" customHeight="1" x14ac:dyDescent="0.25">
      <c r="A365" s="126">
        <f>IF(A364="","",IF(A364+1&lt;Statistics!$F$4,A364+1,IF(A364+1=Statistics!$F$4,Statistics!$F$4,IF(A364+1&gt;Statistics!$F$4,""))))</f>
        <v>45106</v>
      </c>
      <c r="B365" s="127" t="str">
        <f>IF(A365="","",IF(ISNA(VLOOKUP(A365,Journal!$L$2:$L$1000,1,FALSE)),"",SUMIF(Journal!$L$2:$L$1000,A365,Journal!$Y$2:$Y$1000)))</f>
        <v/>
      </c>
      <c r="C365" s="79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</row>
    <row r="366" spans="1:17" ht="15.75" customHeight="1" x14ac:dyDescent="0.25">
      <c r="A366" s="126">
        <f>IF(A365="","",IF(A365+1&lt;Statistics!$F$4,A365+1,IF(A365+1=Statistics!$F$4,Statistics!$F$4,IF(A365+1&gt;Statistics!$F$4,""))))</f>
        <v>45107</v>
      </c>
      <c r="B366" s="127" t="str">
        <f>IF(A366="","",IF(ISNA(VLOOKUP(A366,Journal!$L$2:$L$1000,1,FALSE)),"",SUMIF(Journal!$L$2:$L$1000,A366,Journal!$Y$2:$Y$1000)))</f>
        <v/>
      </c>
      <c r="C366" s="79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</row>
    <row r="367" spans="1:17" ht="15.75" customHeight="1" x14ac:dyDescent="0.25">
      <c r="A367" s="126">
        <f>IF(A366="","",IF(A366+1&lt;Statistics!$F$4,A366+1,IF(A366+1=Statistics!$F$4,Statistics!$F$4,IF(A366+1&gt;Statistics!$F$4,""))))</f>
        <v>45108</v>
      </c>
      <c r="B367" s="127" t="str">
        <f>IF(A367="","",IF(ISNA(VLOOKUP(A367,Journal!$L$2:$L$1000,1,FALSE)),"",SUMIF(Journal!$L$2:$L$1000,A367,Journal!$Y$2:$Y$1000)))</f>
        <v/>
      </c>
      <c r="C367" s="79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</row>
    <row r="368" spans="1:17" ht="15.75" customHeight="1" x14ac:dyDescent="0.25">
      <c r="A368" s="126">
        <f>IF(A367="","",IF(A367+1&lt;Statistics!$F$4,A367+1,IF(A367+1=Statistics!$F$4,Statistics!$F$4,IF(A367+1&gt;Statistics!$F$4,""))))</f>
        <v>45109</v>
      </c>
      <c r="B368" s="127" t="str">
        <f>IF(A368="","",IF(ISNA(VLOOKUP(A368,Journal!$L$2:$L$1000,1,FALSE)),"",SUMIF(Journal!$L$2:$L$1000,A368,Journal!$Y$2:$Y$1000)))</f>
        <v/>
      </c>
      <c r="C368" s="79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</row>
    <row r="369" spans="1:17" ht="15.75" customHeight="1" x14ac:dyDescent="0.25">
      <c r="A369" s="126">
        <f>IF(A368="","",IF(A368+1&lt;Statistics!$F$4,A368+1,IF(A368+1=Statistics!$F$4,Statistics!$F$4,IF(A368+1&gt;Statistics!$F$4,""))))</f>
        <v>45110</v>
      </c>
      <c r="B369" s="127" t="str">
        <f>IF(A369="","",IF(ISNA(VLOOKUP(A369,Journal!$L$2:$L$1000,1,FALSE)),"",SUMIF(Journal!$L$2:$L$1000,A369,Journal!$Y$2:$Y$1000)))</f>
        <v/>
      </c>
      <c r="C369" s="79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</row>
    <row r="370" spans="1:17" ht="15.75" customHeight="1" x14ac:dyDescent="0.25">
      <c r="A370" s="126">
        <f>IF(A369="","",IF(A369+1&lt;Statistics!$F$4,A369+1,IF(A369+1=Statistics!$F$4,Statistics!$F$4,IF(A369+1&gt;Statistics!$F$4,""))))</f>
        <v>45111</v>
      </c>
      <c r="B370" s="127" t="str">
        <f>IF(A370="","",IF(ISNA(VLOOKUP(A370,Journal!$L$2:$L$1000,1,FALSE)),"",SUMIF(Journal!$L$2:$L$1000,A370,Journal!$Y$2:$Y$1000)))</f>
        <v/>
      </c>
      <c r="C370" s="79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</row>
    <row r="371" spans="1:17" ht="15.75" customHeight="1" x14ac:dyDescent="0.25">
      <c r="A371" s="126">
        <f>IF(A370="","",IF(A370+1&lt;Statistics!$F$4,A370+1,IF(A370+1=Statistics!$F$4,Statistics!$F$4,IF(A370+1&gt;Statistics!$F$4,""))))</f>
        <v>45112</v>
      </c>
      <c r="B371" s="127" t="str">
        <f>IF(A371="","",IF(ISNA(VLOOKUP(A371,Journal!$L$2:$L$1000,1,FALSE)),"",SUMIF(Journal!$L$2:$L$1000,A371,Journal!$Y$2:$Y$1000)))</f>
        <v/>
      </c>
      <c r="C371" s="79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</row>
    <row r="372" spans="1:17" ht="15.75" customHeight="1" x14ac:dyDescent="0.25">
      <c r="A372" s="126">
        <f>IF(A371="","",IF(A371+1&lt;Statistics!$F$4,A371+1,IF(A371+1=Statistics!$F$4,Statistics!$F$4,IF(A371+1&gt;Statistics!$F$4,""))))</f>
        <v>45113</v>
      </c>
      <c r="B372" s="127" t="str">
        <f>IF(A372="","",IF(ISNA(VLOOKUP(A372,Journal!$L$2:$L$1000,1,FALSE)),"",SUMIF(Journal!$L$2:$L$1000,A372,Journal!$Y$2:$Y$1000)))</f>
        <v/>
      </c>
      <c r="C372" s="79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</row>
    <row r="373" spans="1:17" ht="15.75" customHeight="1" x14ac:dyDescent="0.25">
      <c r="A373" s="126">
        <f>IF(A372="","",IF(A372+1&lt;Statistics!$F$4,A372+1,IF(A372+1=Statistics!$F$4,Statistics!$F$4,IF(A372+1&gt;Statistics!$F$4,""))))</f>
        <v>45114</v>
      </c>
      <c r="B373" s="127" t="str">
        <f>IF(A373="","",IF(ISNA(VLOOKUP(A373,Journal!$L$2:$L$1000,1,FALSE)),"",SUMIF(Journal!$L$2:$L$1000,A373,Journal!$Y$2:$Y$1000)))</f>
        <v/>
      </c>
      <c r="C373" s="79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</row>
    <row r="374" spans="1:17" ht="15.75" customHeight="1" x14ac:dyDescent="0.25">
      <c r="A374" s="126">
        <f>IF(A373="","",IF(A373+1&lt;Statistics!$F$4,A373+1,IF(A373+1=Statistics!$F$4,Statistics!$F$4,IF(A373+1&gt;Statistics!$F$4,""))))</f>
        <v>45115</v>
      </c>
      <c r="B374" s="127" t="str">
        <f>IF(A374="","",IF(ISNA(VLOOKUP(A374,Journal!$L$2:$L$1000,1,FALSE)),"",SUMIF(Journal!$L$2:$L$1000,A374,Journal!$Y$2:$Y$1000)))</f>
        <v/>
      </c>
      <c r="C374" s="79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</row>
    <row r="375" spans="1:17" ht="15.75" customHeight="1" x14ac:dyDescent="0.25">
      <c r="A375" s="126">
        <f>IF(A374="","",IF(A374+1&lt;Statistics!$F$4,A374+1,IF(A374+1=Statistics!$F$4,Statistics!$F$4,IF(A374+1&gt;Statistics!$F$4,""))))</f>
        <v>45116</v>
      </c>
      <c r="B375" s="127" t="str">
        <f>IF(A375="","",IF(ISNA(VLOOKUP(A375,Journal!$L$2:$L$1000,1,FALSE)),"",SUMIF(Journal!$L$2:$L$1000,A375,Journal!$Y$2:$Y$1000)))</f>
        <v/>
      </c>
      <c r="C375" s="79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</row>
    <row r="376" spans="1:17" ht="15.75" customHeight="1" x14ac:dyDescent="0.25">
      <c r="A376" s="126">
        <f>IF(A375="","",IF(A375+1&lt;Statistics!$F$4,A375+1,IF(A375+1=Statistics!$F$4,Statistics!$F$4,IF(A375+1&gt;Statistics!$F$4,""))))</f>
        <v>45117</v>
      </c>
      <c r="B376" s="127" t="str">
        <f>IF(A376="","",IF(ISNA(VLOOKUP(A376,Journal!$L$2:$L$1000,1,FALSE)),"",SUMIF(Journal!$L$2:$L$1000,A376,Journal!$Y$2:$Y$1000)))</f>
        <v/>
      </c>
      <c r="C376" s="79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</row>
    <row r="377" spans="1:17" ht="15.75" customHeight="1" x14ac:dyDescent="0.25">
      <c r="A377" s="126">
        <f>IF(A376="","",IF(A376+1&lt;Statistics!$F$4,A376+1,IF(A376+1=Statistics!$F$4,Statistics!$F$4,IF(A376+1&gt;Statistics!$F$4,""))))</f>
        <v>45118</v>
      </c>
      <c r="B377" s="127" t="str">
        <f>IF(A377="","",IF(ISNA(VLOOKUP(A377,Journal!$L$2:$L$1000,1,FALSE)),"",SUMIF(Journal!$L$2:$L$1000,A377,Journal!$Y$2:$Y$1000)))</f>
        <v/>
      </c>
      <c r="C377" s="79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</row>
    <row r="378" spans="1:17" ht="15.75" customHeight="1" x14ac:dyDescent="0.25">
      <c r="A378" s="126">
        <f>IF(A377="","",IF(A377+1&lt;Statistics!$F$4,A377+1,IF(A377+1=Statistics!$F$4,Statistics!$F$4,IF(A377+1&gt;Statistics!$F$4,""))))</f>
        <v>45119</v>
      </c>
      <c r="B378" s="127" t="str">
        <f>IF(A378="","",IF(ISNA(VLOOKUP(A378,Journal!$L$2:$L$1000,1,FALSE)),"",SUMIF(Journal!$L$2:$L$1000,A378,Journal!$Y$2:$Y$1000)))</f>
        <v/>
      </c>
      <c r="C378" s="79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</row>
    <row r="379" spans="1:17" ht="15.75" customHeight="1" x14ac:dyDescent="0.25">
      <c r="A379" s="126">
        <f>IF(A378="","",IF(A378+1&lt;Statistics!$F$4,A378+1,IF(A378+1=Statistics!$F$4,Statistics!$F$4,IF(A378+1&gt;Statistics!$F$4,""))))</f>
        <v>45120</v>
      </c>
      <c r="B379" s="127" t="str">
        <f>IF(A379="","",IF(ISNA(VLOOKUP(A379,Journal!$L$2:$L$1000,1,FALSE)),"",SUMIF(Journal!$L$2:$L$1000,A379,Journal!$Y$2:$Y$1000)))</f>
        <v/>
      </c>
      <c r="C379" s="79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</row>
    <row r="380" spans="1:17" ht="15.75" customHeight="1" x14ac:dyDescent="0.25">
      <c r="A380" s="126">
        <f>IF(A379="","",IF(A379+1&lt;Statistics!$F$4,A379+1,IF(A379+1=Statistics!$F$4,Statistics!$F$4,IF(A379+1&gt;Statistics!$F$4,""))))</f>
        <v>45121</v>
      </c>
      <c r="B380" s="127" t="str">
        <f>IF(A380="","",IF(ISNA(VLOOKUP(A380,Journal!$L$2:$L$1000,1,FALSE)),"",SUMIF(Journal!$L$2:$L$1000,A380,Journal!$Y$2:$Y$1000)))</f>
        <v/>
      </c>
      <c r="C380" s="79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</row>
    <row r="381" spans="1:17" ht="15.75" customHeight="1" x14ac:dyDescent="0.25">
      <c r="A381" s="126">
        <f>IF(A380="","",IF(A380+1&lt;Statistics!$F$4,A380+1,IF(A380+1=Statistics!$F$4,Statistics!$F$4,IF(A380+1&gt;Statistics!$F$4,""))))</f>
        <v>45122</v>
      </c>
      <c r="B381" s="127" t="str">
        <f>IF(A381="","",IF(ISNA(VLOOKUP(A381,Journal!$L$2:$L$1000,1,FALSE)),"",SUMIF(Journal!$L$2:$L$1000,A381,Journal!$Y$2:$Y$1000)))</f>
        <v/>
      </c>
      <c r="C381" s="79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</row>
    <row r="382" spans="1:17" ht="15.75" customHeight="1" x14ac:dyDescent="0.25">
      <c r="A382" s="126">
        <f>IF(A381="","",IF(A381+1&lt;Statistics!$F$4,A381+1,IF(A381+1=Statistics!$F$4,Statistics!$F$4,IF(A381+1&gt;Statistics!$F$4,""))))</f>
        <v>45123</v>
      </c>
      <c r="B382" s="127" t="str">
        <f>IF(A382="","",IF(ISNA(VLOOKUP(A382,Journal!$L$2:$L$1000,1,FALSE)),"",SUMIF(Journal!$L$2:$L$1000,A382,Journal!$Y$2:$Y$1000)))</f>
        <v/>
      </c>
      <c r="C382" s="79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</row>
    <row r="383" spans="1:17" ht="15.75" customHeight="1" x14ac:dyDescent="0.25">
      <c r="A383" s="126">
        <f>IF(A382="","",IF(A382+1&lt;Statistics!$F$4,A382+1,IF(A382+1=Statistics!$F$4,Statistics!$F$4,IF(A382+1&gt;Statistics!$F$4,""))))</f>
        <v>45124</v>
      </c>
      <c r="B383" s="127" t="str">
        <f>IF(A383="","",IF(ISNA(VLOOKUP(A383,Journal!$L$2:$L$1000,1,FALSE)),"",SUMIF(Journal!$L$2:$L$1000,A383,Journal!$Y$2:$Y$1000)))</f>
        <v/>
      </c>
      <c r="C383" s="79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</row>
    <row r="384" spans="1:17" ht="15.75" customHeight="1" x14ac:dyDescent="0.25">
      <c r="A384" s="126">
        <f>IF(A383="","",IF(A383+1&lt;Statistics!$F$4,A383+1,IF(A383+1=Statistics!$F$4,Statistics!$F$4,IF(A383+1&gt;Statistics!$F$4,""))))</f>
        <v>45125</v>
      </c>
      <c r="B384" s="127" t="str">
        <f>IF(A384="","",IF(ISNA(VLOOKUP(A384,Journal!$L$2:$L$1000,1,FALSE)),"",SUMIF(Journal!$L$2:$L$1000,A384,Journal!$Y$2:$Y$1000)))</f>
        <v/>
      </c>
      <c r="C384" s="79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</row>
    <row r="385" spans="1:17" ht="15.75" customHeight="1" x14ac:dyDescent="0.25">
      <c r="A385" s="126">
        <f>IF(A384="","",IF(A384+1&lt;Statistics!$F$4,A384+1,IF(A384+1=Statistics!$F$4,Statistics!$F$4,IF(A384+1&gt;Statistics!$F$4,""))))</f>
        <v>45126</v>
      </c>
      <c r="B385" s="127" t="str">
        <f>IF(A385="","",IF(ISNA(VLOOKUP(A385,Journal!$L$2:$L$1000,1,FALSE)),"",SUMIF(Journal!$L$2:$L$1000,A385,Journal!$Y$2:$Y$1000)))</f>
        <v/>
      </c>
      <c r="C385" s="79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</row>
    <row r="386" spans="1:17" ht="15.75" customHeight="1" x14ac:dyDescent="0.25">
      <c r="A386" s="126">
        <f>IF(A385="","",IF(A385+1&lt;Statistics!$F$4,A385+1,IF(A385+1=Statistics!$F$4,Statistics!$F$4,IF(A385+1&gt;Statistics!$F$4,""))))</f>
        <v>45127</v>
      </c>
      <c r="B386" s="127" t="str">
        <f>IF(A386="","",IF(ISNA(VLOOKUP(A386,Journal!$L$2:$L$1000,1,FALSE)),"",SUMIF(Journal!$L$2:$L$1000,A386,Journal!$Y$2:$Y$1000)))</f>
        <v/>
      </c>
      <c r="C386" s="79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</row>
    <row r="387" spans="1:17" ht="15.75" customHeight="1" x14ac:dyDescent="0.25">
      <c r="A387" s="126">
        <f>IF(A386="","",IF(A386+1&lt;Statistics!$F$4,A386+1,IF(A386+1=Statistics!$F$4,Statistics!$F$4,IF(A386+1&gt;Statistics!$F$4,""))))</f>
        <v>45128</v>
      </c>
      <c r="B387" s="127" t="str">
        <f>IF(A387="","",IF(ISNA(VLOOKUP(A387,Journal!$L$2:$L$1000,1,FALSE)),"",SUMIF(Journal!$L$2:$L$1000,A387,Journal!$Y$2:$Y$1000)))</f>
        <v/>
      </c>
      <c r="C387" s="79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</row>
    <row r="388" spans="1:17" ht="15.75" customHeight="1" x14ac:dyDescent="0.25">
      <c r="A388" s="126">
        <f>IF(A387="","",IF(A387+1&lt;Statistics!$F$4,A387+1,IF(A387+1=Statistics!$F$4,Statistics!$F$4,IF(A387+1&gt;Statistics!$F$4,""))))</f>
        <v>45129</v>
      </c>
      <c r="B388" s="127" t="str">
        <f>IF(A388="","",IF(ISNA(VLOOKUP(A388,Journal!$L$2:$L$1000,1,FALSE)),"",SUMIF(Journal!$L$2:$L$1000,A388,Journal!$Y$2:$Y$1000)))</f>
        <v/>
      </c>
      <c r="C388" s="79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</row>
    <row r="389" spans="1:17" ht="15.75" customHeight="1" x14ac:dyDescent="0.25">
      <c r="A389" s="126">
        <f>IF(A388="","",IF(A388+1&lt;Statistics!$F$4,A388+1,IF(A388+1=Statistics!$F$4,Statistics!$F$4,IF(A388+1&gt;Statistics!$F$4,""))))</f>
        <v>45130</v>
      </c>
      <c r="B389" s="127" t="str">
        <f>IF(A389="","",IF(ISNA(VLOOKUP(A389,Journal!$L$2:$L$1000,1,FALSE)),"",SUMIF(Journal!$L$2:$L$1000,A389,Journal!$Y$2:$Y$1000)))</f>
        <v/>
      </c>
      <c r="C389" s="79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</row>
    <row r="390" spans="1:17" ht="15.75" customHeight="1" x14ac:dyDescent="0.25">
      <c r="A390" s="126">
        <f>IF(A389="","",IF(A389+1&lt;Statistics!$F$4,A389+1,IF(A389+1=Statistics!$F$4,Statistics!$F$4,IF(A389+1&gt;Statistics!$F$4,""))))</f>
        <v>45131</v>
      </c>
      <c r="B390" s="127" t="str">
        <f>IF(A390="","",IF(ISNA(VLOOKUP(A390,Journal!$L$2:$L$1000,1,FALSE)),"",SUMIF(Journal!$L$2:$L$1000,A390,Journal!$Y$2:$Y$1000)))</f>
        <v/>
      </c>
      <c r="C390" s="79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</row>
    <row r="391" spans="1:17" ht="15.75" customHeight="1" x14ac:dyDescent="0.25">
      <c r="A391" s="126">
        <f>IF(A390="","",IF(A390+1&lt;Statistics!$F$4,A390+1,IF(A390+1=Statistics!$F$4,Statistics!$F$4,IF(A390+1&gt;Statistics!$F$4,""))))</f>
        <v>45132</v>
      </c>
      <c r="B391" s="127" t="str">
        <f>IF(A391="","",IF(ISNA(VLOOKUP(A391,Journal!$L$2:$L$1000,1,FALSE)),"",SUMIF(Journal!$L$2:$L$1000,A391,Journal!$Y$2:$Y$1000)))</f>
        <v/>
      </c>
      <c r="C391" s="79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</row>
    <row r="392" spans="1:17" ht="15.75" customHeight="1" x14ac:dyDescent="0.25">
      <c r="A392" s="126">
        <f>IF(A391="","",IF(A391+1&lt;Statistics!$F$4,A391+1,IF(A391+1=Statistics!$F$4,Statistics!$F$4,IF(A391+1&gt;Statistics!$F$4,""))))</f>
        <v>45133</v>
      </c>
      <c r="B392" s="127" t="str">
        <f>IF(A392="","",IF(ISNA(VLOOKUP(A392,Journal!$L$2:$L$1000,1,FALSE)),"",SUMIF(Journal!$L$2:$L$1000,A392,Journal!$Y$2:$Y$1000)))</f>
        <v/>
      </c>
      <c r="C392" s="79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</row>
    <row r="393" spans="1:17" ht="15.75" customHeight="1" x14ac:dyDescent="0.25">
      <c r="A393" s="126">
        <f>IF(A392="","",IF(A392+1&lt;Statistics!$F$4,A392+1,IF(A392+1=Statistics!$F$4,Statistics!$F$4,IF(A392+1&gt;Statistics!$F$4,""))))</f>
        <v>45134</v>
      </c>
      <c r="B393" s="127" t="str">
        <f>IF(A393="","",IF(ISNA(VLOOKUP(A393,Journal!$L$2:$L$1000,1,FALSE)),"",SUMIF(Journal!$L$2:$L$1000,A393,Journal!$Y$2:$Y$1000)))</f>
        <v/>
      </c>
      <c r="C393" s="79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</row>
    <row r="394" spans="1:17" ht="15.75" customHeight="1" x14ac:dyDescent="0.25">
      <c r="A394" s="126">
        <f>IF(A393="","",IF(A393+1&lt;Statistics!$F$4,A393+1,IF(A393+1=Statistics!$F$4,Statistics!$F$4,IF(A393+1&gt;Statistics!$F$4,""))))</f>
        <v>45135</v>
      </c>
      <c r="B394" s="127" t="str">
        <f>IF(A394="","",IF(ISNA(VLOOKUP(A394,Journal!$L$2:$L$1000,1,FALSE)),"",SUMIF(Journal!$L$2:$L$1000,A394,Journal!$Y$2:$Y$1000)))</f>
        <v/>
      </c>
      <c r="C394" s="79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</row>
    <row r="395" spans="1:17" ht="15.75" customHeight="1" x14ac:dyDescent="0.25">
      <c r="A395" s="126">
        <f>IF(A394="","",IF(A394+1&lt;Statistics!$F$4,A394+1,IF(A394+1=Statistics!$F$4,Statistics!$F$4,IF(A394+1&gt;Statistics!$F$4,""))))</f>
        <v>45136</v>
      </c>
      <c r="B395" s="127" t="str">
        <f>IF(A395="","",IF(ISNA(VLOOKUP(A395,Journal!$L$2:$L$1000,1,FALSE)),"",SUMIF(Journal!$L$2:$L$1000,A395,Journal!$Y$2:$Y$1000)))</f>
        <v/>
      </c>
      <c r="C395" s="79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</row>
    <row r="396" spans="1:17" ht="15.75" customHeight="1" x14ac:dyDescent="0.25">
      <c r="A396" s="126">
        <f>IF(A395="","",IF(A395+1&lt;Statistics!$F$4,A395+1,IF(A395+1=Statistics!$F$4,Statistics!$F$4,IF(A395+1&gt;Statistics!$F$4,""))))</f>
        <v>45137</v>
      </c>
      <c r="B396" s="127" t="str">
        <f>IF(A396="","",IF(ISNA(VLOOKUP(A396,Journal!$L$2:$L$1000,1,FALSE)),"",SUMIF(Journal!$L$2:$L$1000,A396,Journal!$Y$2:$Y$1000)))</f>
        <v/>
      </c>
      <c r="C396" s="79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</row>
    <row r="397" spans="1:17" ht="15.75" customHeight="1" x14ac:dyDescent="0.25">
      <c r="A397" s="126">
        <f>IF(A396="","",IF(A396+1&lt;Statistics!$F$4,A396+1,IF(A396+1=Statistics!$F$4,Statistics!$F$4,IF(A396+1&gt;Statistics!$F$4,""))))</f>
        <v>45138</v>
      </c>
      <c r="B397" s="127" t="str">
        <f>IF(A397="","",IF(ISNA(VLOOKUP(A397,Journal!$L$2:$L$1000,1,FALSE)),"",SUMIF(Journal!$L$2:$L$1000,A397,Journal!$Y$2:$Y$1000)))</f>
        <v/>
      </c>
      <c r="C397" s="79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</row>
    <row r="398" spans="1:17" ht="15.75" customHeight="1" x14ac:dyDescent="0.25">
      <c r="A398" s="126">
        <f>IF(A397="","",IF(A397+1&lt;Statistics!$F$4,A397+1,IF(A397+1=Statistics!$F$4,Statistics!$F$4,IF(A397+1&gt;Statistics!$F$4,""))))</f>
        <v>45139</v>
      </c>
      <c r="B398" s="127" t="str">
        <f>IF(A398="","",IF(ISNA(VLOOKUP(A398,Journal!$L$2:$L$1000,1,FALSE)),"",SUMIF(Journal!$L$2:$L$1000,A398,Journal!$Y$2:$Y$1000)))</f>
        <v/>
      </c>
      <c r="C398" s="79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</row>
    <row r="399" spans="1:17" ht="15.75" customHeight="1" x14ac:dyDescent="0.25">
      <c r="A399" s="126">
        <f>IF(A398="","",IF(A398+1&lt;Statistics!$F$4,A398+1,IF(A398+1=Statistics!$F$4,Statistics!$F$4,IF(A398+1&gt;Statistics!$F$4,""))))</f>
        <v>45140</v>
      </c>
      <c r="B399" s="127" t="str">
        <f>IF(A399="","",IF(ISNA(VLOOKUP(A399,Journal!$L$2:$L$1000,1,FALSE)),"",SUMIF(Journal!$L$2:$L$1000,A399,Journal!$Y$2:$Y$1000)))</f>
        <v/>
      </c>
      <c r="C399" s="79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</row>
    <row r="400" spans="1:17" ht="15.75" customHeight="1" x14ac:dyDescent="0.25">
      <c r="A400" s="126">
        <f>IF(A399="","",IF(A399+1&lt;Statistics!$F$4,A399+1,IF(A399+1=Statistics!$F$4,Statistics!$F$4,IF(A399+1&gt;Statistics!$F$4,""))))</f>
        <v>45141</v>
      </c>
      <c r="B400" s="127" t="str">
        <f>IF(A400="","",IF(ISNA(VLOOKUP(A400,Journal!$L$2:$L$1000,1,FALSE)),"",SUMIF(Journal!$L$2:$L$1000,A400,Journal!$Y$2:$Y$1000)))</f>
        <v/>
      </c>
      <c r="C400" s="79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</row>
    <row r="401" spans="1:17" ht="15.75" customHeight="1" x14ac:dyDescent="0.25">
      <c r="A401" s="126">
        <f>IF(A400="","",IF(A400+1&lt;Statistics!$F$4,A400+1,IF(A400+1=Statistics!$F$4,Statistics!$F$4,IF(A400+1&gt;Statistics!$F$4,""))))</f>
        <v>45142</v>
      </c>
      <c r="B401" s="127" t="str">
        <f>IF(A401="","",IF(ISNA(VLOOKUP(A401,Journal!$L$2:$L$1000,1,FALSE)),"",SUMIF(Journal!$L$2:$L$1000,A401,Journal!$Y$2:$Y$1000)))</f>
        <v/>
      </c>
      <c r="C401" s="79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</row>
    <row r="402" spans="1:17" ht="15.75" customHeight="1" x14ac:dyDescent="0.25">
      <c r="A402" s="126">
        <f>IF(A401="","",IF(A401+1&lt;Statistics!$F$4,A401+1,IF(A401+1=Statistics!$F$4,Statistics!$F$4,IF(A401+1&gt;Statistics!$F$4,""))))</f>
        <v>45143</v>
      </c>
      <c r="B402" s="127" t="str">
        <f>IF(A402="","",IF(ISNA(VLOOKUP(A402,Journal!$L$2:$L$1000,1,FALSE)),"",SUMIF(Journal!$L$2:$L$1000,A402,Journal!$Y$2:$Y$1000)))</f>
        <v/>
      </c>
      <c r="C402" s="79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</row>
    <row r="403" spans="1:17" ht="15.75" customHeight="1" x14ac:dyDescent="0.25">
      <c r="A403" s="126">
        <f>IF(A402="","",IF(A402+1&lt;Statistics!$F$4,A402+1,IF(A402+1=Statistics!$F$4,Statistics!$F$4,IF(A402+1&gt;Statistics!$F$4,""))))</f>
        <v>45144</v>
      </c>
      <c r="B403" s="127" t="str">
        <f>IF(A403="","",IF(ISNA(VLOOKUP(A403,Journal!$L$2:$L$1000,1,FALSE)),"",SUMIF(Journal!$L$2:$L$1000,A403,Journal!$Y$2:$Y$1000)))</f>
        <v/>
      </c>
      <c r="C403" s="79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</row>
    <row r="404" spans="1:17" ht="15.75" customHeight="1" x14ac:dyDescent="0.25">
      <c r="A404" s="126">
        <f>IF(A403="","",IF(A403+1&lt;Statistics!$F$4,A403+1,IF(A403+1=Statistics!$F$4,Statistics!$F$4,IF(A403+1&gt;Statistics!$F$4,""))))</f>
        <v>45145</v>
      </c>
      <c r="B404" s="127" t="str">
        <f>IF(A404="","",IF(ISNA(VLOOKUP(A404,Journal!$L$2:$L$1000,1,FALSE)),"",SUMIF(Journal!$L$2:$L$1000,A404,Journal!$Y$2:$Y$1000)))</f>
        <v/>
      </c>
      <c r="C404" s="79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</row>
    <row r="405" spans="1:17" ht="15.75" customHeight="1" x14ac:dyDescent="0.25">
      <c r="A405" s="126">
        <f>IF(A404="","",IF(A404+1&lt;Statistics!$F$4,A404+1,IF(A404+1=Statistics!$F$4,Statistics!$F$4,IF(A404+1&gt;Statistics!$F$4,""))))</f>
        <v>45146</v>
      </c>
      <c r="B405" s="127" t="str">
        <f>IF(A405="","",IF(ISNA(VLOOKUP(A405,Journal!$L$2:$L$1000,1,FALSE)),"",SUMIF(Journal!$L$2:$L$1000,A405,Journal!$Y$2:$Y$1000)))</f>
        <v/>
      </c>
      <c r="C405" s="79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</row>
    <row r="406" spans="1:17" ht="15.75" customHeight="1" x14ac:dyDescent="0.25">
      <c r="A406" s="126">
        <f>IF(A405="","",IF(A405+1&lt;Statistics!$F$4,A405+1,IF(A405+1=Statistics!$F$4,Statistics!$F$4,IF(A405+1&gt;Statistics!$F$4,""))))</f>
        <v>45147</v>
      </c>
      <c r="B406" s="127" t="str">
        <f>IF(A406="","",IF(ISNA(VLOOKUP(A406,Journal!$L$2:$L$1000,1,FALSE)),"",SUMIF(Journal!$L$2:$L$1000,A406,Journal!$Y$2:$Y$1000)))</f>
        <v/>
      </c>
      <c r="C406" s="79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</row>
    <row r="407" spans="1:17" ht="15.75" customHeight="1" x14ac:dyDescent="0.25">
      <c r="A407" s="126">
        <f>IF(A406="","",IF(A406+1&lt;Statistics!$F$4,A406+1,IF(A406+1=Statistics!$F$4,Statistics!$F$4,IF(A406+1&gt;Statistics!$F$4,""))))</f>
        <v>45148</v>
      </c>
      <c r="B407" s="127" t="str">
        <f>IF(A407="","",IF(ISNA(VLOOKUP(A407,Journal!$L$2:$L$1000,1,FALSE)),"",SUMIF(Journal!$L$2:$L$1000,A407,Journal!$Y$2:$Y$1000)))</f>
        <v/>
      </c>
      <c r="C407" s="79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</row>
    <row r="408" spans="1:17" ht="15.75" customHeight="1" x14ac:dyDescent="0.25">
      <c r="A408" s="126">
        <f>IF(A407="","",IF(A407+1&lt;Statistics!$F$4,A407+1,IF(A407+1=Statistics!$F$4,Statistics!$F$4,IF(A407+1&gt;Statistics!$F$4,""))))</f>
        <v>45149</v>
      </c>
      <c r="B408" s="127" t="str">
        <f>IF(A408="","",IF(ISNA(VLOOKUP(A408,Journal!$L$2:$L$1000,1,FALSE)),"",SUMIF(Journal!$L$2:$L$1000,A408,Journal!$Y$2:$Y$1000)))</f>
        <v/>
      </c>
      <c r="C408" s="79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</row>
    <row r="409" spans="1:17" ht="15.75" customHeight="1" x14ac:dyDescent="0.25">
      <c r="A409" s="126">
        <f>IF(A408="","",IF(A408+1&lt;Statistics!$F$4,A408+1,IF(A408+1=Statistics!$F$4,Statistics!$F$4,IF(A408+1&gt;Statistics!$F$4,""))))</f>
        <v>45150</v>
      </c>
      <c r="B409" s="127" t="str">
        <f>IF(A409="","",IF(ISNA(VLOOKUP(A409,Journal!$L$2:$L$1000,1,FALSE)),"",SUMIF(Journal!$L$2:$L$1000,A409,Journal!$Y$2:$Y$1000)))</f>
        <v/>
      </c>
      <c r="C409" s="79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</row>
    <row r="410" spans="1:17" ht="15.75" customHeight="1" x14ac:dyDescent="0.25">
      <c r="A410" s="126">
        <f>IF(A409="","",IF(A409+1&lt;Statistics!$F$4,A409+1,IF(A409+1=Statistics!$F$4,Statistics!$F$4,IF(A409+1&gt;Statistics!$F$4,""))))</f>
        <v>45151</v>
      </c>
      <c r="B410" s="127" t="str">
        <f>IF(A410="","",IF(ISNA(VLOOKUP(A410,Journal!$L$2:$L$1000,1,FALSE)),"",SUMIF(Journal!$L$2:$L$1000,A410,Journal!$Y$2:$Y$1000)))</f>
        <v/>
      </c>
      <c r="C410" s="79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</row>
    <row r="411" spans="1:17" ht="15.75" customHeight="1" x14ac:dyDescent="0.25">
      <c r="A411" s="126">
        <f>IF(A410="","",IF(A410+1&lt;Statistics!$F$4,A410+1,IF(A410+1=Statistics!$F$4,Statistics!$F$4,IF(A410+1&gt;Statistics!$F$4,""))))</f>
        <v>45152</v>
      </c>
      <c r="B411" s="127" t="str">
        <f>IF(A411="","",IF(ISNA(VLOOKUP(A411,Journal!$L$2:$L$1000,1,FALSE)),"",SUMIF(Journal!$L$2:$L$1000,A411,Journal!$Y$2:$Y$1000)))</f>
        <v/>
      </c>
      <c r="C411" s="79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</row>
    <row r="412" spans="1:17" ht="15.75" customHeight="1" x14ac:dyDescent="0.25">
      <c r="A412" s="126">
        <f>IF(A411="","",IF(A411+1&lt;Statistics!$F$4,A411+1,IF(A411+1=Statistics!$F$4,Statistics!$F$4,IF(A411+1&gt;Statistics!$F$4,""))))</f>
        <v>45153</v>
      </c>
      <c r="B412" s="127" t="str">
        <f>IF(A412="","",IF(ISNA(VLOOKUP(A412,Journal!$L$2:$L$1000,1,FALSE)),"",SUMIF(Journal!$L$2:$L$1000,A412,Journal!$Y$2:$Y$1000)))</f>
        <v/>
      </c>
      <c r="C412" s="79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</row>
    <row r="413" spans="1:17" ht="15.75" customHeight="1" x14ac:dyDescent="0.25">
      <c r="A413" s="126">
        <f>IF(A412="","",IF(A412+1&lt;Statistics!$F$4,A412+1,IF(A412+1=Statistics!$F$4,Statistics!$F$4,IF(A412+1&gt;Statistics!$F$4,""))))</f>
        <v>45154</v>
      </c>
      <c r="B413" s="127" t="str">
        <f>IF(A413="","",IF(ISNA(VLOOKUP(A413,Journal!$L$2:$L$1000,1,FALSE)),"",SUMIF(Journal!$L$2:$L$1000,A413,Journal!$Y$2:$Y$1000)))</f>
        <v/>
      </c>
      <c r="C413" s="79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</row>
    <row r="414" spans="1:17" ht="15.75" customHeight="1" x14ac:dyDescent="0.25">
      <c r="A414" s="126">
        <f>IF(A413="","",IF(A413+1&lt;Statistics!$F$4,A413+1,IF(A413+1=Statistics!$F$4,Statistics!$F$4,IF(A413+1&gt;Statistics!$F$4,""))))</f>
        <v>45155</v>
      </c>
      <c r="B414" s="127" t="str">
        <f>IF(A414="","",IF(ISNA(VLOOKUP(A414,Journal!$L$2:$L$1000,1,FALSE)),"",SUMIF(Journal!$L$2:$L$1000,A414,Journal!$Y$2:$Y$1000)))</f>
        <v/>
      </c>
      <c r="C414" s="79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</row>
    <row r="415" spans="1:17" ht="15.75" customHeight="1" x14ac:dyDescent="0.25">
      <c r="A415" s="126">
        <f>IF(A414="","",IF(A414+1&lt;Statistics!$F$4,A414+1,IF(A414+1=Statistics!$F$4,Statistics!$F$4,IF(A414+1&gt;Statistics!$F$4,""))))</f>
        <v>45156</v>
      </c>
      <c r="B415" s="127" t="str">
        <f>IF(A415="","",IF(ISNA(VLOOKUP(A415,Journal!$L$2:$L$1000,1,FALSE)),"",SUMIF(Journal!$L$2:$L$1000,A415,Journal!$Y$2:$Y$1000)))</f>
        <v/>
      </c>
      <c r="C415" s="79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</row>
    <row r="416" spans="1:17" ht="15.75" customHeight="1" x14ac:dyDescent="0.25">
      <c r="A416" s="126">
        <f>IF(A415="","",IF(A415+1&lt;Statistics!$F$4,A415+1,IF(A415+1=Statistics!$F$4,Statistics!$F$4,IF(A415+1&gt;Statistics!$F$4,""))))</f>
        <v>45157</v>
      </c>
      <c r="B416" s="127" t="str">
        <f>IF(A416="","",IF(ISNA(VLOOKUP(A416,Journal!$L$2:$L$1000,1,FALSE)),"",SUMIF(Journal!$L$2:$L$1000,A416,Journal!$Y$2:$Y$1000)))</f>
        <v/>
      </c>
      <c r="C416" s="79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</row>
    <row r="417" spans="1:17" ht="15.75" customHeight="1" x14ac:dyDescent="0.25">
      <c r="A417" s="126">
        <f>IF(A416="","",IF(A416+1&lt;Statistics!$F$4,A416+1,IF(A416+1=Statistics!$F$4,Statistics!$F$4,IF(A416+1&gt;Statistics!$F$4,""))))</f>
        <v>45158</v>
      </c>
      <c r="B417" s="127" t="str">
        <f>IF(A417="","",IF(ISNA(VLOOKUP(A417,Journal!$L$2:$L$1000,1,FALSE)),"",SUMIF(Journal!$L$2:$L$1000,A417,Journal!$Y$2:$Y$1000)))</f>
        <v/>
      </c>
      <c r="C417" s="79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</row>
    <row r="418" spans="1:17" ht="15.75" customHeight="1" x14ac:dyDescent="0.25">
      <c r="A418" s="126">
        <f>IF(A417="","",IF(A417+1&lt;Statistics!$F$4,A417+1,IF(A417+1=Statistics!$F$4,Statistics!$F$4,IF(A417+1&gt;Statistics!$F$4,""))))</f>
        <v>45159</v>
      </c>
      <c r="B418" s="127" t="str">
        <f>IF(A418="","",IF(ISNA(VLOOKUP(A418,Journal!$L$2:$L$1000,1,FALSE)),"",SUMIF(Journal!$L$2:$L$1000,A418,Journal!$Y$2:$Y$1000)))</f>
        <v/>
      </c>
      <c r="C418" s="79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</row>
    <row r="419" spans="1:17" ht="15.75" customHeight="1" x14ac:dyDescent="0.25">
      <c r="A419" s="126">
        <f>IF(A418="","",IF(A418+1&lt;Statistics!$F$4,A418+1,IF(A418+1=Statistics!$F$4,Statistics!$F$4,IF(A418+1&gt;Statistics!$F$4,""))))</f>
        <v>45160</v>
      </c>
      <c r="B419" s="127" t="str">
        <f>IF(A419="","",IF(ISNA(VLOOKUP(A419,Journal!$L$2:$L$1000,1,FALSE)),"",SUMIF(Journal!$L$2:$L$1000,A419,Journal!$Y$2:$Y$1000)))</f>
        <v/>
      </c>
      <c r="C419" s="79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</row>
    <row r="420" spans="1:17" ht="15.75" customHeight="1" x14ac:dyDescent="0.25">
      <c r="A420" s="126">
        <f>IF(A419="","",IF(A419+1&lt;Statistics!$F$4,A419+1,IF(A419+1=Statistics!$F$4,Statistics!$F$4,IF(A419+1&gt;Statistics!$F$4,""))))</f>
        <v>45161</v>
      </c>
      <c r="B420" s="127" t="str">
        <f>IF(A420="","",IF(ISNA(VLOOKUP(A420,Journal!$L$2:$L$1000,1,FALSE)),"",SUMIF(Journal!$L$2:$L$1000,A420,Journal!$Y$2:$Y$1000)))</f>
        <v/>
      </c>
      <c r="C420" s="79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</row>
    <row r="421" spans="1:17" ht="15.75" customHeight="1" x14ac:dyDescent="0.25">
      <c r="A421" s="126">
        <f>IF(A420="","",IF(A420+1&lt;Statistics!$F$4,A420+1,IF(A420+1=Statistics!$F$4,Statistics!$F$4,IF(A420+1&gt;Statistics!$F$4,""))))</f>
        <v>45162</v>
      </c>
      <c r="B421" s="127" t="str">
        <f>IF(A421="","",IF(ISNA(VLOOKUP(A421,Journal!$L$2:$L$1000,1,FALSE)),"",SUMIF(Journal!$L$2:$L$1000,A421,Journal!$Y$2:$Y$1000)))</f>
        <v/>
      </c>
      <c r="C421" s="79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</row>
    <row r="422" spans="1:17" ht="15.75" customHeight="1" x14ac:dyDescent="0.25">
      <c r="A422" s="126">
        <f>IF(A421="","",IF(A421+1&lt;Statistics!$F$4,A421+1,IF(A421+1=Statistics!$F$4,Statistics!$F$4,IF(A421+1&gt;Statistics!$F$4,""))))</f>
        <v>45163</v>
      </c>
      <c r="B422" s="127" t="str">
        <f>IF(A422="","",IF(ISNA(VLOOKUP(A422,Journal!$L$2:$L$1000,1,FALSE)),"",SUMIF(Journal!$L$2:$L$1000,A422,Journal!$Y$2:$Y$1000)))</f>
        <v/>
      </c>
      <c r="C422" s="79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</row>
    <row r="423" spans="1:17" ht="15.75" customHeight="1" x14ac:dyDescent="0.25">
      <c r="A423" s="126">
        <f>IF(A422="","",IF(A422+1&lt;Statistics!$F$4,A422+1,IF(A422+1=Statistics!$F$4,Statistics!$F$4,IF(A422+1&gt;Statistics!$F$4,""))))</f>
        <v>45164</v>
      </c>
      <c r="B423" s="127" t="str">
        <f>IF(A423="","",IF(ISNA(VLOOKUP(A423,Journal!$L$2:$L$1000,1,FALSE)),"",SUMIF(Journal!$L$2:$L$1000,A423,Journal!$Y$2:$Y$1000)))</f>
        <v/>
      </c>
      <c r="C423" s="79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</row>
    <row r="424" spans="1:17" ht="15.75" customHeight="1" x14ac:dyDescent="0.25">
      <c r="A424" s="126">
        <f>IF(A423="","",IF(A423+1&lt;Statistics!$F$4,A423+1,IF(A423+1=Statistics!$F$4,Statistics!$F$4,IF(A423+1&gt;Statistics!$F$4,""))))</f>
        <v>45165</v>
      </c>
      <c r="B424" s="127" t="str">
        <f>IF(A424="","",IF(ISNA(VLOOKUP(A424,Journal!$L$2:$L$1000,1,FALSE)),"",SUMIF(Journal!$L$2:$L$1000,A424,Journal!$Y$2:$Y$1000)))</f>
        <v/>
      </c>
      <c r="C424" s="79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</row>
    <row r="425" spans="1:17" ht="15.75" customHeight="1" x14ac:dyDescent="0.25">
      <c r="A425" s="126">
        <f>IF(A424="","",IF(A424+1&lt;Statistics!$F$4,A424+1,IF(A424+1=Statistics!$F$4,Statistics!$F$4,IF(A424+1&gt;Statistics!$F$4,""))))</f>
        <v>45166</v>
      </c>
      <c r="B425" s="127" t="str">
        <f>IF(A425="","",IF(ISNA(VLOOKUP(A425,Journal!$L$2:$L$1000,1,FALSE)),"",SUMIF(Journal!$L$2:$L$1000,A425,Journal!$Y$2:$Y$1000)))</f>
        <v/>
      </c>
      <c r="C425" s="79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</row>
    <row r="426" spans="1:17" ht="15.75" customHeight="1" x14ac:dyDescent="0.25">
      <c r="A426" s="126">
        <f>IF(A425="","",IF(A425+1&lt;Statistics!$F$4,A425+1,IF(A425+1=Statistics!$F$4,Statistics!$F$4,IF(A425+1&gt;Statistics!$F$4,""))))</f>
        <v>45167</v>
      </c>
      <c r="B426" s="127" t="str">
        <f>IF(A426="","",IF(ISNA(VLOOKUP(A426,Journal!$L$2:$L$1000,1,FALSE)),"",SUMIF(Journal!$L$2:$L$1000,A426,Journal!$Y$2:$Y$1000)))</f>
        <v/>
      </c>
      <c r="C426" s="79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</row>
    <row r="427" spans="1:17" ht="15.75" customHeight="1" x14ac:dyDescent="0.25">
      <c r="A427" s="126">
        <f>IF(A426="","",IF(A426+1&lt;Statistics!$F$4,A426+1,IF(A426+1=Statistics!$F$4,Statistics!$F$4,IF(A426+1&gt;Statistics!$F$4,""))))</f>
        <v>45168</v>
      </c>
      <c r="B427" s="127" t="str">
        <f>IF(A427="","",IF(ISNA(VLOOKUP(A427,Journal!$L$2:$L$1000,1,FALSE)),"",SUMIF(Journal!$L$2:$L$1000,A427,Journal!$Y$2:$Y$1000)))</f>
        <v/>
      </c>
      <c r="C427" s="79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</row>
    <row r="428" spans="1:17" ht="15.75" customHeight="1" x14ac:dyDescent="0.25">
      <c r="A428" s="126">
        <f>IF(A427="","",IF(A427+1&lt;Statistics!$F$4,A427+1,IF(A427+1=Statistics!$F$4,Statistics!$F$4,IF(A427+1&gt;Statistics!$F$4,""))))</f>
        <v>45169</v>
      </c>
      <c r="B428" s="127" t="str">
        <f>IF(A428="","",IF(ISNA(VLOOKUP(A428,Journal!$L$2:$L$1000,1,FALSE)),"",SUMIF(Journal!$L$2:$L$1000,A428,Journal!$Y$2:$Y$1000)))</f>
        <v/>
      </c>
      <c r="C428" s="79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</row>
    <row r="429" spans="1:17" ht="15.75" customHeight="1" x14ac:dyDescent="0.25">
      <c r="A429" s="126">
        <f>IF(A428="","",IF(A428+1&lt;Statistics!$F$4,A428+1,IF(A428+1=Statistics!$F$4,Statistics!$F$4,IF(A428+1&gt;Statistics!$F$4,""))))</f>
        <v>45170</v>
      </c>
      <c r="B429" s="127" t="str">
        <f>IF(A429="","",IF(ISNA(VLOOKUP(A429,Journal!$L$2:$L$1000,1,FALSE)),"",SUMIF(Journal!$L$2:$L$1000,A429,Journal!$Y$2:$Y$1000)))</f>
        <v/>
      </c>
      <c r="C429" s="79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</row>
    <row r="430" spans="1:17" ht="15.75" customHeight="1" x14ac:dyDescent="0.25">
      <c r="A430" s="126">
        <f>IF(A429="","",IF(A429+1&lt;Statistics!$F$4,A429+1,IF(A429+1=Statistics!$F$4,Statistics!$F$4,IF(A429+1&gt;Statistics!$F$4,""))))</f>
        <v>45171</v>
      </c>
      <c r="B430" s="127" t="str">
        <f>IF(A430="","",IF(ISNA(VLOOKUP(A430,Journal!$L$2:$L$1000,1,FALSE)),"",SUMIF(Journal!$L$2:$L$1000,A430,Journal!$Y$2:$Y$1000)))</f>
        <v/>
      </c>
      <c r="C430" s="79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</row>
    <row r="431" spans="1:17" ht="15.75" customHeight="1" x14ac:dyDescent="0.25">
      <c r="A431" s="126">
        <f>IF(A430="","",IF(A430+1&lt;Statistics!$F$4,A430+1,IF(A430+1=Statistics!$F$4,Statistics!$F$4,IF(A430+1&gt;Statistics!$F$4,""))))</f>
        <v>45172</v>
      </c>
      <c r="B431" s="127" t="str">
        <f>IF(A431="","",IF(ISNA(VLOOKUP(A431,Journal!$L$2:$L$1000,1,FALSE)),"",SUMIF(Journal!$L$2:$L$1000,A431,Journal!$Y$2:$Y$1000)))</f>
        <v/>
      </c>
      <c r="C431" s="79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</row>
    <row r="432" spans="1:17" ht="15.75" customHeight="1" x14ac:dyDescent="0.25">
      <c r="A432" s="126">
        <f>IF(A431="","",IF(A431+1&lt;Statistics!$F$4,A431+1,IF(A431+1=Statistics!$F$4,Statistics!$F$4,IF(A431+1&gt;Statistics!$F$4,""))))</f>
        <v>45173</v>
      </c>
      <c r="B432" s="127" t="str">
        <f>IF(A432="","",IF(ISNA(VLOOKUP(A432,Journal!$L$2:$L$1000,1,FALSE)),"",SUMIF(Journal!$L$2:$L$1000,A432,Journal!$Y$2:$Y$1000)))</f>
        <v/>
      </c>
      <c r="C432" s="79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</row>
    <row r="433" spans="1:17" ht="15.75" customHeight="1" x14ac:dyDescent="0.25">
      <c r="A433" s="126">
        <f>IF(A432="","",IF(A432+1&lt;Statistics!$F$4,A432+1,IF(A432+1=Statistics!$F$4,Statistics!$F$4,IF(A432+1&gt;Statistics!$F$4,""))))</f>
        <v>45174</v>
      </c>
      <c r="B433" s="127" t="str">
        <f>IF(A433="","",IF(ISNA(VLOOKUP(A433,Journal!$L$2:$L$1000,1,FALSE)),"",SUMIF(Journal!$L$2:$L$1000,A433,Journal!$Y$2:$Y$1000)))</f>
        <v/>
      </c>
      <c r="C433" s="79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</row>
    <row r="434" spans="1:17" ht="15.75" customHeight="1" x14ac:dyDescent="0.25">
      <c r="A434" s="126">
        <f>IF(A433="","",IF(A433+1&lt;Statistics!$F$4,A433+1,IF(A433+1=Statistics!$F$4,Statistics!$F$4,IF(A433+1&gt;Statistics!$F$4,""))))</f>
        <v>45175</v>
      </c>
      <c r="B434" s="127" t="str">
        <f>IF(A434="","",IF(ISNA(VLOOKUP(A434,Journal!$L$2:$L$1000,1,FALSE)),"",SUMIF(Journal!$L$2:$L$1000,A434,Journal!$Y$2:$Y$1000)))</f>
        <v/>
      </c>
      <c r="C434" s="79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</row>
    <row r="435" spans="1:17" ht="15.75" customHeight="1" x14ac:dyDescent="0.25">
      <c r="A435" s="126">
        <f>IF(A434="","",IF(A434+1&lt;Statistics!$F$4,A434+1,IF(A434+1=Statistics!$F$4,Statistics!$F$4,IF(A434+1&gt;Statistics!$F$4,""))))</f>
        <v>45176</v>
      </c>
      <c r="B435" s="127" t="str">
        <f>IF(A435="","",IF(ISNA(VLOOKUP(A435,Journal!$L$2:$L$1000,1,FALSE)),"",SUMIF(Journal!$L$2:$L$1000,A435,Journal!$Y$2:$Y$1000)))</f>
        <v/>
      </c>
      <c r="C435" s="79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</row>
    <row r="436" spans="1:17" ht="15.75" customHeight="1" x14ac:dyDescent="0.25">
      <c r="A436" s="126">
        <f>IF(A435="","",IF(A435+1&lt;Statistics!$F$4,A435+1,IF(A435+1=Statistics!$F$4,Statistics!$F$4,IF(A435+1&gt;Statistics!$F$4,""))))</f>
        <v>45177</v>
      </c>
      <c r="B436" s="127" t="str">
        <f>IF(A436="","",IF(ISNA(VLOOKUP(A436,Journal!$L$2:$L$1000,1,FALSE)),"",SUMIF(Journal!$L$2:$L$1000,A436,Journal!$Y$2:$Y$1000)))</f>
        <v/>
      </c>
      <c r="C436" s="79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</row>
    <row r="437" spans="1:17" ht="15.75" customHeight="1" x14ac:dyDescent="0.25">
      <c r="A437" s="126">
        <f>IF(A436="","",IF(A436+1&lt;Statistics!$F$4,A436+1,IF(A436+1=Statistics!$F$4,Statistics!$F$4,IF(A436+1&gt;Statistics!$F$4,""))))</f>
        <v>45178</v>
      </c>
      <c r="B437" s="127" t="str">
        <f>IF(A437="","",IF(ISNA(VLOOKUP(A437,Journal!$L$2:$L$1000,1,FALSE)),"",SUMIF(Journal!$L$2:$L$1000,A437,Journal!$Y$2:$Y$1000)))</f>
        <v/>
      </c>
      <c r="C437" s="79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</row>
    <row r="438" spans="1:17" ht="15.75" customHeight="1" x14ac:dyDescent="0.25">
      <c r="A438" s="126">
        <f>IF(A437="","",IF(A437+1&lt;Statistics!$F$4,A437+1,IF(A437+1=Statistics!$F$4,Statistics!$F$4,IF(A437+1&gt;Statistics!$F$4,""))))</f>
        <v>45179</v>
      </c>
      <c r="B438" s="127" t="str">
        <f>IF(A438="","",IF(ISNA(VLOOKUP(A438,Journal!$L$2:$L$1000,1,FALSE)),"",SUMIF(Journal!$L$2:$L$1000,A438,Journal!$Y$2:$Y$1000)))</f>
        <v/>
      </c>
      <c r="C438" s="79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</row>
    <row r="439" spans="1:17" ht="15.75" customHeight="1" x14ac:dyDescent="0.25">
      <c r="A439" s="126">
        <f>IF(A438="","",IF(A438+1&lt;Statistics!$F$4,A438+1,IF(A438+1=Statistics!$F$4,Statistics!$F$4,IF(A438+1&gt;Statistics!$F$4,""))))</f>
        <v>45180</v>
      </c>
      <c r="B439" s="127" t="str">
        <f>IF(A439="","",IF(ISNA(VLOOKUP(A439,Journal!$L$2:$L$1000,1,FALSE)),"",SUMIF(Journal!$L$2:$L$1000,A439,Journal!$Y$2:$Y$1000)))</f>
        <v/>
      </c>
      <c r="C439" s="79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</row>
    <row r="440" spans="1:17" ht="15.75" customHeight="1" x14ac:dyDescent="0.25">
      <c r="A440" s="126">
        <f>IF(A439="","",IF(A439+1&lt;Statistics!$F$4,A439+1,IF(A439+1=Statistics!$F$4,Statistics!$F$4,IF(A439+1&gt;Statistics!$F$4,""))))</f>
        <v>45181</v>
      </c>
      <c r="B440" s="127" t="str">
        <f>IF(A440="","",IF(ISNA(VLOOKUP(A440,Journal!$L$2:$L$1000,1,FALSE)),"",SUMIF(Journal!$L$2:$L$1000,A440,Journal!$Y$2:$Y$1000)))</f>
        <v/>
      </c>
      <c r="C440" s="79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</row>
    <row r="441" spans="1:17" ht="15.75" customHeight="1" x14ac:dyDescent="0.25">
      <c r="A441" s="126">
        <f>IF(A440="","",IF(A440+1&lt;Statistics!$F$4,A440+1,IF(A440+1=Statistics!$F$4,Statistics!$F$4,IF(A440+1&gt;Statistics!$F$4,""))))</f>
        <v>45182</v>
      </c>
      <c r="B441" s="127" t="str">
        <f>IF(A441="","",IF(ISNA(VLOOKUP(A441,Journal!$L$2:$L$1000,1,FALSE)),"",SUMIF(Journal!$L$2:$L$1000,A441,Journal!$Y$2:$Y$1000)))</f>
        <v/>
      </c>
      <c r="C441" s="79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</row>
    <row r="442" spans="1:17" ht="15.75" customHeight="1" x14ac:dyDescent="0.25">
      <c r="A442" s="126">
        <f>IF(A441="","",IF(A441+1&lt;Statistics!$F$4,A441+1,IF(A441+1=Statistics!$F$4,Statistics!$F$4,IF(A441+1&gt;Statistics!$F$4,""))))</f>
        <v>45183</v>
      </c>
      <c r="B442" s="127" t="str">
        <f>IF(A442="","",IF(ISNA(VLOOKUP(A442,Journal!$L$2:$L$1000,1,FALSE)),"",SUMIF(Journal!$L$2:$L$1000,A442,Journal!$Y$2:$Y$1000)))</f>
        <v/>
      </c>
      <c r="C442" s="79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</row>
    <row r="443" spans="1:17" ht="15.75" customHeight="1" x14ac:dyDescent="0.25">
      <c r="A443" s="126">
        <f>IF(A442="","",IF(A442+1&lt;Statistics!$F$4,A442+1,IF(A442+1=Statistics!$F$4,Statistics!$F$4,IF(A442+1&gt;Statistics!$F$4,""))))</f>
        <v>45184</v>
      </c>
      <c r="B443" s="127" t="str">
        <f>IF(A443="","",IF(ISNA(VLOOKUP(A443,Journal!$L$2:$L$1000,1,FALSE)),"",SUMIF(Journal!$L$2:$L$1000,A443,Journal!$Y$2:$Y$1000)))</f>
        <v/>
      </c>
      <c r="C443" s="79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</row>
    <row r="444" spans="1:17" ht="15.75" customHeight="1" x14ac:dyDescent="0.25">
      <c r="A444" s="126">
        <f>IF(A443="","",IF(A443+1&lt;Statistics!$F$4,A443+1,IF(A443+1=Statistics!$F$4,Statistics!$F$4,IF(A443+1&gt;Statistics!$F$4,""))))</f>
        <v>45185</v>
      </c>
      <c r="B444" s="127" t="str">
        <f>IF(A444="","",IF(ISNA(VLOOKUP(A444,Journal!$L$2:$L$1000,1,FALSE)),"",SUMIF(Journal!$L$2:$L$1000,A444,Journal!$Y$2:$Y$1000)))</f>
        <v/>
      </c>
      <c r="C444" s="79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</row>
    <row r="445" spans="1:17" ht="15.75" customHeight="1" x14ac:dyDescent="0.25">
      <c r="A445" s="126">
        <f>IF(A444="","",IF(A444+1&lt;Statistics!$F$4,A444+1,IF(A444+1=Statistics!$F$4,Statistics!$F$4,IF(A444+1&gt;Statistics!$F$4,""))))</f>
        <v>45186</v>
      </c>
      <c r="B445" s="127" t="str">
        <f>IF(A445="","",IF(ISNA(VLOOKUP(A445,Journal!$L$2:$L$1000,1,FALSE)),"",SUMIF(Journal!$L$2:$L$1000,A445,Journal!$Y$2:$Y$1000)))</f>
        <v/>
      </c>
      <c r="C445" s="79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</row>
    <row r="446" spans="1:17" ht="15.75" customHeight="1" x14ac:dyDescent="0.25">
      <c r="A446" s="126">
        <f>IF(A445="","",IF(A445+1&lt;Statistics!$F$4,A445+1,IF(A445+1=Statistics!$F$4,Statistics!$F$4,IF(A445+1&gt;Statistics!$F$4,""))))</f>
        <v>45187</v>
      </c>
      <c r="B446" s="127" t="str">
        <f>IF(A446="","",IF(ISNA(VLOOKUP(A446,Journal!$L$2:$L$1000,1,FALSE)),"",SUMIF(Journal!$L$2:$L$1000,A446,Journal!$Y$2:$Y$1000)))</f>
        <v/>
      </c>
      <c r="C446" s="79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</row>
    <row r="447" spans="1:17" ht="15.75" customHeight="1" x14ac:dyDescent="0.25">
      <c r="A447" s="126">
        <f>IF(A446="","",IF(A446+1&lt;Statistics!$F$4,A446+1,IF(A446+1=Statistics!$F$4,Statistics!$F$4,IF(A446+1&gt;Statistics!$F$4,""))))</f>
        <v>45188</v>
      </c>
      <c r="B447" s="127" t="str">
        <f>IF(A447="","",IF(ISNA(VLOOKUP(A447,Journal!$L$2:$L$1000,1,FALSE)),"",SUMIF(Journal!$L$2:$L$1000,A447,Journal!$Y$2:$Y$1000)))</f>
        <v/>
      </c>
      <c r="C447" s="79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</row>
    <row r="448" spans="1:17" ht="15.75" customHeight="1" x14ac:dyDescent="0.25">
      <c r="A448" s="126">
        <f>IF(A447="","",IF(A447+1&lt;Statistics!$F$4,A447+1,IF(A447+1=Statistics!$F$4,Statistics!$F$4,IF(A447+1&gt;Statistics!$F$4,""))))</f>
        <v>45189</v>
      </c>
      <c r="B448" s="127" t="str">
        <f>IF(A448="","",IF(ISNA(VLOOKUP(A448,Journal!$L$2:$L$1000,1,FALSE)),"",SUMIF(Journal!$L$2:$L$1000,A448,Journal!$Y$2:$Y$1000)))</f>
        <v/>
      </c>
      <c r="C448" s="79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</row>
    <row r="449" spans="1:17" ht="15.75" customHeight="1" x14ac:dyDescent="0.25">
      <c r="A449" s="126">
        <f>IF(A448="","",IF(A448+1&lt;Statistics!$F$4,A448+1,IF(A448+1=Statistics!$F$4,Statistics!$F$4,IF(A448+1&gt;Statistics!$F$4,""))))</f>
        <v>45190</v>
      </c>
      <c r="B449" s="127" t="str">
        <f>IF(A449="","",IF(ISNA(VLOOKUP(A449,Journal!$L$2:$L$1000,1,FALSE)),"",SUMIF(Journal!$L$2:$L$1000,A449,Journal!$Y$2:$Y$1000)))</f>
        <v/>
      </c>
      <c r="C449" s="79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</row>
    <row r="450" spans="1:17" ht="15.75" customHeight="1" x14ac:dyDescent="0.25">
      <c r="A450" s="126">
        <f>IF(A449="","",IF(A449+1&lt;Statistics!$F$4,A449+1,IF(A449+1=Statistics!$F$4,Statistics!$F$4,IF(A449+1&gt;Statistics!$F$4,""))))</f>
        <v>45191</v>
      </c>
      <c r="B450" s="127" t="str">
        <f>IF(A450="","",IF(ISNA(VLOOKUP(A450,Journal!$L$2:$L$1000,1,FALSE)),"",SUMIF(Journal!$L$2:$L$1000,A450,Journal!$Y$2:$Y$1000)))</f>
        <v/>
      </c>
      <c r="C450" s="79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</row>
    <row r="451" spans="1:17" ht="15.75" customHeight="1" x14ac:dyDescent="0.25">
      <c r="A451" s="126">
        <f>IF(A450="","",IF(A450+1&lt;Statistics!$F$4,A450+1,IF(A450+1=Statistics!$F$4,Statistics!$F$4,IF(A450+1&gt;Statistics!$F$4,""))))</f>
        <v>45192</v>
      </c>
      <c r="B451" s="127" t="str">
        <f>IF(A451="","",IF(ISNA(VLOOKUP(A451,Journal!$L$2:$L$1000,1,FALSE)),"",SUMIF(Journal!$L$2:$L$1000,A451,Journal!$Y$2:$Y$1000)))</f>
        <v/>
      </c>
      <c r="C451" s="79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</row>
    <row r="452" spans="1:17" ht="15.75" customHeight="1" x14ac:dyDescent="0.25">
      <c r="A452" s="126">
        <f>IF(A451="","",IF(A451+1&lt;Statistics!$F$4,A451+1,IF(A451+1=Statistics!$F$4,Statistics!$F$4,IF(A451+1&gt;Statistics!$F$4,""))))</f>
        <v>45193</v>
      </c>
      <c r="B452" s="127" t="str">
        <f>IF(A452="","",IF(ISNA(VLOOKUP(A452,Journal!$L$2:$L$1000,1,FALSE)),"",SUMIF(Journal!$L$2:$L$1000,A452,Journal!$Y$2:$Y$1000)))</f>
        <v/>
      </c>
      <c r="C452" s="79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</row>
    <row r="453" spans="1:17" ht="15.75" customHeight="1" x14ac:dyDescent="0.25">
      <c r="A453" s="126">
        <f>IF(A452="","",IF(A452+1&lt;Statistics!$F$4,A452+1,IF(A452+1=Statistics!$F$4,Statistics!$F$4,IF(A452+1&gt;Statistics!$F$4,""))))</f>
        <v>45194</v>
      </c>
      <c r="B453" s="127" t="str">
        <f>IF(A453="","",IF(ISNA(VLOOKUP(A453,Journal!$L$2:$L$1000,1,FALSE)),"",SUMIF(Journal!$L$2:$L$1000,A453,Journal!$Y$2:$Y$1000)))</f>
        <v/>
      </c>
      <c r="C453" s="79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</row>
    <row r="454" spans="1:17" ht="15.75" customHeight="1" x14ac:dyDescent="0.25">
      <c r="A454" s="126">
        <f>IF(A453="","",IF(A453+1&lt;Statistics!$F$4,A453+1,IF(A453+1=Statistics!$F$4,Statistics!$F$4,IF(A453+1&gt;Statistics!$F$4,""))))</f>
        <v>45195</v>
      </c>
      <c r="B454" s="127" t="str">
        <f>IF(A454="","",IF(ISNA(VLOOKUP(A454,Journal!$L$2:$L$1000,1,FALSE)),"",SUMIF(Journal!$L$2:$L$1000,A454,Journal!$Y$2:$Y$1000)))</f>
        <v/>
      </c>
      <c r="C454" s="79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</row>
    <row r="455" spans="1:17" ht="15.75" customHeight="1" x14ac:dyDescent="0.25">
      <c r="A455" s="126">
        <f>IF(A454="","",IF(A454+1&lt;Statistics!$F$4,A454+1,IF(A454+1=Statistics!$F$4,Statistics!$F$4,IF(A454+1&gt;Statistics!$F$4,""))))</f>
        <v>45196</v>
      </c>
      <c r="B455" s="127" t="str">
        <f>IF(A455="","",IF(ISNA(VLOOKUP(A455,Journal!$L$2:$L$1000,1,FALSE)),"",SUMIF(Journal!$L$2:$L$1000,A455,Journal!$Y$2:$Y$1000)))</f>
        <v/>
      </c>
      <c r="C455" s="79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</row>
    <row r="456" spans="1:17" ht="15.75" customHeight="1" x14ac:dyDescent="0.25">
      <c r="A456" s="126">
        <f>IF(A455="","",IF(A455+1&lt;Statistics!$F$4,A455+1,IF(A455+1=Statistics!$F$4,Statistics!$F$4,IF(A455+1&gt;Statistics!$F$4,""))))</f>
        <v>45197</v>
      </c>
      <c r="B456" s="127" t="str">
        <f>IF(A456="","",IF(ISNA(VLOOKUP(A456,Journal!$L$2:$L$1000,1,FALSE)),"",SUMIF(Journal!$L$2:$L$1000,A456,Journal!$Y$2:$Y$1000)))</f>
        <v/>
      </c>
      <c r="C456" s="79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</row>
    <row r="457" spans="1:17" ht="15.75" customHeight="1" x14ac:dyDescent="0.25">
      <c r="A457" s="126">
        <f>IF(A456="","",IF(A456+1&lt;Statistics!$F$4,A456+1,IF(A456+1=Statistics!$F$4,Statistics!$F$4,IF(A456+1&gt;Statistics!$F$4,""))))</f>
        <v>45198</v>
      </c>
      <c r="B457" s="127" t="str">
        <f>IF(A457="","",IF(ISNA(VLOOKUP(A457,Journal!$L$2:$L$1000,1,FALSE)),"",SUMIF(Journal!$L$2:$L$1000,A457,Journal!$Y$2:$Y$1000)))</f>
        <v/>
      </c>
      <c r="C457" s="79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</row>
    <row r="458" spans="1:17" ht="15.75" customHeight="1" x14ac:dyDescent="0.25">
      <c r="A458" s="126">
        <f>IF(A457="","",IF(A457+1&lt;Statistics!$F$4,A457+1,IF(A457+1=Statistics!$F$4,Statistics!$F$4,IF(A457+1&gt;Statistics!$F$4,""))))</f>
        <v>45199</v>
      </c>
      <c r="B458" s="127" t="str">
        <f>IF(A458="","",IF(ISNA(VLOOKUP(A458,Journal!$L$2:$L$1000,1,FALSE)),"",SUMIF(Journal!$L$2:$L$1000,A458,Journal!$Y$2:$Y$1000)))</f>
        <v/>
      </c>
      <c r="C458" s="79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</row>
    <row r="459" spans="1:17" ht="15.75" customHeight="1" x14ac:dyDescent="0.25">
      <c r="A459" s="126">
        <f>IF(A458="","",IF(A458+1&lt;Statistics!$F$4,A458+1,IF(A458+1=Statistics!$F$4,Statistics!$F$4,IF(A458+1&gt;Statistics!$F$4,""))))</f>
        <v>45200</v>
      </c>
      <c r="B459" s="127" t="str">
        <f>IF(A459="","",IF(ISNA(VLOOKUP(A459,Journal!$L$2:$L$1000,1,FALSE)),"",SUMIF(Journal!$L$2:$L$1000,A459,Journal!$Y$2:$Y$1000)))</f>
        <v/>
      </c>
      <c r="C459" s="79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</row>
    <row r="460" spans="1:17" ht="15.75" customHeight="1" x14ac:dyDescent="0.25">
      <c r="A460" s="126">
        <f>IF(A459="","",IF(A459+1&lt;Statistics!$F$4,A459+1,IF(A459+1=Statistics!$F$4,Statistics!$F$4,IF(A459+1&gt;Statistics!$F$4,""))))</f>
        <v>45201</v>
      </c>
      <c r="B460" s="127" t="str">
        <f>IF(A460="","",IF(ISNA(VLOOKUP(A460,Journal!$L$2:$L$1000,1,FALSE)),"",SUMIF(Journal!$L$2:$L$1000,A460,Journal!$Y$2:$Y$1000)))</f>
        <v/>
      </c>
      <c r="C460" s="79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</row>
    <row r="461" spans="1:17" ht="15.75" customHeight="1" x14ac:dyDescent="0.25">
      <c r="A461" s="126">
        <f>IF(A460="","",IF(A460+1&lt;Statistics!$F$4,A460+1,IF(A460+1=Statistics!$F$4,Statistics!$F$4,IF(A460+1&gt;Statistics!$F$4,""))))</f>
        <v>45202</v>
      </c>
      <c r="B461" s="127" t="str">
        <f>IF(A461="","",IF(ISNA(VLOOKUP(A461,Journal!$L$2:$L$1000,1,FALSE)),"",SUMIF(Journal!$L$2:$L$1000,A461,Journal!$Y$2:$Y$1000)))</f>
        <v/>
      </c>
      <c r="C461" s="79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</row>
    <row r="462" spans="1:17" ht="15.75" customHeight="1" x14ac:dyDescent="0.25">
      <c r="A462" s="126">
        <f>IF(A461="","",IF(A461+1&lt;Statistics!$F$4,A461+1,IF(A461+1=Statistics!$F$4,Statistics!$F$4,IF(A461+1&gt;Statistics!$F$4,""))))</f>
        <v>45203</v>
      </c>
      <c r="B462" s="127" t="str">
        <f>IF(A462="","",IF(ISNA(VLOOKUP(A462,Journal!$L$2:$L$1000,1,FALSE)),"",SUMIF(Journal!$L$2:$L$1000,A462,Journal!$Y$2:$Y$1000)))</f>
        <v/>
      </c>
      <c r="C462" s="79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</row>
    <row r="463" spans="1:17" ht="15.75" customHeight="1" x14ac:dyDescent="0.25">
      <c r="A463" s="126">
        <f>IF(A462="","",IF(A462+1&lt;Statistics!$F$4,A462+1,IF(A462+1=Statistics!$F$4,Statistics!$F$4,IF(A462+1&gt;Statistics!$F$4,""))))</f>
        <v>45204</v>
      </c>
      <c r="B463" s="127" t="str">
        <f>IF(A463="","",IF(ISNA(VLOOKUP(A463,Journal!$L$2:$L$1000,1,FALSE)),"",SUMIF(Journal!$L$2:$L$1000,A463,Journal!$Y$2:$Y$1000)))</f>
        <v/>
      </c>
      <c r="C463" s="79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</row>
    <row r="464" spans="1:17" ht="15.75" customHeight="1" x14ac:dyDescent="0.25">
      <c r="A464" s="126">
        <f>IF(A463="","",IF(A463+1&lt;Statistics!$F$4,A463+1,IF(A463+1=Statistics!$F$4,Statistics!$F$4,IF(A463+1&gt;Statistics!$F$4,""))))</f>
        <v>45205</v>
      </c>
      <c r="B464" s="127" t="str">
        <f>IF(A464="","",IF(ISNA(VLOOKUP(A464,Journal!$L$2:$L$1000,1,FALSE)),"",SUMIF(Journal!$L$2:$L$1000,A464,Journal!$Y$2:$Y$1000)))</f>
        <v/>
      </c>
      <c r="C464" s="79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</row>
    <row r="465" spans="1:17" ht="15.75" customHeight="1" x14ac:dyDescent="0.25">
      <c r="A465" s="126">
        <f>IF(A464="","",IF(A464+1&lt;Statistics!$F$4,A464+1,IF(A464+1=Statistics!$F$4,Statistics!$F$4,IF(A464+1&gt;Statistics!$F$4,""))))</f>
        <v>45206</v>
      </c>
      <c r="B465" s="127" t="str">
        <f>IF(A465="","",IF(ISNA(VLOOKUP(A465,Journal!$L$2:$L$1000,1,FALSE)),"",SUMIF(Journal!$L$2:$L$1000,A465,Journal!$Y$2:$Y$1000)))</f>
        <v/>
      </c>
      <c r="C465" s="79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</row>
    <row r="466" spans="1:17" ht="15.75" customHeight="1" x14ac:dyDescent="0.25">
      <c r="A466" s="126">
        <f>IF(A465="","",IF(A465+1&lt;Statistics!$F$4,A465+1,IF(A465+1=Statistics!$F$4,Statistics!$F$4,IF(A465+1&gt;Statistics!$F$4,""))))</f>
        <v>45207</v>
      </c>
      <c r="B466" s="127" t="str">
        <f>IF(A466="","",IF(ISNA(VLOOKUP(A466,Journal!$L$2:$L$1000,1,FALSE)),"",SUMIF(Journal!$L$2:$L$1000,A466,Journal!$Y$2:$Y$1000)))</f>
        <v/>
      </c>
      <c r="C466" s="79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</row>
    <row r="467" spans="1:17" ht="15.75" customHeight="1" x14ac:dyDescent="0.25">
      <c r="A467" s="126">
        <f>IF(A466="","",IF(A466+1&lt;Statistics!$F$4,A466+1,IF(A466+1=Statistics!$F$4,Statistics!$F$4,IF(A466+1&gt;Statistics!$F$4,""))))</f>
        <v>45208</v>
      </c>
      <c r="B467" s="127" t="str">
        <f>IF(A467="","",IF(ISNA(VLOOKUP(A467,Journal!$L$2:$L$1000,1,FALSE)),"",SUMIF(Journal!$L$2:$L$1000,A467,Journal!$Y$2:$Y$1000)))</f>
        <v/>
      </c>
      <c r="C467" s="79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</row>
    <row r="468" spans="1:17" ht="15.75" customHeight="1" x14ac:dyDescent="0.25">
      <c r="A468" s="126">
        <f>IF(A467="","",IF(A467+1&lt;Statistics!$F$4,A467+1,IF(A467+1=Statistics!$F$4,Statistics!$F$4,IF(A467+1&gt;Statistics!$F$4,""))))</f>
        <v>45209</v>
      </c>
      <c r="B468" s="127" t="str">
        <f>IF(A468="","",IF(ISNA(VLOOKUP(A468,Journal!$L$2:$L$1000,1,FALSE)),"",SUMIF(Journal!$L$2:$L$1000,A468,Journal!$Y$2:$Y$1000)))</f>
        <v/>
      </c>
      <c r="C468" s="79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</row>
    <row r="469" spans="1:17" ht="15.75" customHeight="1" x14ac:dyDescent="0.25">
      <c r="A469" s="126">
        <f>IF(A468="","",IF(A468+1&lt;Statistics!$F$4,A468+1,IF(A468+1=Statistics!$F$4,Statistics!$F$4,IF(A468+1&gt;Statistics!$F$4,""))))</f>
        <v>45210</v>
      </c>
      <c r="B469" s="127" t="str">
        <f>IF(A469="","",IF(ISNA(VLOOKUP(A469,Journal!$L$2:$L$1000,1,FALSE)),"",SUMIF(Journal!$L$2:$L$1000,A469,Journal!$Y$2:$Y$1000)))</f>
        <v/>
      </c>
      <c r="C469" s="79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</row>
    <row r="470" spans="1:17" ht="15.75" customHeight="1" x14ac:dyDescent="0.25">
      <c r="A470" s="126">
        <f>IF(A469="","",IF(A469+1&lt;Statistics!$F$4,A469+1,IF(A469+1=Statistics!$F$4,Statistics!$F$4,IF(A469+1&gt;Statistics!$F$4,""))))</f>
        <v>45211</v>
      </c>
      <c r="B470" s="127" t="str">
        <f>IF(A470="","",IF(ISNA(VLOOKUP(A470,Journal!$L$2:$L$1000,1,FALSE)),"",SUMIF(Journal!$L$2:$L$1000,A470,Journal!$Y$2:$Y$1000)))</f>
        <v/>
      </c>
      <c r="C470" s="79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</row>
    <row r="471" spans="1:17" ht="15.75" customHeight="1" x14ac:dyDescent="0.25">
      <c r="A471" s="126">
        <f>IF(A470="","",IF(A470+1&lt;Statistics!$F$4,A470+1,IF(A470+1=Statistics!$F$4,Statistics!$F$4,IF(A470+1&gt;Statistics!$F$4,""))))</f>
        <v>45212</v>
      </c>
      <c r="B471" s="127" t="str">
        <f>IF(A471="","",IF(ISNA(VLOOKUP(A471,Journal!$L$2:$L$1000,1,FALSE)),"",SUMIF(Journal!$L$2:$L$1000,A471,Journal!$Y$2:$Y$1000)))</f>
        <v/>
      </c>
      <c r="C471" s="79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</row>
    <row r="472" spans="1:17" ht="15.75" customHeight="1" x14ac:dyDescent="0.25">
      <c r="A472" s="126">
        <f>IF(A471="","",IF(A471+1&lt;Statistics!$F$4,A471+1,IF(A471+1=Statistics!$F$4,Statistics!$F$4,IF(A471+1&gt;Statistics!$F$4,""))))</f>
        <v>45213</v>
      </c>
      <c r="B472" s="127" t="str">
        <f>IF(A472="","",IF(ISNA(VLOOKUP(A472,Journal!$L$2:$L$1000,1,FALSE)),"",SUMIF(Journal!$L$2:$L$1000,A472,Journal!$Y$2:$Y$1000)))</f>
        <v/>
      </c>
      <c r="C472" s="79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</row>
    <row r="473" spans="1:17" ht="15.75" customHeight="1" x14ac:dyDescent="0.25">
      <c r="A473" s="126">
        <f>IF(A472="","",IF(A472+1&lt;Statistics!$F$4,A472+1,IF(A472+1=Statistics!$F$4,Statistics!$F$4,IF(A472+1&gt;Statistics!$F$4,""))))</f>
        <v>45214</v>
      </c>
      <c r="B473" s="127" t="str">
        <f>IF(A473="","",IF(ISNA(VLOOKUP(A473,Journal!$L$2:$L$1000,1,FALSE)),"",SUMIF(Journal!$L$2:$L$1000,A473,Journal!$Y$2:$Y$1000)))</f>
        <v/>
      </c>
      <c r="C473" s="79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</row>
    <row r="474" spans="1:17" ht="15.75" customHeight="1" x14ac:dyDescent="0.25">
      <c r="A474" s="126">
        <f>IF(A473="","",IF(A473+1&lt;Statistics!$F$4,A473+1,IF(A473+1=Statistics!$F$4,Statistics!$F$4,IF(A473+1&gt;Statistics!$F$4,""))))</f>
        <v>45215</v>
      </c>
      <c r="B474" s="127" t="str">
        <f>IF(A474="","",IF(ISNA(VLOOKUP(A474,Journal!$L$2:$L$1000,1,FALSE)),"",SUMIF(Journal!$L$2:$L$1000,A474,Journal!$Y$2:$Y$1000)))</f>
        <v/>
      </c>
      <c r="C474" s="79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</row>
    <row r="475" spans="1:17" ht="15.75" customHeight="1" x14ac:dyDescent="0.25">
      <c r="A475" s="126">
        <f>IF(A474="","",IF(A474+1&lt;Statistics!$F$4,A474+1,IF(A474+1=Statistics!$F$4,Statistics!$F$4,IF(A474+1&gt;Statistics!$F$4,""))))</f>
        <v>45216</v>
      </c>
      <c r="B475" s="127" t="str">
        <f>IF(A475="","",IF(ISNA(VLOOKUP(A475,Journal!$L$2:$L$1000,1,FALSE)),"",SUMIF(Journal!$L$2:$L$1000,A475,Journal!$Y$2:$Y$1000)))</f>
        <v/>
      </c>
      <c r="C475" s="79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</row>
    <row r="476" spans="1:17" ht="15.75" customHeight="1" x14ac:dyDescent="0.25">
      <c r="A476" s="126">
        <f>IF(A475="","",IF(A475+1&lt;Statistics!$F$4,A475+1,IF(A475+1=Statistics!$F$4,Statistics!$F$4,IF(A475+1&gt;Statistics!$F$4,""))))</f>
        <v>45217</v>
      </c>
      <c r="B476" s="127" t="str">
        <f>IF(A476="","",IF(ISNA(VLOOKUP(A476,Journal!$L$2:$L$1000,1,FALSE)),"",SUMIF(Journal!$L$2:$L$1000,A476,Journal!$Y$2:$Y$1000)))</f>
        <v/>
      </c>
      <c r="C476" s="79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</row>
    <row r="477" spans="1:17" ht="15.75" customHeight="1" x14ac:dyDescent="0.25">
      <c r="A477" s="126">
        <f>IF(A476="","",IF(A476+1&lt;Statistics!$F$4,A476+1,IF(A476+1=Statistics!$F$4,Statistics!$F$4,IF(A476+1&gt;Statistics!$F$4,""))))</f>
        <v>45218</v>
      </c>
      <c r="B477" s="127" t="str">
        <f>IF(A477="","",IF(ISNA(VLOOKUP(A477,Journal!$L$2:$L$1000,1,FALSE)),"",SUMIF(Journal!$L$2:$L$1000,A477,Journal!$Y$2:$Y$1000)))</f>
        <v/>
      </c>
      <c r="C477" s="79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</row>
    <row r="478" spans="1:17" ht="15.75" customHeight="1" x14ac:dyDescent="0.25">
      <c r="A478" s="126">
        <f>IF(A477="","",IF(A477+1&lt;Statistics!$F$4,A477+1,IF(A477+1=Statistics!$F$4,Statistics!$F$4,IF(A477+1&gt;Statistics!$F$4,""))))</f>
        <v>45219</v>
      </c>
      <c r="B478" s="127" t="str">
        <f>IF(A478="","",IF(ISNA(VLOOKUP(A478,Journal!$L$2:$L$1000,1,FALSE)),"",SUMIF(Journal!$L$2:$L$1000,A478,Journal!$Y$2:$Y$1000)))</f>
        <v/>
      </c>
      <c r="C478" s="79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</row>
    <row r="479" spans="1:17" ht="15.75" customHeight="1" x14ac:dyDescent="0.25">
      <c r="A479" s="126">
        <f>IF(A478="","",IF(A478+1&lt;Statistics!$F$4,A478+1,IF(A478+1=Statistics!$F$4,Statistics!$F$4,IF(A478+1&gt;Statistics!$F$4,""))))</f>
        <v>45220</v>
      </c>
      <c r="B479" s="127" t="str">
        <f>IF(A479="","",IF(ISNA(VLOOKUP(A479,Journal!$L$2:$L$1000,1,FALSE)),"",SUMIF(Journal!$L$2:$L$1000,A479,Journal!$Y$2:$Y$1000)))</f>
        <v/>
      </c>
      <c r="C479" s="79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</row>
    <row r="480" spans="1:17" ht="15.75" customHeight="1" x14ac:dyDescent="0.25">
      <c r="A480" s="126">
        <f>IF(A479="","",IF(A479+1&lt;Statistics!$F$4,A479+1,IF(A479+1=Statistics!$F$4,Statistics!$F$4,IF(A479+1&gt;Statistics!$F$4,""))))</f>
        <v>45221</v>
      </c>
      <c r="B480" s="127" t="str">
        <f>IF(A480="","",IF(ISNA(VLOOKUP(A480,Journal!$L$2:$L$1000,1,FALSE)),"",SUMIF(Journal!$L$2:$L$1000,A480,Journal!$Y$2:$Y$1000)))</f>
        <v/>
      </c>
      <c r="C480" s="79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</row>
    <row r="481" spans="1:17" ht="15.75" customHeight="1" x14ac:dyDescent="0.25">
      <c r="A481" s="126">
        <f>IF(A480="","",IF(A480+1&lt;Statistics!$F$4,A480+1,IF(A480+1=Statistics!$F$4,Statistics!$F$4,IF(A480+1&gt;Statistics!$F$4,""))))</f>
        <v>45222</v>
      </c>
      <c r="B481" s="127" t="str">
        <f>IF(A481="","",IF(ISNA(VLOOKUP(A481,Journal!$L$2:$L$1000,1,FALSE)),"",SUMIF(Journal!$L$2:$L$1000,A481,Journal!$Y$2:$Y$1000)))</f>
        <v/>
      </c>
      <c r="C481" s="79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</row>
    <row r="482" spans="1:17" ht="15.75" customHeight="1" x14ac:dyDescent="0.25">
      <c r="A482" s="126">
        <f>IF(A481="","",IF(A481+1&lt;Statistics!$F$4,A481+1,IF(A481+1=Statistics!$F$4,Statistics!$F$4,IF(A481+1&gt;Statistics!$F$4,""))))</f>
        <v>45223</v>
      </c>
      <c r="B482" s="127" t="str">
        <f>IF(A482="","",IF(ISNA(VLOOKUP(A482,Journal!$L$2:$L$1000,1,FALSE)),"",SUMIF(Journal!$L$2:$L$1000,A482,Journal!$Y$2:$Y$1000)))</f>
        <v/>
      </c>
      <c r="C482" s="79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</row>
    <row r="483" spans="1:17" ht="15.75" customHeight="1" x14ac:dyDescent="0.25">
      <c r="A483" s="126">
        <f>IF(A482="","",IF(A482+1&lt;Statistics!$F$4,A482+1,IF(A482+1=Statistics!$F$4,Statistics!$F$4,IF(A482+1&gt;Statistics!$F$4,""))))</f>
        <v>45224</v>
      </c>
      <c r="B483" s="127" t="str">
        <f>IF(A483="","",IF(ISNA(VLOOKUP(A483,Journal!$L$2:$L$1000,1,FALSE)),"",SUMIF(Journal!$L$2:$L$1000,A483,Journal!$Y$2:$Y$1000)))</f>
        <v/>
      </c>
      <c r="C483" s="79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</row>
    <row r="484" spans="1:17" ht="15.75" customHeight="1" x14ac:dyDescent="0.25">
      <c r="A484" s="126">
        <f>IF(A483="","",IF(A483+1&lt;Statistics!$F$4,A483+1,IF(A483+1=Statistics!$F$4,Statistics!$F$4,IF(A483+1&gt;Statistics!$F$4,""))))</f>
        <v>45225</v>
      </c>
      <c r="B484" s="127" t="str">
        <f>IF(A484="","",IF(ISNA(VLOOKUP(A484,Journal!$L$2:$L$1000,1,FALSE)),"",SUMIF(Journal!$L$2:$L$1000,A484,Journal!$Y$2:$Y$1000)))</f>
        <v/>
      </c>
      <c r="C484" s="79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</row>
    <row r="485" spans="1:17" ht="15.75" customHeight="1" x14ac:dyDescent="0.25">
      <c r="A485" s="126">
        <f>IF(A484="","",IF(A484+1&lt;Statistics!$F$4,A484+1,IF(A484+1=Statistics!$F$4,Statistics!$F$4,IF(A484+1&gt;Statistics!$F$4,""))))</f>
        <v>45226</v>
      </c>
      <c r="B485" s="127" t="str">
        <f>IF(A485="","",IF(ISNA(VLOOKUP(A485,Journal!$L$2:$L$1000,1,FALSE)),"",SUMIF(Journal!$L$2:$L$1000,A485,Journal!$Y$2:$Y$1000)))</f>
        <v/>
      </c>
      <c r="C485" s="79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</row>
    <row r="486" spans="1:17" ht="15.75" customHeight="1" x14ac:dyDescent="0.25">
      <c r="A486" s="126">
        <f>IF(A485="","",IF(A485+1&lt;Statistics!$F$4,A485+1,IF(A485+1=Statistics!$F$4,Statistics!$F$4,IF(A485+1&gt;Statistics!$F$4,""))))</f>
        <v>45227</v>
      </c>
      <c r="B486" s="127" t="str">
        <f>IF(A486="","",IF(ISNA(VLOOKUP(A486,Journal!$L$2:$L$1000,1,FALSE)),"",SUMIF(Journal!$L$2:$L$1000,A486,Journal!$Y$2:$Y$1000)))</f>
        <v/>
      </c>
      <c r="C486" s="79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</row>
    <row r="487" spans="1:17" ht="15.75" customHeight="1" x14ac:dyDescent="0.25">
      <c r="A487" s="126">
        <f>IF(A486="","",IF(A486+1&lt;Statistics!$F$4,A486+1,IF(A486+1=Statistics!$F$4,Statistics!$F$4,IF(A486+1&gt;Statistics!$F$4,""))))</f>
        <v>45228</v>
      </c>
      <c r="B487" s="127" t="str">
        <f>IF(A487="","",IF(ISNA(VLOOKUP(A487,Journal!$L$2:$L$1000,1,FALSE)),"",SUMIF(Journal!$L$2:$L$1000,A487,Journal!$Y$2:$Y$1000)))</f>
        <v/>
      </c>
      <c r="C487" s="79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</row>
    <row r="488" spans="1:17" ht="15.75" customHeight="1" x14ac:dyDescent="0.25">
      <c r="A488" s="126">
        <f>IF(A487="","",IF(A487+1&lt;Statistics!$F$4,A487+1,IF(A487+1=Statistics!$F$4,Statistics!$F$4,IF(A487+1&gt;Statistics!$F$4,""))))</f>
        <v>45229</v>
      </c>
      <c r="B488" s="127" t="str">
        <f>IF(A488="","",IF(ISNA(VLOOKUP(A488,Journal!$L$2:$L$1000,1,FALSE)),"",SUMIF(Journal!$L$2:$L$1000,A488,Journal!$Y$2:$Y$1000)))</f>
        <v/>
      </c>
      <c r="C488" s="79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</row>
    <row r="489" spans="1:17" ht="15.75" customHeight="1" x14ac:dyDescent="0.25">
      <c r="A489" s="126">
        <f>IF(A488="","",IF(A488+1&lt;Statistics!$F$4,A488+1,IF(A488+1=Statistics!$F$4,Statistics!$F$4,IF(A488+1&gt;Statistics!$F$4,""))))</f>
        <v>45230</v>
      </c>
      <c r="B489" s="127" t="str">
        <f>IF(A489="","",IF(ISNA(VLOOKUP(A489,Journal!$L$2:$L$1000,1,FALSE)),"",SUMIF(Journal!$L$2:$L$1000,A489,Journal!$Y$2:$Y$1000)))</f>
        <v/>
      </c>
      <c r="C489" s="79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</row>
    <row r="490" spans="1:17" ht="15.75" customHeight="1" x14ac:dyDescent="0.25">
      <c r="A490" s="126">
        <f>IF(A489="","",IF(A489+1&lt;Statistics!$F$4,A489+1,IF(A489+1=Statistics!$F$4,Statistics!$F$4,IF(A489+1&gt;Statistics!$F$4,""))))</f>
        <v>45231</v>
      </c>
      <c r="B490" s="127" t="str">
        <f>IF(A490="","",IF(ISNA(VLOOKUP(A490,Journal!$L$2:$L$1000,1,FALSE)),"",SUMIF(Journal!$L$2:$L$1000,A490,Journal!$Y$2:$Y$1000)))</f>
        <v/>
      </c>
      <c r="C490" s="79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</row>
    <row r="491" spans="1:17" ht="15.75" customHeight="1" x14ac:dyDescent="0.25">
      <c r="A491" s="126">
        <f>IF(A490="","",IF(A490+1&lt;Statistics!$F$4,A490+1,IF(A490+1=Statistics!$F$4,Statistics!$F$4,IF(A490+1&gt;Statistics!$F$4,""))))</f>
        <v>45232</v>
      </c>
      <c r="B491" s="127" t="str">
        <f>IF(A491="","",IF(ISNA(VLOOKUP(A491,Journal!$L$2:$L$1000,1,FALSE)),"",SUMIF(Journal!$L$2:$L$1000,A491,Journal!$Y$2:$Y$1000)))</f>
        <v/>
      </c>
      <c r="C491" s="79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</row>
    <row r="492" spans="1:17" ht="15.75" customHeight="1" x14ac:dyDescent="0.25">
      <c r="A492" s="126">
        <f>IF(A491="","",IF(A491+1&lt;Statistics!$F$4,A491+1,IF(A491+1=Statistics!$F$4,Statistics!$F$4,IF(A491+1&gt;Statistics!$F$4,""))))</f>
        <v>45233</v>
      </c>
      <c r="B492" s="127" t="str">
        <f>IF(A492="","",IF(ISNA(VLOOKUP(A492,Journal!$L$2:$L$1000,1,FALSE)),"",SUMIF(Journal!$L$2:$L$1000,A492,Journal!$Y$2:$Y$1000)))</f>
        <v/>
      </c>
      <c r="C492" s="79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</row>
    <row r="493" spans="1:17" ht="15.75" customHeight="1" x14ac:dyDescent="0.25">
      <c r="A493" s="126">
        <f>IF(A492="","",IF(A492+1&lt;Statistics!$F$4,A492+1,IF(A492+1=Statistics!$F$4,Statistics!$F$4,IF(A492+1&gt;Statistics!$F$4,""))))</f>
        <v>45234</v>
      </c>
      <c r="B493" s="127" t="str">
        <f>IF(A493="","",IF(ISNA(VLOOKUP(A493,Journal!$L$2:$L$1000,1,FALSE)),"",SUMIF(Journal!$L$2:$L$1000,A493,Journal!$Y$2:$Y$1000)))</f>
        <v/>
      </c>
      <c r="C493" s="79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</row>
    <row r="494" spans="1:17" ht="15.75" customHeight="1" x14ac:dyDescent="0.25">
      <c r="A494" s="126">
        <f>IF(A493="","",IF(A493+1&lt;Statistics!$F$4,A493+1,IF(A493+1=Statistics!$F$4,Statistics!$F$4,IF(A493+1&gt;Statistics!$F$4,""))))</f>
        <v>45235</v>
      </c>
      <c r="B494" s="127" t="str">
        <f>IF(A494="","",IF(ISNA(VLOOKUP(A494,Journal!$L$2:$L$1000,1,FALSE)),"",SUMIF(Journal!$L$2:$L$1000,A494,Journal!$Y$2:$Y$1000)))</f>
        <v/>
      </c>
      <c r="C494" s="79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</row>
    <row r="495" spans="1:17" ht="15.75" customHeight="1" x14ac:dyDescent="0.25">
      <c r="A495" s="126">
        <f>IF(A494="","",IF(A494+1&lt;Statistics!$F$4,A494+1,IF(A494+1=Statistics!$F$4,Statistics!$F$4,IF(A494+1&gt;Statistics!$F$4,""))))</f>
        <v>45236</v>
      </c>
      <c r="B495" s="127" t="str">
        <f>IF(A495="","",IF(ISNA(VLOOKUP(A495,Journal!$L$2:$L$1000,1,FALSE)),"",SUMIF(Journal!$L$2:$L$1000,A495,Journal!$Y$2:$Y$1000)))</f>
        <v/>
      </c>
      <c r="C495" s="79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</row>
    <row r="496" spans="1:17" ht="15.75" customHeight="1" x14ac:dyDescent="0.25">
      <c r="A496" s="126">
        <f>IF(A495="","",IF(A495+1&lt;Statistics!$F$4,A495+1,IF(A495+1=Statistics!$F$4,Statistics!$F$4,IF(A495+1&gt;Statistics!$F$4,""))))</f>
        <v>45237</v>
      </c>
      <c r="B496" s="127" t="str">
        <f>IF(A496="","",IF(ISNA(VLOOKUP(A496,Journal!$L$2:$L$1000,1,FALSE)),"",SUMIF(Journal!$L$2:$L$1000,A496,Journal!$Y$2:$Y$1000)))</f>
        <v/>
      </c>
      <c r="C496" s="79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</row>
    <row r="497" spans="1:17" ht="15.75" customHeight="1" x14ac:dyDescent="0.25">
      <c r="A497" s="126">
        <f>IF(A496="","",IF(A496+1&lt;Statistics!$F$4,A496+1,IF(A496+1=Statistics!$F$4,Statistics!$F$4,IF(A496+1&gt;Statistics!$F$4,""))))</f>
        <v>45238</v>
      </c>
      <c r="B497" s="127" t="str">
        <f>IF(A497="","",IF(ISNA(VLOOKUP(A497,Journal!$L$2:$L$1000,1,FALSE)),"",SUMIF(Journal!$L$2:$L$1000,A497,Journal!$Y$2:$Y$1000)))</f>
        <v/>
      </c>
      <c r="C497" s="79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</row>
    <row r="498" spans="1:17" ht="15.75" customHeight="1" x14ac:dyDescent="0.25">
      <c r="A498" s="126">
        <f>IF(A497="","",IF(A497+1&lt;Statistics!$F$4,A497+1,IF(A497+1=Statistics!$F$4,Statistics!$F$4,IF(A497+1&gt;Statistics!$F$4,""))))</f>
        <v>45239</v>
      </c>
      <c r="B498" s="127" t="str">
        <f>IF(A498="","",IF(ISNA(VLOOKUP(A498,Journal!$L$2:$L$1000,1,FALSE)),"",SUMIF(Journal!$L$2:$L$1000,A498,Journal!$Y$2:$Y$1000)))</f>
        <v/>
      </c>
      <c r="C498" s="79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</row>
    <row r="499" spans="1:17" ht="15.75" customHeight="1" x14ac:dyDescent="0.25">
      <c r="A499" s="126">
        <f>IF(A498="","",IF(A498+1&lt;Statistics!$F$4,A498+1,IF(A498+1=Statistics!$F$4,Statistics!$F$4,IF(A498+1&gt;Statistics!$F$4,""))))</f>
        <v>45240</v>
      </c>
      <c r="B499" s="127" t="str">
        <f>IF(A499="","",IF(ISNA(VLOOKUP(A499,Journal!$L$2:$L$1000,1,FALSE)),"",SUMIF(Journal!$L$2:$L$1000,A499,Journal!$Y$2:$Y$1000)))</f>
        <v/>
      </c>
      <c r="C499" s="79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</row>
    <row r="500" spans="1:17" ht="15.75" customHeight="1" x14ac:dyDescent="0.25">
      <c r="A500" s="126">
        <f>IF(A499="","",IF(A499+1&lt;Statistics!$F$4,A499+1,IF(A499+1=Statistics!$F$4,Statistics!$F$4,IF(A499+1&gt;Statistics!$F$4,""))))</f>
        <v>45241</v>
      </c>
      <c r="B500" s="127" t="str">
        <f>IF(A500="","",IF(ISNA(VLOOKUP(A500,Journal!$L$2:$L$1000,1,FALSE)),"",SUMIF(Journal!$L$2:$L$1000,A500,Journal!$Y$2:$Y$1000)))</f>
        <v/>
      </c>
      <c r="C500" s="79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</row>
    <row r="501" spans="1:17" ht="15.75" customHeight="1" x14ac:dyDescent="0.25">
      <c r="A501" s="126">
        <f>IF(A500="","",IF(A500+1&lt;Statistics!$F$4,A500+1,IF(A500+1=Statistics!$F$4,Statistics!$F$4,IF(A500+1&gt;Statistics!$F$4,""))))</f>
        <v>45242</v>
      </c>
      <c r="B501" s="127" t="str">
        <f>IF(A501="","",IF(ISNA(VLOOKUP(A501,Journal!$L$2:$L$1000,1,FALSE)),"",SUMIF(Journal!$L$2:$L$1000,A501,Journal!$Y$2:$Y$1000)))</f>
        <v/>
      </c>
      <c r="C501" s="79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</row>
    <row r="502" spans="1:17" ht="15.75" customHeight="1" x14ac:dyDescent="0.25">
      <c r="A502" s="126">
        <f>IF(A501="","",IF(A501+1&lt;Statistics!$F$4,A501+1,IF(A501+1=Statistics!$F$4,Statistics!$F$4,IF(A501+1&gt;Statistics!$F$4,""))))</f>
        <v>45243</v>
      </c>
      <c r="B502" s="127" t="str">
        <f>IF(A502="","",IF(ISNA(VLOOKUP(A502,Journal!$L$2:$L$1000,1,FALSE)),"",SUMIF(Journal!$L$2:$L$1000,A502,Journal!$Y$2:$Y$1000)))</f>
        <v/>
      </c>
      <c r="C502" s="79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</row>
    <row r="503" spans="1:17" ht="15.75" customHeight="1" x14ac:dyDescent="0.25">
      <c r="A503" s="126">
        <f>IF(A502="","",IF(A502+1&lt;Statistics!$F$4,A502+1,IF(A502+1=Statistics!$F$4,Statistics!$F$4,IF(A502+1&gt;Statistics!$F$4,""))))</f>
        <v>45244</v>
      </c>
      <c r="B503" s="127" t="str">
        <f>IF(A503="","",IF(ISNA(VLOOKUP(A503,Journal!$L$2:$L$1000,1,FALSE)),"",SUMIF(Journal!$L$2:$L$1000,A503,Journal!$Y$2:$Y$1000)))</f>
        <v/>
      </c>
      <c r="C503" s="79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</row>
    <row r="504" spans="1:17" ht="15.75" customHeight="1" x14ac:dyDescent="0.25">
      <c r="A504" s="126">
        <f>IF(A503="","",IF(A503+1&lt;Statistics!$F$4,A503+1,IF(A503+1=Statistics!$F$4,Statistics!$F$4,IF(A503+1&gt;Statistics!$F$4,""))))</f>
        <v>45245</v>
      </c>
      <c r="B504" s="127" t="str">
        <f>IF(A504="","",IF(ISNA(VLOOKUP(A504,Journal!$L$2:$L$1000,1,FALSE)),"",SUMIF(Journal!$L$2:$L$1000,A504,Journal!$Y$2:$Y$1000)))</f>
        <v/>
      </c>
      <c r="C504" s="79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</row>
    <row r="505" spans="1:17" ht="15.75" customHeight="1" x14ac:dyDescent="0.25">
      <c r="A505" s="126">
        <f>IF(A504="","",IF(A504+1&lt;Statistics!$F$4,A504+1,IF(A504+1=Statistics!$F$4,Statistics!$F$4,IF(A504+1&gt;Statistics!$F$4,""))))</f>
        <v>45246</v>
      </c>
      <c r="B505" s="127" t="str">
        <f>IF(A505="","",IF(ISNA(VLOOKUP(A505,Journal!$L$2:$L$1000,1,FALSE)),"",SUMIF(Journal!$L$2:$L$1000,A505,Journal!$Y$2:$Y$1000)))</f>
        <v/>
      </c>
      <c r="C505" s="79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</row>
    <row r="506" spans="1:17" ht="15.75" customHeight="1" x14ac:dyDescent="0.25">
      <c r="A506" s="126">
        <f>IF(A505="","",IF(A505+1&lt;Statistics!$F$4,A505+1,IF(A505+1=Statistics!$F$4,Statistics!$F$4,IF(A505+1&gt;Statistics!$F$4,""))))</f>
        <v>45247</v>
      </c>
      <c r="B506" s="127" t="str">
        <f>IF(A506="","",IF(ISNA(VLOOKUP(A506,Journal!$L$2:$L$1000,1,FALSE)),"",SUMIF(Journal!$L$2:$L$1000,A506,Journal!$Y$2:$Y$1000)))</f>
        <v/>
      </c>
      <c r="C506" s="79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</row>
    <row r="507" spans="1:17" ht="15.75" customHeight="1" x14ac:dyDescent="0.25">
      <c r="A507" s="126">
        <f>IF(A506="","",IF(A506+1&lt;Statistics!$F$4,A506+1,IF(A506+1=Statistics!$F$4,Statistics!$F$4,IF(A506+1&gt;Statistics!$F$4,""))))</f>
        <v>45248</v>
      </c>
      <c r="B507" s="127" t="str">
        <f>IF(A507="","",IF(ISNA(VLOOKUP(A507,Journal!$L$2:$L$1000,1,FALSE)),"",SUMIF(Journal!$L$2:$L$1000,A507,Journal!$Y$2:$Y$1000)))</f>
        <v/>
      </c>
      <c r="C507" s="79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</row>
    <row r="508" spans="1:17" ht="15.75" customHeight="1" x14ac:dyDescent="0.25">
      <c r="A508" s="126">
        <f>IF(A507="","",IF(A507+1&lt;Statistics!$F$4,A507+1,IF(A507+1=Statistics!$F$4,Statistics!$F$4,IF(A507+1&gt;Statistics!$F$4,""))))</f>
        <v>45249</v>
      </c>
      <c r="B508" s="127" t="str">
        <f>IF(A508="","",IF(ISNA(VLOOKUP(A508,Journal!$L$2:$L$1000,1,FALSE)),"",SUMIF(Journal!$L$2:$L$1000,A508,Journal!$Y$2:$Y$1000)))</f>
        <v/>
      </c>
      <c r="C508" s="79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</row>
    <row r="509" spans="1:17" ht="15.75" customHeight="1" x14ac:dyDescent="0.25">
      <c r="A509" s="126">
        <f>IF(A508="","",IF(A508+1&lt;Statistics!$F$4,A508+1,IF(A508+1=Statistics!$F$4,Statistics!$F$4,IF(A508+1&gt;Statistics!$F$4,""))))</f>
        <v>45250</v>
      </c>
      <c r="B509" s="127" t="str">
        <f>IF(A509="","",IF(ISNA(VLOOKUP(A509,Journal!$L$2:$L$1000,1,FALSE)),"",SUMIF(Journal!$L$2:$L$1000,A509,Journal!$Y$2:$Y$1000)))</f>
        <v/>
      </c>
      <c r="C509" s="79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</row>
    <row r="510" spans="1:17" ht="15.75" customHeight="1" x14ac:dyDescent="0.25">
      <c r="A510" s="126">
        <f>IF(A509="","",IF(A509+1&lt;Statistics!$F$4,A509+1,IF(A509+1=Statistics!$F$4,Statistics!$F$4,IF(A509+1&gt;Statistics!$F$4,""))))</f>
        <v>45251</v>
      </c>
      <c r="B510" s="127" t="str">
        <f>IF(A510="","",IF(ISNA(VLOOKUP(A510,Journal!$L$2:$L$1000,1,FALSE)),"",SUMIF(Journal!$L$2:$L$1000,A510,Journal!$Y$2:$Y$1000)))</f>
        <v/>
      </c>
      <c r="C510" s="79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</row>
    <row r="511" spans="1:17" ht="15.75" customHeight="1" x14ac:dyDescent="0.25">
      <c r="A511" s="126">
        <f>IF(A510="","",IF(A510+1&lt;Statistics!$F$4,A510+1,IF(A510+1=Statistics!$F$4,Statistics!$F$4,IF(A510+1&gt;Statistics!$F$4,""))))</f>
        <v>45252</v>
      </c>
      <c r="B511" s="127" t="str">
        <f>IF(A511="","",IF(ISNA(VLOOKUP(A511,Journal!$L$2:$L$1000,1,FALSE)),"",SUMIF(Journal!$L$2:$L$1000,A511,Journal!$Y$2:$Y$1000)))</f>
        <v/>
      </c>
      <c r="C511" s="79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</row>
    <row r="512" spans="1:17" ht="15.75" customHeight="1" x14ac:dyDescent="0.25">
      <c r="A512" s="126">
        <f>IF(A511="","",IF(A511+1&lt;Statistics!$F$4,A511+1,IF(A511+1=Statistics!$F$4,Statistics!$F$4,IF(A511+1&gt;Statistics!$F$4,""))))</f>
        <v>45253</v>
      </c>
      <c r="B512" s="127" t="str">
        <f>IF(A512="","",IF(ISNA(VLOOKUP(A512,Journal!$L$2:$L$1000,1,FALSE)),"",SUMIF(Journal!$L$2:$L$1000,A512,Journal!$Y$2:$Y$1000)))</f>
        <v/>
      </c>
      <c r="C512" s="79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</row>
    <row r="513" spans="1:17" ht="15.75" customHeight="1" x14ac:dyDescent="0.25">
      <c r="A513" s="126">
        <f>IF(A512="","",IF(A512+1&lt;Statistics!$F$4,A512+1,IF(A512+1=Statistics!$F$4,Statistics!$F$4,IF(A512+1&gt;Statistics!$F$4,""))))</f>
        <v>45254</v>
      </c>
      <c r="B513" s="127" t="str">
        <f>IF(A513="","",IF(ISNA(VLOOKUP(A513,Journal!$L$2:$L$1000,1,FALSE)),"",SUMIF(Journal!$L$2:$L$1000,A513,Journal!$Y$2:$Y$1000)))</f>
        <v/>
      </c>
      <c r="C513" s="79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</row>
    <row r="514" spans="1:17" ht="15.75" customHeight="1" x14ac:dyDescent="0.25">
      <c r="A514" s="126">
        <f>IF(A513="","",IF(A513+1&lt;Statistics!$F$4,A513+1,IF(A513+1=Statistics!$F$4,Statistics!$F$4,IF(A513+1&gt;Statistics!$F$4,""))))</f>
        <v>45255</v>
      </c>
      <c r="B514" s="127" t="str">
        <f>IF(A514="","",IF(ISNA(VLOOKUP(A514,Journal!$L$2:$L$1000,1,FALSE)),"",SUMIF(Journal!$L$2:$L$1000,A514,Journal!$Y$2:$Y$1000)))</f>
        <v/>
      </c>
      <c r="C514" s="79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</row>
    <row r="515" spans="1:17" ht="15.75" customHeight="1" x14ac:dyDescent="0.25">
      <c r="A515" s="126">
        <f>IF(A514="","",IF(A514+1&lt;Statistics!$F$4,A514+1,IF(A514+1=Statistics!$F$4,Statistics!$F$4,IF(A514+1&gt;Statistics!$F$4,""))))</f>
        <v>45256</v>
      </c>
      <c r="B515" s="127" t="str">
        <f>IF(A515="","",IF(ISNA(VLOOKUP(A515,Journal!$L$2:$L$1000,1,FALSE)),"",SUMIF(Journal!$L$2:$L$1000,A515,Journal!$Y$2:$Y$1000)))</f>
        <v/>
      </c>
      <c r="C515" s="79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</row>
    <row r="516" spans="1:17" ht="15.75" customHeight="1" x14ac:dyDescent="0.25">
      <c r="A516" s="126">
        <f>IF(A515="","",IF(A515+1&lt;Statistics!$F$4,A515+1,IF(A515+1=Statistics!$F$4,Statistics!$F$4,IF(A515+1&gt;Statistics!$F$4,""))))</f>
        <v>45257</v>
      </c>
      <c r="B516" s="127" t="str">
        <f>IF(A516="","",IF(ISNA(VLOOKUP(A516,Journal!$L$2:$L$1000,1,FALSE)),"",SUMIF(Journal!$L$2:$L$1000,A516,Journal!$Y$2:$Y$1000)))</f>
        <v/>
      </c>
      <c r="C516" s="79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</row>
    <row r="517" spans="1:17" ht="15.75" customHeight="1" x14ac:dyDescent="0.25">
      <c r="A517" s="126">
        <f>IF(A516="","",IF(A516+1&lt;Statistics!$F$4,A516+1,IF(A516+1=Statistics!$F$4,Statistics!$F$4,IF(A516+1&gt;Statistics!$F$4,""))))</f>
        <v>45258</v>
      </c>
      <c r="B517" s="127" t="str">
        <f>IF(A517="","",IF(ISNA(VLOOKUP(A517,Journal!$L$2:$L$1000,1,FALSE)),"",SUMIF(Journal!$L$2:$L$1000,A517,Journal!$Y$2:$Y$1000)))</f>
        <v/>
      </c>
      <c r="C517" s="79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</row>
    <row r="518" spans="1:17" ht="15.75" customHeight="1" x14ac:dyDescent="0.25">
      <c r="A518" s="126">
        <f>IF(A517="","",IF(A517+1&lt;Statistics!$F$4,A517+1,IF(A517+1=Statistics!$F$4,Statistics!$F$4,IF(A517+1&gt;Statistics!$F$4,""))))</f>
        <v>45259</v>
      </c>
      <c r="B518" s="127" t="str">
        <f>IF(A518="","",IF(ISNA(VLOOKUP(A518,Journal!$L$2:$L$1000,1,FALSE)),"",SUMIF(Journal!$L$2:$L$1000,A518,Journal!$Y$2:$Y$1000)))</f>
        <v/>
      </c>
      <c r="C518" s="79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</row>
    <row r="519" spans="1:17" ht="15.75" customHeight="1" x14ac:dyDescent="0.25">
      <c r="A519" s="126">
        <f>IF(A518="","",IF(A518+1&lt;Statistics!$F$4,A518+1,IF(A518+1=Statistics!$F$4,Statistics!$F$4,IF(A518+1&gt;Statistics!$F$4,""))))</f>
        <v>45260</v>
      </c>
      <c r="B519" s="127" t="str">
        <f>IF(A519="","",IF(ISNA(VLOOKUP(A519,Journal!$L$2:$L$1000,1,FALSE)),"",SUMIF(Journal!$L$2:$L$1000,A519,Journal!$Y$2:$Y$1000)))</f>
        <v/>
      </c>
      <c r="C519" s="79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</row>
    <row r="520" spans="1:17" ht="15.75" customHeight="1" x14ac:dyDescent="0.25">
      <c r="A520" s="126">
        <f>IF(A519="","",IF(A519+1&lt;Statistics!$F$4,A519+1,IF(A519+1=Statistics!$F$4,Statistics!$F$4,IF(A519+1&gt;Statistics!$F$4,""))))</f>
        <v>45261</v>
      </c>
      <c r="B520" s="127" t="str">
        <f>IF(A520="","",IF(ISNA(VLOOKUP(A520,Journal!$L$2:$L$1000,1,FALSE)),"",SUMIF(Journal!$L$2:$L$1000,A520,Journal!$Y$2:$Y$1000)))</f>
        <v/>
      </c>
      <c r="C520" s="79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</row>
    <row r="521" spans="1:17" ht="15.75" customHeight="1" x14ac:dyDescent="0.25">
      <c r="A521" s="126">
        <f>IF(A520="","",IF(A520+1&lt;Statistics!$F$4,A520+1,IF(A520+1=Statistics!$F$4,Statistics!$F$4,IF(A520+1&gt;Statistics!$F$4,""))))</f>
        <v>45262</v>
      </c>
      <c r="B521" s="127" t="str">
        <f>IF(A521="","",IF(ISNA(VLOOKUP(A521,Journal!$L$2:$L$1000,1,FALSE)),"",SUMIF(Journal!$L$2:$L$1000,A521,Journal!$Y$2:$Y$1000)))</f>
        <v/>
      </c>
      <c r="C521" s="79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</row>
    <row r="522" spans="1:17" ht="15.75" customHeight="1" x14ac:dyDescent="0.25">
      <c r="A522" s="126">
        <f>IF(A521="","",IF(A521+1&lt;Statistics!$F$4,A521+1,IF(A521+1=Statistics!$F$4,Statistics!$F$4,IF(A521+1&gt;Statistics!$F$4,""))))</f>
        <v>45263</v>
      </c>
      <c r="B522" s="127" t="str">
        <f>IF(A522="","",IF(ISNA(VLOOKUP(A522,Journal!$L$2:$L$1000,1,FALSE)),"",SUMIF(Journal!$L$2:$L$1000,A522,Journal!$Y$2:$Y$1000)))</f>
        <v/>
      </c>
      <c r="C522" s="79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</row>
    <row r="523" spans="1:17" ht="15.75" customHeight="1" x14ac:dyDescent="0.25">
      <c r="A523" s="126">
        <f>IF(A522="","",IF(A522+1&lt;Statistics!$F$4,A522+1,IF(A522+1=Statistics!$F$4,Statistics!$F$4,IF(A522+1&gt;Statistics!$F$4,""))))</f>
        <v>45264</v>
      </c>
      <c r="B523" s="127" t="str">
        <f>IF(A523="","",IF(ISNA(VLOOKUP(A523,Journal!$L$2:$L$1000,1,FALSE)),"",SUMIF(Journal!$L$2:$L$1000,A523,Journal!$Y$2:$Y$1000)))</f>
        <v/>
      </c>
      <c r="C523" s="79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</row>
    <row r="524" spans="1:17" ht="15.75" customHeight="1" x14ac:dyDescent="0.25">
      <c r="A524" s="126">
        <f>IF(A523="","",IF(A523+1&lt;Statistics!$F$4,A523+1,IF(A523+1=Statistics!$F$4,Statistics!$F$4,IF(A523+1&gt;Statistics!$F$4,""))))</f>
        <v>45265</v>
      </c>
      <c r="B524" s="127" t="str">
        <f>IF(A524="","",IF(ISNA(VLOOKUP(A524,Journal!$L$2:$L$1000,1,FALSE)),"",SUMIF(Journal!$L$2:$L$1000,A524,Journal!$Y$2:$Y$1000)))</f>
        <v/>
      </c>
      <c r="C524" s="79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</row>
    <row r="525" spans="1:17" ht="15.75" customHeight="1" x14ac:dyDescent="0.25">
      <c r="A525" s="126">
        <f>IF(A524="","",IF(A524+1&lt;Statistics!$F$4,A524+1,IF(A524+1=Statistics!$F$4,Statistics!$F$4,IF(A524+1&gt;Statistics!$F$4,""))))</f>
        <v>45266</v>
      </c>
      <c r="B525" s="127" t="str">
        <f>IF(A525="","",IF(ISNA(VLOOKUP(A525,Journal!$L$2:$L$1000,1,FALSE)),"",SUMIF(Journal!$L$2:$L$1000,A525,Journal!$Y$2:$Y$1000)))</f>
        <v/>
      </c>
      <c r="C525" s="79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</row>
    <row r="526" spans="1:17" ht="15.75" customHeight="1" x14ac:dyDescent="0.25">
      <c r="A526" s="126">
        <f>IF(A525="","",IF(A525+1&lt;Statistics!$F$4,A525+1,IF(A525+1=Statistics!$F$4,Statistics!$F$4,IF(A525+1&gt;Statistics!$F$4,""))))</f>
        <v>45267</v>
      </c>
      <c r="B526" s="127" t="str">
        <f>IF(A526="","",IF(ISNA(VLOOKUP(A526,Journal!$L$2:$L$1000,1,FALSE)),"",SUMIF(Journal!$L$2:$L$1000,A526,Journal!$Y$2:$Y$1000)))</f>
        <v/>
      </c>
      <c r="C526" s="79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</row>
    <row r="527" spans="1:17" ht="15.75" customHeight="1" x14ac:dyDescent="0.25">
      <c r="A527" s="126">
        <f>IF(A526="","",IF(A526+1&lt;Statistics!$F$4,A526+1,IF(A526+1=Statistics!$F$4,Statistics!$F$4,IF(A526+1&gt;Statistics!$F$4,""))))</f>
        <v>45268</v>
      </c>
      <c r="B527" s="127" t="str">
        <f>IF(A527="","",IF(ISNA(VLOOKUP(A527,Journal!$L$2:$L$1000,1,FALSE)),"",SUMIF(Journal!$L$2:$L$1000,A527,Journal!$Y$2:$Y$1000)))</f>
        <v/>
      </c>
      <c r="C527" s="79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</row>
    <row r="528" spans="1:17" ht="15.75" customHeight="1" x14ac:dyDescent="0.25">
      <c r="A528" s="126">
        <f>IF(A527="","",IF(A527+1&lt;Statistics!$F$4,A527+1,IF(A527+1=Statistics!$F$4,Statistics!$F$4,IF(A527+1&gt;Statistics!$F$4,""))))</f>
        <v>45269</v>
      </c>
      <c r="B528" s="127" t="str">
        <f>IF(A528="","",IF(ISNA(VLOOKUP(A528,Journal!$L$2:$L$1000,1,FALSE)),"",SUMIF(Journal!$L$2:$L$1000,A528,Journal!$Y$2:$Y$1000)))</f>
        <v/>
      </c>
      <c r="C528" s="79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</row>
    <row r="529" spans="1:17" ht="15.75" customHeight="1" x14ac:dyDescent="0.25">
      <c r="A529" s="126">
        <f>IF(A528="","",IF(A528+1&lt;Statistics!$F$4,A528+1,IF(A528+1=Statistics!$F$4,Statistics!$F$4,IF(A528+1&gt;Statistics!$F$4,""))))</f>
        <v>45270</v>
      </c>
      <c r="B529" s="127" t="str">
        <f>IF(A529="","",IF(ISNA(VLOOKUP(A529,Journal!$L$2:$L$1000,1,FALSE)),"",SUMIF(Journal!$L$2:$L$1000,A529,Journal!$Y$2:$Y$1000)))</f>
        <v/>
      </c>
      <c r="C529" s="79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</row>
    <row r="530" spans="1:17" ht="15.75" customHeight="1" x14ac:dyDescent="0.25">
      <c r="A530" s="126">
        <f>IF(A529="","",IF(A529+1&lt;Statistics!$F$4,A529+1,IF(A529+1=Statistics!$F$4,Statistics!$F$4,IF(A529+1&gt;Statistics!$F$4,""))))</f>
        <v>45271</v>
      </c>
      <c r="B530" s="127" t="str">
        <f>IF(A530="","",IF(ISNA(VLOOKUP(A530,Journal!$L$2:$L$1000,1,FALSE)),"",SUMIF(Journal!$L$2:$L$1000,A530,Journal!$Y$2:$Y$1000)))</f>
        <v/>
      </c>
      <c r="C530" s="79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</row>
    <row r="531" spans="1:17" ht="15.75" customHeight="1" x14ac:dyDescent="0.25">
      <c r="A531" s="126">
        <f>IF(A530="","",IF(A530+1&lt;Statistics!$F$4,A530+1,IF(A530+1=Statistics!$F$4,Statistics!$F$4,IF(A530+1&gt;Statistics!$F$4,""))))</f>
        <v>45272</v>
      </c>
      <c r="B531" s="127" t="str">
        <f>IF(A531="","",IF(ISNA(VLOOKUP(A531,Journal!$L$2:$L$1000,1,FALSE)),"",SUMIF(Journal!$L$2:$L$1000,A531,Journal!$Y$2:$Y$1000)))</f>
        <v/>
      </c>
      <c r="C531" s="79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</row>
    <row r="532" spans="1:17" ht="15.75" customHeight="1" x14ac:dyDescent="0.25">
      <c r="A532" s="126">
        <f>IF(A531="","",IF(A531+1&lt;Statistics!$F$4,A531+1,IF(A531+1=Statistics!$F$4,Statistics!$F$4,IF(A531+1&gt;Statistics!$F$4,""))))</f>
        <v>45273</v>
      </c>
      <c r="B532" s="127" t="str">
        <f>IF(A532="","",IF(ISNA(VLOOKUP(A532,Journal!$L$2:$L$1000,1,FALSE)),"",SUMIF(Journal!$L$2:$L$1000,A532,Journal!$Y$2:$Y$1000)))</f>
        <v/>
      </c>
      <c r="C532" s="79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</row>
    <row r="533" spans="1:17" ht="15.75" customHeight="1" x14ac:dyDescent="0.25">
      <c r="A533" s="126">
        <f>IF(A532="","",IF(A532+1&lt;Statistics!$F$4,A532+1,IF(A532+1=Statistics!$F$4,Statistics!$F$4,IF(A532+1&gt;Statistics!$F$4,""))))</f>
        <v>45274</v>
      </c>
      <c r="B533" s="127" t="str">
        <f>IF(A533="","",IF(ISNA(VLOOKUP(A533,Journal!$L$2:$L$1000,1,FALSE)),"",SUMIF(Journal!$L$2:$L$1000,A533,Journal!$Y$2:$Y$1000)))</f>
        <v/>
      </c>
      <c r="C533" s="79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</row>
    <row r="534" spans="1:17" ht="15.75" customHeight="1" x14ac:dyDescent="0.25">
      <c r="A534" s="126">
        <f>IF(A533="","",IF(A533+1&lt;Statistics!$F$4,A533+1,IF(A533+1=Statistics!$F$4,Statistics!$F$4,IF(A533+1&gt;Statistics!$F$4,""))))</f>
        <v>45275</v>
      </c>
      <c r="B534" s="127" t="str">
        <f>IF(A534="","",IF(ISNA(VLOOKUP(A534,Journal!$L$2:$L$1000,1,FALSE)),"",SUMIF(Journal!$L$2:$L$1000,A534,Journal!$Y$2:$Y$1000)))</f>
        <v/>
      </c>
      <c r="C534" s="79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</row>
    <row r="535" spans="1:17" ht="15.75" customHeight="1" x14ac:dyDescent="0.25">
      <c r="A535" s="126">
        <f>IF(A534="","",IF(A534+1&lt;Statistics!$F$4,A534+1,IF(A534+1=Statistics!$F$4,Statistics!$F$4,IF(A534+1&gt;Statistics!$F$4,""))))</f>
        <v>45276</v>
      </c>
      <c r="B535" s="127" t="str">
        <f>IF(A535="","",IF(ISNA(VLOOKUP(A535,Journal!$L$2:$L$1000,1,FALSE)),"",SUMIF(Journal!$L$2:$L$1000,A535,Journal!$Y$2:$Y$1000)))</f>
        <v/>
      </c>
      <c r="C535" s="79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</row>
    <row r="536" spans="1:17" ht="15.75" customHeight="1" x14ac:dyDescent="0.25">
      <c r="A536" s="126">
        <f>IF(A535="","",IF(A535+1&lt;Statistics!$F$4,A535+1,IF(A535+1=Statistics!$F$4,Statistics!$F$4,IF(A535+1&gt;Statistics!$F$4,""))))</f>
        <v>45277</v>
      </c>
      <c r="B536" s="127" t="str">
        <f>IF(A536="","",IF(ISNA(VLOOKUP(A536,Journal!$L$2:$L$1000,1,FALSE)),"",SUMIF(Journal!$L$2:$L$1000,A536,Journal!$Y$2:$Y$1000)))</f>
        <v/>
      </c>
      <c r="C536" s="79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</row>
    <row r="537" spans="1:17" ht="15.75" customHeight="1" x14ac:dyDescent="0.25">
      <c r="A537" s="126">
        <f>IF(A536="","",IF(A536+1&lt;Statistics!$F$4,A536+1,IF(A536+1=Statistics!$F$4,Statistics!$F$4,IF(A536+1&gt;Statistics!$F$4,""))))</f>
        <v>45278</v>
      </c>
      <c r="B537" s="127" t="str">
        <f>IF(A537="","",IF(ISNA(VLOOKUP(A537,Journal!$L$2:$L$1000,1,FALSE)),"",SUMIF(Journal!$L$2:$L$1000,A537,Journal!$Y$2:$Y$1000)))</f>
        <v/>
      </c>
      <c r="C537" s="79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</row>
    <row r="538" spans="1:17" ht="15.75" customHeight="1" x14ac:dyDescent="0.25">
      <c r="A538" s="126">
        <f>IF(A537="","",IF(A537+1&lt;Statistics!$F$4,A537+1,IF(A537+1=Statistics!$F$4,Statistics!$F$4,IF(A537+1&gt;Statistics!$F$4,""))))</f>
        <v>45279</v>
      </c>
      <c r="B538" s="127" t="str">
        <f>IF(A538="","",IF(ISNA(VLOOKUP(A538,Journal!$L$2:$L$1000,1,FALSE)),"",SUMIF(Journal!$L$2:$L$1000,A538,Journal!$Y$2:$Y$1000)))</f>
        <v/>
      </c>
      <c r="C538" s="79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</row>
    <row r="539" spans="1:17" ht="15.75" customHeight="1" x14ac:dyDescent="0.25">
      <c r="A539" s="126">
        <f>IF(A538="","",IF(A538+1&lt;Statistics!$F$4,A538+1,IF(A538+1=Statistics!$F$4,Statistics!$F$4,IF(A538+1&gt;Statistics!$F$4,""))))</f>
        <v>45280</v>
      </c>
      <c r="B539" s="127" t="str">
        <f>IF(A539="","",IF(ISNA(VLOOKUP(A539,Journal!$L$2:$L$1000,1,FALSE)),"",SUMIF(Journal!$L$2:$L$1000,A539,Journal!$Y$2:$Y$1000)))</f>
        <v/>
      </c>
      <c r="C539" s="79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</row>
    <row r="540" spans="1:17" ht="15.75" customHeight="1" x14ac:dyDescent="0.25">
      <c r="A540" s="126">
        <f>IF(A539="","",IF(A539+1&lt;Statistics!$F$4,A539+1,IF(A539+1=Statistics!$F$4,Statistics!$F$4,IF(A539+1&gt;Statistics!$F$4,""))))</f>
        <v>45281</v>
      </c>
      <c r="B540" s="127" t="str">
        <f>IF(A540="","",IF(ISNA(VLOOKUP(A540,Journal!$L$2:$L$1000,1,FALSE)),"",SUMIF(Journal!$L$2:$L$1000,A540,Journal!$Y$2:$Y$1000)))</f>
        <v/>
      </c>
      <c r="C540" s="79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</row>
    <row r="541" spans="1:17" ht="15.75" customHeight="1" x14ac:dyDescent="0.25">
      <c r="A541" s="126">
        <f>IF(A540="","",IF(A540+1&lt;Statistics!$F$4,A540+1,IF(A540+1=Statistics!$F$4,Statistics!$F$4,IF(A540+1&gt;Statistics!$F$4,""))))</f>
        <v>45282</v>
      </c>
      <c r="B541" s="127" t="str">
        <f>IF(A541="","",IF(ISNA(VLOOKUP(A541,Journal!$L$2:$L$1000,1,FALSE)),"",SUMIF(Journal!$L$2:$L$1000,A541,Journal!$Y$2:$Y$1000)))</f>
        <v/>
      </c>
      <c r="C541" s="79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</row>
    <row r="542" spans="1:17" ht="15.75" customHeight="1" x14ac:dyDescent="0.25">
      <c r="A542" s="126">
        <f>IF(A541="","",IF(A541+1&lt;Statistics!$F$4,A541+1,IF(A541+1=Statistics!$F$4,Statistics!$F$4,IF(A541+1&gt;Statistics!$F$4,""))))</f>
        <v>45283</v>
      </c>
      <c r="B542" s="127" t="str">
        <f>IF(A542="","",IF(ISNA(VLOOKUP(A542,Journal!$L$2:$L$1000,1,FALSE)),"",SUMIF(Journal!$L$2:$L$1000,A542,Journal!$Y$2:$Y$1000)))</f>
        <v/>
      </c>
      <c r="C542" s="79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</row>
    <row r="543" spans="1:17" ht="15.75" customHeight="1" x14ac:dyDescent="0.25">
      <c r="A543" s="126">
        <f>IF(A542="","",IF(A542+1&lt;Statistics!$F$4,A542+1,IF(A542+1=Statistics!$F$4,Statistics!$F$4,IF(A542+1&gt;Statistics!$F$4,""))))</f>
        <v>45284</v>
      </c>
      <c r="B543" s="127" t="str">
        <f>IF(A543="","",IF(ISNA(VLOOKUP(A543,Journal!$L$2:$L$1000,1,FALSE)),"",SUMIF(Journal!$L$2:$L$1000,A543,Journal!$Y$2:$Y$1000)))</f>
        <v/>
      </c>
      <c r="C543" s="79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</row>
    <row r="544" spans="1:17" ht="15.75" customHeight="1" x14ac:dyDescent="0.25">
      <c r="A544" s="126">
        <f>IF(A543="","",IF(A543+1&lt;Statistics!$F$4,A543+1,IF(A543+1=Statistics!$F$4,Statistics!$F$4,IF(A543+1&gt;Statistics!$F$4,""))))</f>
        <v>45285</v>
      </c>
      <c r="B544" s="127" t="str">
        <f>IF(A544="","",IF(ISNA(VLOOKUP(A544,Journal!$L$2:$L$1000,1,FALSE)),"",SUMIF(Journal!$L$2:$L$1000,A544,Journal!$Y$2:$Y$1000)))</f>
        <v/>
      </c>
      <c r="C544" s="79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</row>
    <row r="545" spans="1:17" ht="15.75" customHeight="1" x14ac:dyDescent="0.25">
      <c r="A545" s="126">
        <f>IF(A544="","",IF(A544+1&lt;Statistics!$F$4,A544+1,IF(A544+1=Statistics!$F$4,Statistics!$F$4,IF(A544+1&gt;Statistics!$F$4,""))))</f>
        <v>45286</v>
      </c>
      <c r="B545" s="127" t="str">
        <f>IF(A545="","",IF(ISNA(VLOOKUP(A545,Journal!$L$2:$L$1000,1,FALSE)),"",SUMIF(Journal!$L$2:$L$1000,A545,Journal!$Y$2:$Y$1000)))</f>
        <v/>
      </c>
      <c r="C545" s="79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</row>
    <row r="546" spans="1:17" ht="15.75" customHeight="1" x14ac:dyDescent="0.25">
      <c r="A546" s="126">
        <f>IF(A545="","",IF(A545+1&lt;Statistics!$F$4,A545+1,IF(A545+1=Statistics!$F$4,Statistics!$F$4,IF(A545+1&gt;Statistics!$F$4,""))))</f>
        <v>45287</v>
      </c>
      <c r="B546" s="127" t="str">
        <f>IF(A546="","",IF(ISNA(VLOOKUP(A546,Journal!$L$2:$L$1000,1,FALSE)),"",SUMIF(Journal!$L$2:$L$1000,A546,Journal!$Y$2:$Y$1000)))</f>
        <v/>
      </c>
      <c r="C546" s="79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</row>
    <row r="547" spans="1:17" ht="15.75" customHeight="1" x14ac:dyDescent="0.25">
      <c r="A547" s="126">
        <f>IF(A546="","",IF(A546+1&lt;Statistics!$F$4,A546+1,IF(A546+1=Statistics!$F$4,Statistics!$F$4,IF(A546+1&gt;Statistics!$F$4,""))))</f>
        <v>45288</v>
      </c>
      <c r="B547" s="127" t="str">
        <f>IF(A547="","",IF(ISNA(VLOOKUP(A547,Journal!$L$2:$L$1000,1,FALSE)),"",SUMIF(Journal!$L$2:$L$1000,A547,Journal!$Y$2:$Y$1000)))</f>
        <v/>
      </c>
      <c r="C547" s="79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</row>
    <row r="548" spans="1:17" ht="15.75" customHeight="1" x14ac:dyDescent="0.25">
      <c r="A548" s="126">
        <f>IF(A547="","",IF(A547+1&lt;Statistics!$F$4,A547+1,IF(A547+1=Statistics!$F$4,Statistics!$F$4,IF(A547+1&gt;Statistics!$F$4,""))))</f>
        <v>45289</v>
      </c>
      <c r="B548" s="127" t="str">
        <f>IF(A548="","",IF(ISNA(VLOOKUP(A548,Journal!$L$2:$L$1000,1,FALSE)),"",SUMIF(Journal!$L$2:$L$1000,A548,Journal!$Y$2:$Y$1000)))</f>
        <v/>
      </c>
      <c r="C548" s="79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</row>
    <row r="549" spans="1:17" ht="15.75" customHeight="1" x14ac:dyDescent="0.25">
      <c r="A549" s="126">
        <f>IF(A548="","",IF(A548+1&lt;Statistics!$F$4,A548+1,IF(A548+1=Statistics!$F$4,Statistics!$F$4,IF(A548+1&gt;Statistics!$F$4,""))))</f>
        <v>45290</v>
      </c>
      <c r="B549" s="127" t="str">
        <f>IF(A549="","",IF(ISNA(VLOOKUP(A549,Journal!$L$2:$L$1000,1,FALSE)),"",SUMIF(Journal!$L$2:$L$1000,A549,Journal!$Y$2:$Y$1000)))</f>
        <v/>
      </c>
      <c r="C549" s="79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</row>
    <row r="550" spans="1:17" ht="15.75" customHeight="1" x14ac:dyDescent="0.25">
      <c r="A550" s="126">
        <f>IF(A549="","",IF(A549+1&lt;Statistics!$F$4,A549+1,IF(A549+1=Statistics!$F$4,Statistics!$F$4,IF(A549+1&gt;Statistics!$F$4,""))))</f>
        <v>45291</v>
      </c>
      <c r="B550" s="127" t="str">
        <f>IF(A550="","",IF(ISNA(VLOOKUP(A550,Journal!$L$2:$L$1000,1,FALSE)),"",SUMIF(Journal!$L$2:$L$1000,A550,Journal!$Y$2:$Y$1000)))</f>
        <v/>
      </c>
      <c r="C550" s="79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</row>
    <row r="551" spans="1:17" ht="15.75" customHeight="1" x14ac:dyDescent="0.25">
      <c r="A551" s="80" t="str">
        <f>IF(A550="","",IF(A550+1&lt;Statistics!$F$4,A550+1,IF(A550+1=Statistics!$F$4,Statistics!$F$4,IF(A550+1&gt;Statistics!$F$4,""))))</f>
        <v/>
      </c>
      <c r="B551" s="127" t="str">
        <f>IF(A551="","",IF(ISNA(VLOOKUP(A551,Journal!$L$2:$L$1000,1,FALSE)),"",SUMIF(Journal!$L$2:$L$1000,A551,Journal!$Y$2:$Y$1000)))</f>
        <v/>
      </c>
      <c r="C551" s="79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</row>
    <row r="552" spans="1:17" ht="15.75" customHeight="1" x14ac:dyDescent="0.25">
      <c r="A552" s="80" t="str">
        <f>IF(A551="","",IF(A551+1&lt;Statistics!$F$4,A551+1,IF(A551+1=Statistics!$F$4,Statistics!$F$4,IF(A551+1&gt;Statistics!$F$4,""))))</f>
        <v/>
      </c>
      <c r="B552" s="127" t="str">
        <f>IF(A552="","",IF(ISNA(VLOOKUP(A552,Journal!$L$2:$L$1000,1,FALSE)),"",SUMIF(Journal!$L$2:$L$1000,A552,Journal!$Y$2:$Y$1000)))</f>
        <v/>
      </c>
      <c r="C552" s="79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</row>
    <row r="553" spans="1:17" ht="15.75" customHeight="1" x14ac:dyDescent="0.25">
      <c r="A553" s="80" t="str">
        <f>IF(A552="","",IF(A552+1&lt;Statistics!$F$4,A552+1,IF(A552+1=Statistics!$F$4,Statistics!$F$4,IF(A552+1&gt;Statistics!$F$4,""))))</f>
        <v/>
      </c>
      <c r="B553" s="127" t="str">
        <f>IF(A553="","",IF(ISNA(VLOOKUP(A553,Journal!$L$2:$L$1000,1,FALSE)),"",SUMIF(Journal!$L$2:$L$1000,A553,Journal!$Y$2:$Y$1000)))</f>
        <v/>
      </c>
      <c r="C553" s="79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</row>
    <row r="554" spans="1:17" ht="15.75" customHeight="1" x14ac:dyDescent="0.25">
      <c r="A554" s="80" t="str">
        <f>IF(A553="","",IF(A553+1&lt;Statistics!$F$4,A553+1,IF(A553+1=Statistics!$F$4,Statistics!$F$4,IF(A553+1&gt;Statistics!$F$4,""))))</f>
        <v/>
      </c>
      <c r="B554" s="127" t="str">
        <f>IF(A554="","",IF(ISNA(VLOOKUP(A554,Journal!$L$2:$L$1000,1,FALSE)),"",SUMIF(Journal!$L$2:$L$1000,A554,Journal!$Y$2:$Y$1000)))</f>
        <v/>
      </c>
      <c r="C554" s="79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</row>
    <row r="555" spans="1:17" ht="15.75" customHeight="1" x14ac:dyDescent="0.25">
      <c r="A555" s="80" t="str">
        <f>IF(A554="","",IF(A554+1&lt;Statistics!$F$4,A554+1,IF(A554+1=Statistics!$F$4,Statistics!$F$4,IF(A554+1&gt;Statistics!$F$4,""))))</f>
        <v/>
      </c>
      <c r="B555" s="127" t="str">
        <f>IF(A555="","",IF(ISNA(VLOOKUP(A555,Journal!$L$2:$L$1000,1,FALSE)),"",SUMIF(Journal!$L$2:$L$1000,A555,Journal!$Y$2:$Y$1000)))</f>
        <v/>
      </c>
      <c r="C555" s="79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</row>
    <row r="556" spans="1:17" ht="15.75" customHeight="1" x14ac:dyDescent="0.25">
      <c r="A556" s="80" t="str">
        <f>IF(A555="","",IF(A555+1&lt;Statistics!$F$4,A555+1,IF(A555+1=Statistics!$F$4,Statistics!$F$4,IF(A555+1&gt;Statistics!$F$4,""))))</f>
        <v/>
      </c>
      <c r="B556" s="127" t="str">
        <f>IF(A556="","",IF(ISNA(VLOOKUP(A556,Journal!$L$2:$L$1000,1,FALSE)),"",SUMIF(Journal!$L$2:$L$1000,A556,Journal!$Y$2:$Y$1000)))</f>
        <v/>
      </c>
      <c r="C556" s="79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</row>
    <row r="557" spans="1:17" ht="15.75" customHeight="1" x14ac:dyDescent="0.25">
      <c r="A557" s="80" t="str">
        <f>IF(A556="","",IF(A556+1&lt;Statistics!$F$4,A556+1,IF(A556+1=Statistics!$F$4,Statistics!$F$4,IF(A556+1&gt;Statistics!$F$4,""))))</f>
        <v/>
      </c>
      <c r="B557" s="127" t="str">
        <f>IF(A557="","",IF(ISNA(VLOOKUP(A557,Journal!$L$2:$L$1000,1,FALSE)),"",SUMIF(Journal!$L$2:$L$1000,A557,Journal!$Y$2:$Y$1000)))</f>
        <v/>
      </c>
      <c r="C557" s="79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</row>
    <row r="558" spans="1:17" ht="15.75" customHeight="1" x14ac:dyDescent="0.25">
      <c r="A558" s="80" t="str">
        <f>IF(A557="","",IF(A557+1&lt;Statistics!$F$4,A557+1,IF(A557+1=Statistics!$F$4,Statistics!$F$4,IF(A557+1&gt;Statistics!$F$4,""))))</f>
        <v/>
      </c>
      <c r="B558" s="127" t="str">
        <f>IF(A558="","",IF(ISNA(VLOOKUP(A558,Journal!$L$2:$L$1000,1,FALSE)),"",SUMIF(Journal!$L$2:$L$1000,A558,Journal!$Y$2:$Y$1000)))</f>
        <v/>
      </c>
      <c r="C558" s="79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</row>
    <row r="559" spans="1:17" ht="15.75" customHeight="1" x14ac:dyDescent="0.25">
      <c r="A559" s="80" t="str">
        <f>IF(A558="","",IF(A558+1&lt;Statistics!$F$4,A558+1,IF(A558+1=Statistics!$F$4,Statistics!$F$4,IF(A558+1&gt;Statistics!$F$4,""))))</f>
        <v/>
      </c>
      <c r="B559" s="127" t="str">
        <f>IF(A559="","",IF(ISNA(VLOOKUP(A559,Journal!$L$2:$L$1000,1,FALSE)),"",SUMIF(Journal!$L$2:$L$1000,A559,Journal!$Y$2:$Y$1000)))</f>
        <v/>
      </c>
      <c r="C559" s="79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</row>
    <row r="560" spans="1:17" ht="15.75" customHeight="1" x14ac:dyDescent="0.25">
      <c r="A560" s="80" t="str">
        <f>IF(A559="","",IF(A559+1&lt;Statistics!$F$4,A559+1,IF(A559+1=Statistics!$F$4,Statistics!$F$4,IF(A559+1&gt;Statistics!$F$4,""))))</f>
        <v/>
      </c>
      <c r="B560" s="127" t="str">
        <f>IF(A560="","",IF(ISNA(VLOOKUP(A560,Journal!$L$2:$L$1000,1,FALSE)),"",SUMIF(Journal!$L$2:$L$1000,A560,Journal!$Y$2:$Y$1000)))</f>
        <v/>
      </c>
      <c r="C560" s="79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</row>
    <row r="561" spans="1:17" ht="15.75" customHeight="1" x14ac:dyDescent="0.25">
      <c r="A561" s="80" t="str">
        <f>IF(A560="","",IF(A560+1&lt;Statistics!$F$4,A560+1,IF(A560+1=Statistics!$F$4,Statistics!$F$4,IF(A560+1&gt;Statistics!$F$4,""))))</f>
        <v/>
      </c>
      <c r="B561" s="127" t="str">
        <f>IF(A561="","",IF(ISNA(VLOOKUP(A561,Journal!$L$2:$L$1000,1,FALSE)),"",SUMIF(Journal!$L$2:$L$1000,A561,Journal!$Y$2:$Y$1000)))</f>
        <v/>
      </c>
      <c r="C561" s="79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</row>
    <row r="562" spans="1:17" ht="15.75" customHeight="1" x14ac:dyDescent="0.25">
      <c r="A562" s="80" t="str">
        <f>IF(A561="","",IF(A561+1&lt;Statistics!$F$4,A561+1,IF(A561+1=Statistics!$F$4,Statistics!$F$4,IF(A561+1&gt;Statistics!$F$4,""))))</f>
        <v/>
      </c>
      <c r="B562" s="127" t="str">
        <f>IF(A562="","",IF(ISNA(VLOOKUP(A562,Journal!$L$2:$L$1000,1,FALSE)),"",SUMIF(Journal!$L$2:$L$1000,A562,Journal!$Y$2:$Y$1000)))</f>
        <v/>
      </c>
      <c r="C562" s="79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</row>
    <row r="563" spans="1:17" ht="15.75" customHeight="1" x14ac:dyDescent="0.25">
      <c r="A563" s="80" t="str">
        <f>IF(A562="","",IF(A562+1&lt;Statistics!$F$4,A562+1,IF(A562+1=Statistics!$F$4,Statistics!$F$4,IF(A562+1&gt;Statistics!$F$4,""))))</f>
        <v/>
      </c>
      <c r="B563" s="127" t="str">
        <f>IF(A563="","",IF(ISNA(VLOOKUP(A563,Journal!$L$2:$L$1000,1,FALSE)),"",SUMIF(Journal!$L$2:$L$1000,A563,Journal!$Y$2:$Y$1000)))</f>
        <v/>
      </c>
      <c r="C563" s="79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</row>
    <row r="564" spans="1:17" ht="15.75" customHeight="1" x14ac:dyDescent="0.25">
      <c r="A564" s="80" t="str">
        <f>IF(A563="","",IF(A563+1&lt;Statistics!$F$4,A563+1,IF(A563+1=Statistics!$F$4,Statistics!$F$4,IF(A563+1&gt;Statistics!$F$4,""))))</f>
        <v/>
      </c>
      <c r="B564" s="127" t="str">
        <f>IF(A564="","",IF(ISNA(VLOOKUP(A564,Journal!$L$2:$L$1000,1,FALSE)),"",SUMIF(Journal!$L$2:$L$1000,A564,Journal!$Y$2:$Y$1000)))</f>
        <v/>
      </c>
      <c r="C564" s="79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</row>
    <row r="565" spans="1:17" ht="15.75" customHeight="1" x14ac:dyDescent="0.25">
      <c r="A565" s="80" t="str">
        <f>IF(A564="","",IF(A564+1&lt;Statistics!$F$4,A564+1,IF(A564+1=Statistics!$F$4,Statistics!$F$4,IF(A564+1&gt;Statistics!$F$4,""))))</f>
        <v/>
      </c>
      <c r="B565" s="127" t="str">
        <f>IF(A565="","",IF(ISNA(VLOOKUP(A565,Journal!$L$2:$L$1000,1,FALSE)),"",SUMIF(Journal!$L$2:$L$1000,A565,Journal!$Y$2:$Y$1000)))</f>
        <v/>
      </c>
      <c r="C565" s="79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</row>
    <row r="566" spans="1:17" ht="15.75" customHeight="1" x14ac:dyDescent="0.25">
      <c r="A566" s="80" t="str">
        <f>IF(A565="","",IF(A565+1&lt;Statistics!$F$4,A565+1,IF(A565+1=Statistics!$F$4,Statistics!$F$4,IF(A565+1&gt;Statistics!$F$4,""))))</f>
        <v/>
      </c>
      <c r="B566" s="127" t="str">
        <f>IF(A566="","",IF(ISNA(VLOOKUP(A566,Journal!$L$2:$L$1000,1,FALSE)),"",SUMIF(Journal!$L$2:$L$1000,A566,Journal!$Y$2:$Y$1000)))</f>
        <v/>
      </c>
      <c r="C566" s="79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</row>
    <row r="567" spans="1:17" ht="15.75" customHeight="1" x14ac:dyDescent="0.25">
      <c r="A567" s="80" t="str">
        <f>IF(A566="","",IF(A566+1&lt;Statistics!$F$4,A566+1,IF(A566+1=Statistics!$F$4,Statistics!$F$4,IF(A566+1&gt;Statistics!$F$4,""))))</f>
        <v/>
      </c>
      <c r="B567" s="127" t="str">
        <f>IF(A567="","",IF(ISNA(VLOOKUP(A567,Journal!$L$2:$L$1000,1,FALSE)),"",SUMIF(Journal!$L$2:$L$1000,A567,Journal!$Y$2:$Y$1000)))</f>
        <v/>
      </c>
      <c r="C567" s="79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</row>
    <row r="568" spans="1:17" ht="15.75" customHeight="1" x14ac:dyDescent="0.25">
      <c r="A568" s="80" t="str">
        <f>IF(A567="","",IF(A567+1&lt;Statistics!$F$4,A567+1,IF(A567+1=Statistics!$F$4,Statistics!$F$4,IF(A567+1&gt;Statistics!$F$4,""))))</f>
        <v/>
      </c>
      <c r="B568" s="127" t="str">
        <f>IF(A568="","",IF(ISNA(VLOOKUP(A568,Journal!$L$2:$L$1000,1,FALSE)),"",SUMIF(Journal!$L$2:$L$1000,A568,Journal!$Y$2:$Y$1000)))</f>
        <v/>
      </c>
      <c r="C568" s="79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</row>
    <row r="569" spans="1:17" ht="15.75" customHeight="1" x14ac:dyDescent="0.25">
      <c r="A569" s="80" t="str">
        <f>IF(A568="","",IF(A568+1&lt;Statistics!$F$4,A568+1,IF(A568+1=Statistics!$F$4,Statistics!$F$4,IF(A568+1&gt;Statistics!$F$4,""))))</f>
        <v/>
      </c>
      <c r="B569" s="127" t="str">
        <f>IF(A569="","",IF(ISNA(VLOOKUP(A569,Journal!$L$2:$L$1000,1,FALSE)),"",SUMIF(Journal!$L$2:$L$1000,A569,Journal!$Y$2:$Y$1000)))</f>
        <v/>
      </c>
      <c r="C569" s="79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</row>
    <row r="570" spans="1:17" ht="15.75" customHeight="1" x14ac:dyDescent="0.25">
      <c r="A570" s="80" t="str">
        <f>IF(A569="","",IF(A569+1&lt;Statistics!$F$4,A569+1,IF(A569+1=Statistics!$F$4,Statistics!$F$4,IF(A569+1&gt;Statistics!$F$4,""))))</f>
        <v/>
      </c>
      <c r="B570" s="127" t="str">
        <f>IF(A570="","",IF(ISNA(VLOOKUP(A570,Journal!$L$2:$L$1000,1,FALSE)),"",SUMIF(Journal!$L$2:$L$1000,A570,Journal!$Y$2:$Y$1000)))</f>
        <v/>
      </c>
      <c r="C570" s="79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</row>
    <row r="571" spans="1:17" ht="15.75" customHeight="1" x14ac:dyDescent="0.25">
      <c r="A571" s="80" t="str">
        <f>IF(A570="","",IF(A570+1&lt;Statistics!$F$4,A570+1,IF(A570+1=Statistics!$F$4,Statistics!$F$4,IF(A570+1&gt;Statistics!$F$4,""))))</f>
        <v/>
      </c>
      <c r="B571" s="127" t="str">
        <f>IF(A571="","",IF(ISNA(VLOOKUP(A571,Journal!$L$2:$L$1000,1,FALSE)),"",SUMIF(Journal!$L$2:$L$1000,A571,Journal!$Y$2:$Y$1000)))</f>
        <v/>
      </c>
      <c r="C571" s="79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</row>
    <row r="572" spans="1:17" ht="15.75" customHeight="1" x14ac:dyDescent="0.25">
      <c r="A572" s="80" t="str">
        <f>IF(A571="","",IF(A571+1&lt;Statistics!$F$4,A571+1,IF(A571+1=Statistics!$F$4,Statistics!$F$4,IF(A571+1&gt;Statistics!$F$4,""))))</f>
        <v/>
      </c>
      <c r="B572" s="127" t="str">
        <f>IF(A572="","",IF(ISNA(VLOOKUP(A572,Journal!$L$2:$L$1000,1,FALSE)),"",SUMIF(Journal!$L$2:$L$1000,A572,Journal!$Y$2:$Y$1000)))</f>
        <v/>
      </c>
      <c r="C572" s="79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</row>
    <row r="573" spans="1:17" ht="15.75" customHeight="1" x14ac:dyDescent="0.25">
      <c r="A573" s="80" t="str">
        <f>IF(A572="","",IF(A572+1&lt;Statistics!$F$4,A572+1,IF(A572+1=Statistics!$F$4,Statistics!$F$4,IF(A572+1&gt;Statistics!$F$4,""))))</f>
        <v/>
      </c>
      <c r="B573" s="127" t="str">
        <f>IF(A573="","",IF(ISNA(VLOOKUP(A573,Journal!$L$2:$L$1000,1,FALSE)),"",SUMIF(Journal!$L$2:$L$1000,A573,Journal!$Y$2:$Y$1000)))</f>
        <v/>
      </c>
      <c r="C573" s="79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</row>
    <row r="574" spans="1:17" ht="15.75" customHeight="1" x14ac:dyDescent="0.25">
      <c r="A574" s="80" t="str">
        <f>IF(A573="","",IF(A573+1&lt;Statistics!$F$4,A573+1,IF(A573+1=Statistics!$F$4,Statistics!$F$4,IF(A573+1&gt;Statistics!$F$4,""))))</f>
        <v/>
      </c>
      <c r="B574" s="127" t="str">
        <f>IF(A574="","",IF(ISNA(VLOOKUP(A574,Journal!$L$2:$L$1000,1,FALSE)),"",SUMIF(Journal!$L$2:$L$1000,A574,Journal!$Y$2:$Y$1000)))</f>
        <v/>
      </c>
      <c r="C574" s="79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</row>
    <row r="575" spans="1:17" ht="15.75" customHeight="1" x14ac:dyDescent="0.25">
      <c r="A575" s="80" t="str">
        <f>IF(A574="","",IF(A574+1&lt;Statistics!$F$4,A574+1,IF(A574+1=Statistics!$F$4,Statistics!$F$4,IF(A574+1&gt;Statistics!$F$4,""))))</f>
        <v/>
      </c>
      <c r="B575" s="127" t="str">
        <f>IF(A575="","",IF(ISNA(VLOOKUP(A575,Journal!$L$2:$L$1000,1,FALSE)),"",SUMIF(Journal!$L$2:$L$1000,A575,Journal!$Y$2:$Y$1000)))</f>
        <v/>
      </c>
      <c r="C575" s="79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</row>
    <row r="576" spans="1:17" ht="15.75" customHeight="1" x14ac:dyDescent="0.25">
      <c r="A576" s="80" t="str">
        <f>IF(A575="","",IF(A575+1&lt;Statistics!$F$4,A575+1,IF(A575+1=Statistics!$F$4,Statistics!$F$4,IF(A575+1&gt;Statistics!$F$4,""))))</f>
        <v/>
      </c>
      <c r="B576" s="127" t="str">
        <f>IF(A576="","",IF(ISNA(VLOOKUP(A576,Journal!$L$2:$L$1000,1,FALSE)),"",SUMIF(Journal!$L$2:$L$1000,A576,Journal!$Y$2:$Y$1000)))</f>
        <v/>
      </c>
      <c r="C576" s="79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</row>
    <row r="577" spans="1:17" ht="15.75" customHeight="1" x14ac:dyDescent="0.25">
      <c r="A577" s="80" t="str">
        <f>IF(A576="","",IF(A576+1&lt;Statistics!$F$4,A576+1,IF(A576+1=Statistics!$F$4,Statistics!$F$4,IF(A576+1&gt;Statistics!$F$4,""))))</f>
        <v/>
      </c>
      <c r="B577" s="127" t="str">
        <f>IF(A577="","",IF(ISNA(VLOOKUP(A577,Journal!$L$2:$L$1000,1,FALSE)),"",SUMIF(Journal!$L$2:$L$1000,A577,Journal!$Y$2:$Y$1000)))</f>
        <v/>
      </c>
      <c r="C577" s="79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</row>
    <row r="578" spans="1:17" ht="15.75" customHeight="1" x14ac:dyDescent="0.25">
      <c r="A578" s="80" t="str">
        <f>IF(A577="","",IF(A577+1&lt;Statistics!$F$4,A577+1,IF(A577+1=Statistics!$F$4,Statistics!$F$4,IF(A577+1&gt;Statistics!$F$4,""))))</f>
        <v/>
      </c>
      <c r="B578" s="127" t="str">
        <f>IF(A578="","",IF(ISNA(VLOOKUP(A578,Journal!$L$2:$L$1000,1,FALSE)),"",SUMIF(Journal!$L$2:$L$1000,A578,Journal!$Y$2:$Y$1000)))</f>
        <v/>
      </c>
      <c r="C578" s="79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</row>
    <row r="579" spans="1:17" ht="15.75" customHeight="1" x14ac:dyDescent="0.25">
      <c r="A579" s="80" t="str">
        <f>IF(A578="","",IF(A578+1&lt;Statistics!$F$4,A578+1,IF(A578+1=Statistics!$F$4,Statistics!$F$4,IF(A578+1&gt;Statistics!$F$4,""))))</f>
        <v/>
      </c>
      <c r="B579" s="127" t="str">
        <f>IF(A579="","",IF(ISNA(VLOOKUP(A579,Journal!$L$2:$L$1000,1,FALSE)),"",SUMIF(Journal!$L$2:$L$1000,A579,Journal!$Y$2:$Y$1000)))</f>
        <v/>
      </c>
      <c r="C579" s="79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</row>
    <row r="580" spans="1:17" ht="15.75" customHeight="1" x14ac:dyDescent="0.25">
      <c r="A580" s="80" t="str">
        <f>IF(A579="","",IF(A579+1&lt;Statistics!$F$4,A579+1,IF(A579+1=Statistics!$F$4,Statistics!$F$4,IF(A579+1&gt;Statistics!$F$4,""))))</f>
        <v/>
      </c>
      <c r="B580" s="127" t="str">
        <f>IF(A580="","",IF(ISNA(VLOOKUP(A580,Journal!$L$2:$L$1000,1,FALSE)),"",SUMIF(Journal!$L$2:$L$1000,A580,Journal!$Y$2:$Y$1000)))</f>
        <v/>
      </c>
      <c r="C580" s="79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</row>
    <row r="581" spans="1:17" ht="15.75" customHeight="1" x14ac:dyDescent="0.25">
      <c r="A581" s="80" t="str">
        <f>IF(A580="","",IF(A580+1&lt;Statistics!$F$4,A580+1,IF(A580+1=Statistics!$F$4,Statistics!$F$4,IF(A580+1&gt;Statistics!$F$4,""))))</f>
        <v/>
      </c>
      <c r="B581" s="127" t="str">
        <f>IF(A581="","",IF(ISNA(VLOOKUP(A581,Journal!$L$2:$L$1000,1,FALSE)),"",SUMIF(Journal!$L$2:$L$1000,A581,Journal!$Y$2:$Y$1000)))</f>
        <v/>
      </c>
      <c r="C581" s="79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</row>
    <row r="582" spans="1:17" ht="15.75" customHeight="1" x14ac:dyDescent="0.25">
      <c r="A582" s="80" t="str">
        <f>IF(A581="","",IF(A581+1&lt;Statistics!$F$4,A581+1,IF(A581+1=Statistics!$F$4,Statistics!$F$4,IF(A581+1&gt;Statistics!$F$4,""))))</f>
        <v/>
      </c>
      <c r="B582" s="127" t="str">
        <f>IF(A582="","",IF(ISNA(VLOOKUP(A582,Journal!$L$2:$L$1000,1,FALSE)),"",SUMIF(Journal!$L$2:$L$1000,A582,Journal!$Y$2:$Y$1000)))</f>
        <v/>
      </c>
      <c r="C582" s="79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</row>
    <row r="583" spans="1:17" ht="15.75" customHeight="1" x14ac:dyDescent="0.25">
      <c r="A583" s="80" t="str">
        <f>IF(A582="","",IF(A582+1&lt;Statistics!$F$4,A582+1,IF(A582+1=Statistics!$F$4,Statistics!$F$4,IF(A582+1&gt;Statistics!$F$4,""))))</f>
        <v/>
      </c>
      <c r="B583" s="127" t="str">
        <f>IF(A583="","",IF(ISNA(VLOOKUP(A583,Journal!$L$2:$L$1000,1,FALSE)),"",SUMIF(Journal!$L$2:$L$1000,A583,Journal!$Y$2:$Y$1000)))</f>
        <v/>
      </c>
      <c r="C583" s="79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</row>
    <row r="584" spans="1:17" ht="15.75" customHeight="1" x14ac:dyDescent="0.25">
      <c r="A584" s="80" t="str">
        <f>IF(A583="","",IF(A583+1&lt;Statistics!$F$4,A583+1,IF(A583+1=Statistics!$F$4,Statistics!$F$4,IF(A583+1&gt;Statistics!$F$4,""))))</f>
        <v/>
      </c>
      <c r="B584" s="127" t="str">
        <f>IF(A584="","",IF(ISNA(VLOOKUP(A584,Journal!$L$2:$L$1000,1,FALSE)),"",SUMIF(Journal!$L$2:$L$1000,A584,Journal!$Y$2:$Y$1000)))</f>
        <v/>
      </c>
      <c r="C584" s="79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</row>
    <row r="585" spans="1:17" ht="15.75" customHeight="1" x14ac:dyDescent="0.25">
      <c r="A585" s="80" t="str">
        <f>IF(A584="","",IF(A584+1&lt;Statistics!$F$4,A584+1,IF(A584+1=Statistics!$F$4,Statistics!$F$4,IF(A584+1&gt;Statistics!$F$4,""))))</f>
        <v/>
      </c>
      <c r="B585" s="127" t="str">
        <f>IF(A585="","",IF(ISNA(VLOOKUP(A585,Journal!$L$2:$L$1000,1,FALSE)),"",SUMIF(Journal!$L$2:$L$1000,A585,Journal!$Y$2:$Y$1000)))</f>
        <v/>
      </c>
      <c r="C585" s="79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</row>
    <row r="586" spans="1:17" ht="15.75" customHeight="1" x14ac:dyDescent="0.25">
      <c r="A586" s="80" t="str">
        <f>IF(A585="","",IF(A585+1&lt;Statistics!$F$4,A585+1,IF(A585+1=Statistics!$F$4,Statistics!$F$4,IF(A585+1&gt;Statistics!$F$4,""))))</f>
        <v/>
      </c>
      <c r="B586" s="127" t="str">
        <f>IF(A586="","",IF(ISNA(VLOOKUP(A586,Journal!$L$2:$L$1000,1,FALSE)),"",SUMIF(Journal!$L$2:$L$1000,A586,Journal!$Y$2:$Y$1000)))</f>
        <v/>
      </c>
      <c r="C586" s="79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</row>
    <row r="587" spans="1:17" ht="15.75" customHeight="1" x14ac:dyDescent="0.25">
      <c r="A587" s="80" t="str">
        <f>IF(A586="","",IF(A586+1&lt;Statistics!$F$4,A586+1,IF(A586+1=Statistics!$F$4,Statistics!$F$4,IF(A586+1&gt;Statistics!$F$4,""))))</f>
        <v/>
      </c>
      <c r="B587" s="127" t="str">
        <f>IF(A587="","",IF(ISNA(VLOOKUP(A587,Journal!$L$2:$L$1000,1,FALSE)),"",SUMIF(Journal!$L$2:$L$1000,A587,Journal!$Y$2:$Y$1000)))</f>
        <v/>
      </c>
      <c r="C587" s="79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</row>
    <row r="588" spans="1:17" ht="15.75" customHeight="1" x14ac:dyDescent="0.25">
      <c r="A588" s="80" t="str">
        <f>IF(A587="","",IF(A587+1&lt;Statistics!$F$4,A587+1,IF(A587+1=Statistics!$F$4,Statistics!$F$4,IF(A587+1&gt;Statistics!$F$4,""))))</f>
        <v/>
      </c>
      <c r="B588" s="127" t="str">
        <f>IF(A588="","",IF(ISNA(VLOOKUP(A588,Journal!$L$2:$L$1000,1,FALSE)),"",SUMIF(Journal!$L$2:$L$1000,A588,Journal!$Y$2:$Y$1000)))</f>
        <v/>
      </c>
      <c r="C588" s="79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</row>
    <row r="589" spans="1:17" ht="15.75" customHeight="1" x14ac:dyDescent="0.25">
      <c r="A589" s="80" t="str">
        <f>IF(A588="","",IF(A588+1&lt;Statistics!$F$4,A588+1,IF(A588+1=Statistics!$F$4,Statistics!$F$4,IF(A588+1&gt;Statistics!$F$4,""))))</f>
        <v/>
      </c>
      <c r="B589" s="127" t="str">
        <f>IF(A589="","",IF(ISNA(VLOOKUP(A589,Journal!$L$2:$L$1000,1,FALSE)),"",SUMIF(Journal!$L$2:$L$1000,A589,Journal!$Y$2:$Y$1000)))</f>
        <v/>
      </c>
      <c r="C589" s="79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</row>
    <row r="590" spans="1:17" ht="15.75" customHeight="1" x14ac:dyDescent="0.25">
      <c r="A590" s="80" t="str">
        <f>IF(A589="","",IF(A589+1&lt;Statistics!$F$4,A589+1,IF(A589+1=Statistics!$F$4,Statistics!$F$4,IF(A589+1&gt;Statistics!$F$4,""))))</f>
        <v/>
      </c>
      <c r="B590" s="127" t="str">
        <f>IF(A590="","",IF(ISNA(VLOOKUP(A590,Journal!$L$2:$L$1000,1,FALSE)),"",SUMIF(Journal!$L$2:$L$1000,A590,Journal!$Y$2:$Y$1000)))</f>
        <v/>
      </c>
      <c r="C590" s="79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</row>
    <row r="591" spans="1:17" ht="15.75" customHeight="1" x14ac:dyDescent="0.25">
      <c r="A591" s="80" t="str">
        <f>IF(A590="","",IF(A590+1&lt;Statistics!$F$4,A590+1,IF(A590+1=Statistics!$F$4,Statistics!$F$4,IF(A590+1&gt;Statistics!$F$4,""))))</f>
        <v/>
      </c>
      <c r="B591" s="127" t="str">
        <f>IF(A591="","",IF(ISNA(VLOOKUP(A591,Journal!$L$2:$L$1000,1,FALSE)),"",SUMIF(Journal!$L$2:$L$1000,A591,Journal!$Y$2:$Y$1000)))</f>
        <v/>
      </c>
      <c r="C591" s="79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</row>
    <row r="592" spans="1:17" ht="15.75" customHeight="1" x14ac:dyDescent="0.25">
      <c r="A592" s="80" t="str">
        <f>IF(A591="","",IF(A591+1&lt;Statistics!$F$4,A591+1,IF(A591+1=Statistics!$F$4,Statistics!$F$4,IF(A591+1&gt;Statistics!$F$4,""))))</f>
        <v/>
      </c>
      <c r="B592" s="127" t="str">
        <f>IF(A592="","",IF(ISNA(VLOOKUP(A592,Journal!$L$2:$L$1000,1,FALSE)),"",SUMIF(Journal!$L$2:$L$1000,A592,Journal!$Y$2:$Y$1000)))</f>
        <v/>
      </c>
      <c r="C592" s="79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</row>
    <row r="593" spans="1:17" ht="15.75" customHeight="1" x14ac:dyDescent="0.25">
      <c r="A593" s="80" t="str">
        <f>IF(A592="","",IF(A592+1&lt;Statistics!$F$4,A592+1,IF(A592+1=Statistics!$F$4,Statistics!$F$4,IF(A592+1&gt;Statistics!$F$4,""))))</f>
        <v/>
      </c>
      <c r="B593" s="127" t="str">
        <f>IF(A593="","",IF(ISNA(VLOOKUP(A593,Journal!$L$2:$L$1000,1,FALSE)),"",SUMIF(Journal!$L$2:$L$1000,A593,Journal!$Y$2:$Y$1000)))</f>
        <v/>
      </c>
      <c r="C593" s="79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</row>
    <row r="594" spans="1:17" ht="15.75" customHeight="1" x14ac:dyDescent="0.25">
      <c r="A594" s="80" t="str">
        <f>IF(A593="","",IF(A593+1&lt;Statistics!$F$4,A593+1,IF(A593+1=Statistics!$F$4,Statistics!$F$4,IF(A593+1&gt;Statistics!$F$4,""))))</f>
        <v/>
      </c>
      <c r="B594" s="127" t="str">
        <f>IF(A594="","",IF(ISNA(VLOOKUP(A594,Journal!$L$2:$L$1000,1,FALSE)),"",SUMIF(Journal!$L$2:$L$1000,A594,Journal!$Y$2:$Y$1000)))</f>
        <v/>
      </c>
      <c r="C594" s="79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</row>
    <row r="595" spans="1:17" ht="15.75" customHeight="1" x14ac:dyDescent="0.25">
      <c r="A595" s="80" t="str">
        <f>IF(A594="","",IF(A594+1&lt;Statistics!$F$4,A594+1,IF(A594+1=Statistics!$F$4,Statistics!$F$4,IF(A594+1&gt;Statistics!$F$4,""))))</f>
        <v/>
      </c>
      <c r="B595" s="127" t="str">
        <f>IF(A595="","",IF(ISNA(VLOOKUP(A595,Journal!$L$2:$L$1000,1,FALSE)),"",SUMIF(Journal!$L$2:$L$1000,A595,Journal!$Y$2:$Y$1000)))</f>
        <v/>
      </c>
      <c r="C595" s="79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</row>
    <row r="596" spans="1:17" ht="15.75" customHeight="1" x14ac:dyDescent="0.25">
      <c r="A596" s="80" t="str">
        <f>IF(A595="","",IF(A595+1&lt;Statistics!$F$4,A595+1,IF(A595+1=Statistics!$F$4,Statistics!$F$4,IF(A595+1&gt;Statistics!$F$4,""))))</f>
        <v/>
      </c>
      <c r="B596" s="127" t="str">
        <f>IF(A596="","",IF(ISNA(VLOOKUP(A596,Journal!$L$2:$L$1000,1,FALSE)),"",SUMIF(Journal!$L$2:$L$1000,A596,Journal!$Y$2:$Y$1000)))</f>
        <v/>
      </c>
      <c r="C596" s="79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</row>
    <row r="597" spans="1:17" ht="15.75" customHeight="1" x14ac:dyDescent="0.25">
      <c r="A597" s="80" t="str">
        <f>IF(A596="","",IF(A596+1&lt;Statistics!$F$4,A596+1,IF(A596+1=Statistics!$F$4,Statistics!$F$4,IF(A596+1&gt;Statistics!$F$4,""))))</f>
        <v/>
      </c>
      <c r="B597" s="127" t="str">
        <f>IF(A597="","",IF(ISNA(VLOOKUP(A597,Journal!$L$2:$L$1000,1,FALSE)),"",SUMIF(Journal!$L$2:$L$1000,A597,Journal!$Y$2:$Y$1000)))</f>
        <v/>
      </c>
      <c r="C597" s="79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</row>
    <row r="598" spans="1:17" ht="15.75" customHeight="1" x14ac:dyDescent="0.25">
      <c r="A598" s="80" t="str">
        <f>IF(A597="","",IF(A597+1&lt;Statistics!$F$4,A597+1,IF(A597+1=Statistics!$F$4,Statistics!$F$4,IF(A597+1&gt;Statistics!$F$4,""))))</f>
        <v/>
      </c>
      <c r="B598" s="127" t="str">
        <f>IF(A598="","",IF(ISNA(VLOOKUP(A598,Journal!$L$2:$L$1000,1,FALSE)),"",SUMIF(Journal!$L$2:$L$1000,A598,Journal!$Y$2:$Y$1000)))</f>
        <v/>
      </c>
      <c r="C598" s="79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</row>
    <row r="599" spans="1:17" ht="15.75" customHeight="1" x14ac:dyDescent="0.25">
      <c r="A599" s="80" t="str">
        <f>IF(A598="","",IF(A598+1&lt;Statistics!$F$4,A598+1,IF(A598+1=Statistics!$F$4,Statistics!$F$4,IF(A598+1&gt;Statistics!$F$4,""))))</f>
        <v/>
      </c>
      <c r="B599" s="127" t="str">
        <f>IF(A599="","",IF(ISNA(VLOOKUP(A599,Journal!$L$2:$L$1000,1,FALSE)),"",SUMIF(Journal!$L$2:$L$1000,A599,Journal!$Y$2:$Y$1000)))</f>
        <v/>
      </c>
      <c r="C599" s="79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</row>
    <row r="600" spans="1:17" ht="15.75" customHeight="1" x14ac:dyDescent="0.25">
      <c r="A600" s="80" t="str">
        <f>IF(A599="","",IF(A599+1&lt;Statistics!$F$4,A599+1,IF(A599+1=Statistics!$F$4,Statistics!$F$4,IF(A599+1&gt;Statistics!$F$4,""))))</f>
        <v/>
      </c>
      <c r="B600" s="127" t="str">
        <f>IF(A600="","",IF(ISNA(VLOOKUP(A600,Journal!$L$2:$L$1000,1,FALSE)),"",SUMIF(Journal!$L$2:$L$1000,A600,Journal!$Y$2:$Y$1000)))</f>
        <v/>
      </c>
      <c r="C600" s="79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</row>
    <row r="601" spans="1:17" ht="15.75" customHeight="1" x14ac:dyDescent="0.25">
      <c r="A601" s="80" t="str">
        <f>IF(A600="","",IF(A600+1&lt;Statistics!$F$4,A600+1,IF(A600+1=Statistics!$F$4,Statistics!$F$4,IF(A600+1&gt;Statistics!$F$4,""))))</f>
        <v/>
      </c>
      <c r="B601" s="127" t="str">
        <f>IF(A601="","",IF(ISNA(VLOOKUP(A601,Journal!$L$2:$L$1000,1,FALSE)),"",SUMIF(Journal!$L$2:$L$1000,A601,Journal!$Y$2:$Y$1000)))</f>
        <v/>
      </c>
      <c r="C601" s="79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</row>
    <row r="602" spans="1:17" ht="15.75" customHeight="1" x14ac:dyDescent="0.25">
      <c r="A602" s="80" t="str">
        <f>IF(A601="","",IF(A601+1&lt;Statistics!$F$4,A601+1,IF(A601+1=Statistics!$F$4,Statistics!$F$4,IF(A601+1&gt;Statistics!$F$4,""))))</f>
        <v/>
      </c>
      <c r="B602" s="127" t="str">
        <f>IF(A602="","",IF(ISNA(VLOOKUP(A602,Journal!$L$2:$L$1000,1,FALSE)),"",SUMIF(Journal!$L$2:$L$1000,A602,Journal!$Y$2:$Y$1000)))</f>
        <v/>
      </c>
      <c r="C602" s="79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</row>
    <row r="603" spans="1:17" ht="15.75" customHeight="1" x14ac:dyDescent="0.25">
      <c r="A603" s="80" t="str">
        <f>IF(A602="","",IF(A602+1&lt;Statistics!$F$4,A602+1,IF(A602+1=Statistics!$F$4,Statistics!$F$4,IF(A602+1&gt;Statistics!$F$4,""))))</f>
        <v/>
      </c>
      <c r="B603" s="127" t="str">
        <f>IF(A603="","",IF(ISNA(VLOOKUP(A603,Journal!$L$2:$L$1000,1,FALSE)),"",SUMIF(Journal!$L$2:$L$1000,A603,Journal!$Y$2:$Y$1000)))</f>
        <v/>
      </c>
      <c r="C603" s="79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</row>
    <row r="604" spans="1:17" ht="15.75" customHeight="1" x14ac:dyDescent="0.25">
      <c r="A604" s="80" t="str">
        <f>IF(A603="","",IF(A603+1&lt;Statistics!$F$4,A603+1,IF(A603+1=Statistics!$F$4,Statistics!$F$4,IF(A603+1&gt;Statistics!$F$4,""))))</f>
        <v/>
      </c>
      <c r="B604" s="127" t="str">
        <f>IF(A604="","",IF(ISNA(VLOOKUP(A604,Journal!$L$2:$L$1000,1,FALSE)),"",SUMIF(Journal!$L$2:$L$1000,A604,Journal!$Y$2:$Y$1000)))</f>
        <v/>
      </c>
      <c r="C604" s="79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</row>
    <row r="605" spans="1:17" ht="15.75" customHeight="1" x14ac:dyDescent="0.25">
      <c r="A605" s="80" t="str">
        <f>IF(A604="","",IF(A604+1&lt;Statistics!$F$4,A604+1,IF(A604+1=Statistics!$F$4,Statistics!$F$4,IF(A604+1&gt;Statistics!$F$4,""))))</f>
        <v/>
      </c>
      <c r="B605" s="127" t="str">
        <f>IF(A605="","",IF(ISNA(VLOOKUP(A605,Journal!$L$2:$L$1000,1,FALSE)),"",SUMIF(Journal!$L$2:$L$1000,A605,Journal!$Y$2:$Y$1000)))</f>
        <v/>
      </c>
      <c r="C605" s="79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</row>
    <row r="606" spans="1:17" ht="15.75" customHeight="1" x14ac:dyDescent="0.25">
      <c r="A606" s="80" t="str">
        <f>IF(A605="","",IF(A605+1&lt;Statistics!$F$4,A605+1,IF(A605+1=Statistics!$F$4,Statistics!$F$4,IF(A605+1&gt;Statistics!$F$4,""))))</f>
        <v/>
      </c>
      <c r="B606" s="127" t="str">
        <f>IF(A606="","",IF(ISNA(VLOOKUP(A606,Journal!$L$2:$L$1000,1,FALSE)),"",SUMIF(Journal!$L$2:$L$1000,A606,Journal!$Y$2:$Y$1000)))</f>
        <v/>
      </c>
      <c r="C606" s="79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</row>
    <row r="607" spans="1:17" ht="15.75" customHeight="1" x14ac:dyDescent="0.25">
      <c r="A607" s="80" t="str">
        <f>IF(A606="","",IF(A606+1&lt;Statistics!$F$4,A606+1,IF(A606+1=Statistics!$F$4,Statistics!$F$4,IF(A606+1&gt;Statistics!$F$4,""))))</f>
        <v/>
      </c>
      <c r="B607" s="127" t="str">
        <f>IF(A607="","",IF(ISNA(VLOOKUP(A607,Journal!$L$2:$L$1000,1,FALSE)),"",SUMIF(Journal!$L$2:$L$1000,A607,Journal!$Y$2:$Y$1000)))</f>
        <v/>
      </c>
      <c r="C607" s="79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</row>
    <row r="608" spans="1:17" ht="15.75" customHeight="1" x14ac:dyDescent="0.25">
      <c r="A608" s="80" t="str">
        <f>IF(A607="","",IF(A607+1&lt;Statistics!$F$4,A607+1,IF(A607+1=Statistics!$F$4,Statistics!$F$4,IF(A607+1&gt;Statistics!$F$4,""))))</f>
        <v/>
      </c>
      <c r="B608" s="127" t="str">
        <f>IF(A608="","",IF(ISNA(VLOOKUP(A608,Journal!$L$2:$L$1000,1,FALSE)),"",SUMIF(Journal!$L$2:$L$1000,A608,Journal!$Y$2:$Y$1000)))</f>
        <v/>
      </c>
      <c r="C608" s="79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</row>
    <row r="609" spans="1:17" ht="15.75" customHeight="1" x14ac:dyDescent="0.25">
      <c r="A609" s="80" t="str">
        <f>IF(A608="","",IF(A608+1&lt;Statistics!$F$4,A608+1,IF(A608+1=Statistics!$F$4,Statistics!$F$4,IF(A608+1&gt;Statistics!$F$4,""))))</f>
        <v/>
      </c>
      <c r="B609" s="127" t="str">
        <f>IF(A609="","",IF(ISNA(VLOOKUP(A609,Journal!$L$2:$L$1000,1,FALSE)),"",SUMIF(Journal!$L$2:$L$1000,A609,Journal!$Y$2:$Y$1000)))</f>
        <v/>
      </c>
      <c r="C609" s="79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</row>
    <row r="610" spans="1:17" ht="15.75" customHeight="1" x14ac:dyDescent="0.25">
      <c r="A610" s="80" t="str">
        <f>IF(A609="","",IF(A609+1&lt;Statistics!$F$4,A609+1,IF(A609+1=Statistics!$F$4,Statistics!$F$4,IF(A609+1&gt;Statistics!$F$4,""))))</f>
        <v/>
      </c>
      <c r="B610" s="127" t="str">
        <f>IF(A610="","",IF(ISNA(VLOOKUP(A610,Journal!$L$2:$L$1000,1,FALSE)),"",SUMIF(Journal!$L$2:$L$1000,A610,Journal!$Y$2:$Y$1000)))</f>
        <v/>
      </c>
      <c r="C610" s="79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</row>
    <row r="611" spans="1:17" ht="15.75" customHeight="1" x14ac:dyDescent="0.25">
      <c r="A611" s="80" t="str">
        <f>IF(A610="","",IF(A610+1&lt;Statistics!$F$4,A610+1,IF(A610+1=Statistics!$F$4,Statistics!$F$4,IF(A610+1&gt;Statistics!$F$4,""))))</f>
        <v/>
      </c>
      <c r="B611" s="127" t="str">
        <f>IF(A611="","",IF(ISNA(VLOOKUP(A611,Journal!$L$2:$L$1000,1,FALSE)),"",SUMIF(Journal!$L$2:$L$1000,A611,Journal!$Y$2:$Y$1000)))</f>
        <v/>
      </c>
      <c r="C611" s="79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</row>
    <row r="612" spans="1:17" ht="15.75" customHeight="1" x14ac:dyDescent="0.25">
      <c r="A612" s="80" t="str">
        <f>IF(A611="","",IF(A611+1&lt;Statistics!$F$4,A611+1,IF(A611+1=Statistics!$F$4,Statistics!$F$4,IF(A611+1&gt;Statistics!$F$4,""))))</f>
        <v/>
      </c>
      <c r="B612" s="127" t="str">
        <f>IF(A612="","",IF(ISNA(VLOOKUP(A612,Journal!$L$2:$L$1000,1,FALSE)),"",SUMIF(Journal!$L$2:$L$1000,A612,Journal!$Y$2:$Y$1000)))</f>
        <v/>
      </c>
      <c r="C612" s="79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</row>
    <row r="613" spans="1:17" ht="15.75" customHeight="1" x14ac:dyDescent="0.25">
      <c r="A613" s="80" t="str">
        <f>IF(A612="","",IF(A612+1&lt;Statistics!$F$4,A612+1,IF(A612+1=Statistics!$F$4,Statistics!$F$4,IF(A612+1&gt;Statistics!$F$4,""))))</f>
        <v/>
      </c>
      <c r="B613" s="127" t="str">
        <f>IF(A613="","",IF(ISNA(VLOOKUP(A613,Journal!$L$2:$L$1000,1,FALSE)),"",SUMIF(Journal!$L$2:$L$1000,A613,Journal!$Y$2:$Y$1000)))</f>
        <v/>
      </c>
      <c r="C613" s="79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</row>
    <row r="614" spans="1:17" ht="15.75" customHeight="1" x14ac:dyDescent="0.25">
      <c r="A614" s="80" t="str">
        <f>IF(A613="","",IF(A613+1&lt;Statistics!$F$4,A613+1,IF(A613+1=Statistics!$F$4,Statistics!$F$4,IF(A613+1&gt;Statistics!$F$4,""))))</f>
        <v/>
      </c>
      <c r="B614" s="127" t="str">
        <f>IF(A614="","",IF(ISNA(VLOOKUP(A614,Journal!$L$2:$L$1000,1,FALSE)),"",SUMIF(Journal!$L$2:$L$1000,A614,Journal!$Y$2:$Y$1000)))</f>
        <v/>
      </c>
      <c r="C614" s="79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</row>
    <row r="615" spans="1:17" ht="15.75" customHeight="1" x14ac:dyDescent="0.25">
      <c r="A615" s="80" t="str">
        <f>IF(A614="","",IF(A614+1&lt;Statistics!$F$4,A614+1,IF(A614+1=Statistics!$F$4,Statistics!$F$4,IF(A614+1&gt;Statistics!$F$4,""))))</f>
        <v/>
      </c>
      <c r="B615" s="127" t="str">
        <f>IF(A615="","",IF(ISNA(VLOOKUP(A615,Journal!$L$2:$L$1000,1,FALSE)),"",SUMIF(Journal!$L$2:$L$1000,A615,Journal!$Y$2:$Y$1000)))</f>
        <v/>
      </c>
      <c r="C615" s="79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</row>
    <row r="616" spans="1:17" ht="15.75" customHeight="1" x14ac:dyDescent="0.25">
      <c r="A616" s="80" t="str">
        <f>IF(A615="","",IF(A615+1&lt;Statistics!$F$4,A615+1,IF(A615+1=Statistics!$F$4,Statistics!$F$4,IF(A615+1&gt;Statistics!$F$4,""))))</f>
        <v/>
      </c>
      <c r="B616" s="127" t="str">
        <f>IF(A616="","",IF(ISNA(VLOOKUP(A616,Journal!$L$2:$L$1000,1,FALSE)),"",SUMIF(Journal!$L$2:$L$1000,A616,Journal!$Y$2:$Y$1000)))</f>
        <v/>
      </c>
      <c r="C616" s="79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</row>
    <row r="617" spans="1:17" ht="15.75" customHeight="1" x14ac:dyDescent="0.25">
      <c r="A617" s="80" t="str">
        <f>IF(A616="","",IF(A616+1&lt;Statistics!$F$4,A616+1,IF(A616+1=Statistics!$F$4,Statistics!$F$4,IF(A616+1&gt;Statistics!$F$4,""))))</f>
        <v/>
      </c>
      <c r="B617" s="127" t="str">
        <f>IF(A617="","",IF(ISNA(VLOOKUP(A617,Journal!$L$2:$L$1000,1,FALSE)),"",SUMIF(Journal!$L$2:$L$1000,A617,Journal!$Y$2:$Y$1000)))</f>
        <v/>
      </c>
      <c r="C617" s="79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</row>
    <row r="618" spans="1:17" ht="15.75" customHeight="1" x14ac:dyDescent="0.25">
      <c r="A618" s="80" t="str">
        <f>IF(A617="","",IF(A617+1&lt;Statistics!$F$4,A617+1,IF(A617+1=Statistics!$F$4,Statistics!$F$4,IF(A617+1&gt;Statistics!$F$4,""))))</f>
        <v/>
      </c>
      <c r="B618" s="127" t="str">
        <f>IF(A618="","",IF(ISNA(VLOOKUP(A618,Journal!$L$2:$L$1000,1,FALSE)),"",SUMIF(Journal!$L$2:$L$1000,A618,Journal!$Y$2:$Y$1000)))</f>
        <v/>
      </c>
      <c r="C618" s="79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</row>
    <row r="619" spans="1:17" ht="15.75" customHeight="1" x14ac:dyDescent="0.25">
      <c r="A619" s="80" t="str">
        <f>IF(A618="","",IF(A618+1&lt;Statistics!$F$4,A618+1,IF(A618+1=Statistics!$F$4,Statistics!$F$4,IF(A618+1&gt;Statistics!$F$4,""))))</f>
        <v/>
      </c>
      <c r="B619" s="127" t="str">
        <f>IF(A619="","",IF(ISNA(VLOOKUP(A619,Journal!$L$2:$L$1000,1,FALSE)),"",SUMIF(Journal!$L$2:$L$1000,A619,Journal!$Y$2:$Y$1000)))</f>
        <v/>
      </c>
      <c r="C619" s="79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</row>
    <row r="620" spans="1:17" ht="15.75" customHeight="1" x14ac:dyDescent="0.25">
      <c r="A620" s="80" t="str">
        <f>IF(A619="","",IF(A619+1&lt;Statistics!$F$4,A619+1,IF(A619+1=Statistics!$F$4,Statistics!$F$4,IF(A619+1&gt;Statistics!$F$4,""))))</f>
        <v/>
      </c>
      <c r="B620" s="127" t="str">
        <f>IF(A620="","",IF(ISNA(VLOOKUP(A620,Journal!$L$2:$L$1000,1,FALSE)),"",SUMIF(Journal!$L$2:$L$1000,A620,Journal!$Y$2:$Y$1000)))</f>
        <v/>
      </c>
      <c r="C620" s="79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</row>
    <row r="621" spans="1:17" ht="15.75" customHeight="1" x14ac:dyDescent="0.25">
      <c r="A621" s="80" t="str">
        <f>IF(A620="","",IF(A620+1&lt;Statistics!$F$4,A620+1,IF(A620+1=Statistics!$F$4,Statistics!$F$4,IF(A620+1&gt;Statistics!$F$4,""))))</f>
        <v/>
      </c>
      <c r="B621" s="127" t="str">
        <f>IF(A621="","",IF(ISNA(VLOOKUP(A621,Journal!$L$2:$L$1000,1,FALSE)),"",SUMIF(Journal!$L$2:$L$1000,A621,Journal!$Y$2:$Y$1000)))</f>
        <v/>
      </c>
      <c r="C621" s="79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</row>
    <row r="622" spans="1:17" ht="15.75" customHeight="1" x14ac:dyDescent="0.25">
      <c r="A622" s="80" t="str">
        <f>IF(A621="","",IF(A621+1&lt;Statistics!$F$4,A621+1,IF(A621+1=Statistics!$F$4,Statistics!$F$4,IF(A621+1&gt;Statistics!$F$4,""))))</f>
        <v/>
      </c>
      <c r="B622" s="127" t="str">
        <f>IF(A622="","",IF(ISNA(VLOOKUP(A622,Journal!$L$2:$L$1000,1,FALSE)),"",SUMIF(Journal!$L$2:$L$1000,A622,Journal!$Y$2:$Y$1000)))</f>
        <v/>
      </c>
      <c r="C622" s="79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</row>
    <row r="623" spans="1:17" ht="15.75" customHeight="1" x14ac:dyDescent="0.25">
      <c r="A623" s="80" t="str">
        <f>IF(A622="","",IF(A622+1&lt;Statistics!$F$4,A622+1,IF(A622+1=Statistics!$F$4,Statistics!$F$4,IF(A622+1&gt;Statistics!$F$4,""))))</f>
        <v/>
      </c>
      <c r="B623" s="127" t="str">
        <f>IF(A623="","",IF(ISNA(VLOOKUP(A623,Journal!$L$2:$L$1000,1,FALSE)),"",SUMIF(Journal!$L$2:$L$1000,A623,Journal!$Y$2:$Y$1000)))</f>
        <v/>
      </c>
      <c r="C623" s="79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</row>
    <row r="624" spans="1:17" ht="15.75" customHeight="1" x14ac:dyDescent="0.25">
      <c r="A624" s="80" t="str">
        <f>IF(A623="","",IF(A623+1&lt;Statistics!$F$4,A623+1,IF(A623+1=Statistics!$F$4,Statistics!$F$4,IF(A623+1&gt;Statistics!$F$4,""))))</f>
        <v/>
      </c>
      <c r="B624" s="127" t="str">
        <f>IF(A624="","",IF(ISNA(VLOOKUP(A624,Journal!$L$2:$L$1000,1,FALSE)),"",SUMIF(Journal!$L$2:$L$1000,A624,Journal!$Y$2:$Y$1000)))</f>
        <v/>
      </c>
      <c r="C624" s="79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</row>
    <row r="625" spans="1:17" ht="15.75" customHeight="1" x14ac:dyDescent="0.25">
      <c r="A625" s="80" t="str">
        <f>IF(A624="","",IF(A624+1&lt;Statistics!$F$4,A624+1,IF(A624+1=Statistics!$F$4,Statistics!$F$4,IF(A624+1&gt;Statistics!$F$4,""))))</f>
        <v/>
      </c>
      <c r="B625" s="127" t="str">
        <f>IF(A625="","",IF(ISNA(VLOOKUP(A625,Journal!$L$2:$L$1000,1,FALSE)),"",SUMIF(Journal!$L$2:$L$1000,A625,Journal!$Y$2:$Y$1000)))</f>
        <v/>
      </c>
      <c r="C625" s="79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</row>
    <row r="626" spans="1:17" ht="15.75" customHeight="1" x14ac:dyDescent="0.25">
      <c r="A626" s="80" t="str">
        <f>IF(A625="","",IF(A625+1&lt;Statistics!$F$4,A625+1,IF(A625+1=Statistics!$F$4,Statistics!$F$4,IF(A625+1&gt;Statistics!$F$4,""))))</f>
        <v/>
      </c>
      <c r="B626" s="127" t="str">
        <f>IF(A626="","",IF(ISNA(VLOOKUP(A626,Journal!$L$2:$L$1000,1,FALSE)),"",SUMIF(Journal!$L$2:$L$1000,A626,Journal!$Y$2:$Y$1000)))</f>
        <v/>
      </c>
      <c r="C626" s="79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</row>
    <row r="627" spans="1:17" ht="15.75" customHeight="1" x14ac:dyDescent="0.25">
      <c r="A627" s="80" t="str">
        <f>IF(A626="","",IF(A626+1&lt;Statistics!$F$4,A626+1,IF(A626+1=Statistics!$F$4,Statistics!$F$4,IF(A626+1&gt;Statistics!$F$4,""))))</f>
        <v/>
      </c>
      <c r="B627" s="127" t="str">
        <f>IF(A627="","",IF(ISNA(VLOOKUP(A627,Journal!$L$2:$L$1000,1,FALSE)),"",SUMIF(Journal!$L$2:$L$1000,A627,Journal!$Y$2:$Y$1000)))</f>
        <v/>
      </c>
      <c r="C627" s="79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</row>
    <row r="628" spans="1:17" ht="15.75" customHeight="1" x14ac:dyDescent="0.25">
      <c r="A628" s="80" t="str">
        <f>IF(A627="","",IF(A627+1&lt;Statistics!$F$4,A627+1,IF(A627+1=Statistics!$F$4,Statistics!$F$4,IF(A627+1&gt;Statistics!$F$4,""))))</f>
        <v/>
      </c>
      <c r="B628" s="127" t="str">
        <f>IF(A628="","",IF(ISNA(VLOOKUP(A628,Journal!$L$2:$L$1000,1,FALSE)),"",SUMIF(Journal!$L$2:$L$1000,A628,Journal!$Y$2:$Y$1000)))</f>
        <v/>
      </c>
      <c r="C628" s="79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</row>
    <row r="629" spans="1:17" ht="15.75" customHeight="1" x14ac:dyDescent="0.25">
      <c r="A629" s="80" t="str">
        <f>IF(A628="","",IF(A628+1&lt;Statistics!$F$4,A628+1,IF(A628+1=Statistics!$F$4,Statistics!$F$4,IF(A628+1&gt;Statistics!$F$4,""))))</f>
        <v/>
      </c>
      <c r="B629" s="127" t="str">
        <f>IF(A629="","",IF(ISNA(VLOOKUP(A629,Journal!$L$2:$L$1000,1,FALSE)),"",SUMIF(Journal!$L$2:$L$1000,A629,Journal!$Y$2:$Y$1000)))</f>
        <v/>
      </c>
      <c r="C629" s="79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</row>
    <row r="630" spans="1:17" ht="15.75" customHeight="1" x14ac:dyDescent="0.25">
      <c r="A630" s="80" t="str">
        <f>IF(A629="","",IF(A629+1&lt;Statistics!$F$4,A629+1,IF(A629+1=Statistics!$F$4,Statistics!$F$4,IF(A629+1&gt;Statistics!$F$4,""))))</f>
        <v/>
      </c>
      <c r="B630" s="127" t="str">
        <f>IF(A630="","",IF(ISNA(VLOOKUP(A630,Journal!$L$2:$L$1000,1,FALSE)),"",SUMIF(Journal!$L$2:$L$1000,A630,Journal!$Y$2:$Y$1000)))</f>
        <v/>
      </c>
      <c r="C630" s="79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</row>
    <row r="631" spans="1:17" ht="15.75" customHeight="1" x14ac:dyDescent="0.25">
      <c r="A631" s="80" t="str">
        <f>IF(A630="","",IF(A630+1&lt;Statistics!$F$4,A630+1,IF(A630+1=Statistics!$F$4,Statistics!$F$4,IF(A630+1&gt;Statistics!$F$4,""))))</f>
        <v/>
      </c>
      <c r="B631" s="127" t="str">
        <f>IF(A631="","",IF(ISNA(VLOOKUP(A631,Journal!$L$2:$L$1000,1,FALSE)),"",SUMIF(Journal!$L$2:$L$1000,A631,Journal!$Y$2:$Y$1000)))</f>
        <v/>
      </c>
      <c r="C631" s="79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</row>
    <row r="632" spans="1:17" ht="15.75" customHeight="1" x14ac:dyDescent="0.25">
      <c r="A632" s="80" t="str">
        <f>IF(A631="","",IF(A631+1&lt;Statistics!$F$4,A631+1,IF(A631+1=Statistics!$F$4,Statistics!$F$4,IF(A631+1&gt;Statistics!$F$4,""))))</f>
        <v/>
      </c>
      <c r="B632" s="127" t="str">
        <f>IF(A632="","",IF(ISNA(VLOOKUP(A632,Journal!$L$2:$L$1000,1,FALSE)),"",SUMIF(Journal!$L$2:$L$1000,A632,Journal!$Y$2:$Y$1000)))</f>
        <v/>
      </c>
      <c r="C632" s="79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</row>
    <row r="633" spans="1:17" ht="15.75" customHeight="1" x14ac:dyDescent="0.25">
      <c r="A633" s="80" t="str">
        <f>IF(A632="","",IF(A632+1&lt;Statistics!$F$4,A632+1,IF(A632+1=Statistics!$F$4,Statistics!$F$4,IF(A632+1&gt;Statistics!$F$4,""))))</f>
        <v/>
      </c>
      <c r="B633" s="127" t="str">
        <f>IF(A633="","",IF(ISNA(VLOOKUP(A633,Journal!$L$2:$L$1000,1,FALSE)),"",SUMIF(Journal!$L$2:$L$1000,A633,Journal!$Y$2:$Y$1000)))</f>
        <v/>
      </c>
      <c r="C633" s="79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</row>
    <row r="634" spans="1:17" ht="15.75" customHeight="1" x14ac:dyDescent="0.25">
      <c r="A634" s="80" t="str">
        <f>IF(A633="","",IF(A633+1&lt;Statistics!$F$4,A633+1,IF(A633+1=Statistics!$F$4,Statistics!$F$4,IF(A633+1&gt;Statistics!$F$4,""))))</f>
        <v/>
      </c>
      <c r="B634" s="127" t="str">
        <f>IF(A634="","",IF(ISNA(VLOOKUP(A634,Journal!$L$2:$L$1000,1,FALSE)),"",SUMIF(Journal!$L$2:$L$1000,A634,Journal!$Y$2:$Y$1000)))</f>
        <v/>
      </c>
      <c r="C634" s="79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</row>
    <row r="635" spans="1:17" ht="15.75" customHeight="1" x14ac:dyDescent="0.25">
      <c r="A635" s="80" t="str">
        <f>IF(A634="","",IF(A634+1&lt;Statistics!$F$4,A634+1,IF(A634+1=Statistics!$F$4,Statistics!$F$4,IF(A634+1&gt;Statistics!$F$4,""))))</f>
        <v/>
      </c>
      <c r="B635" s="127" t="str">
        <f>IF(A635="","",IF(ISNA(VLOOKUP(A635,Journal!$L$2:$L$1000,1,FALSE)),"",SUMIF(Journal!$L$2:$L$1000,A635,Journal!$Y$2:$Y$1000)))</f>
        <v/>
      </c>
      <c r="C635" s="79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</row>
    <row r="636" spans="1:17" ht="15.75" customHeight="1" x14ac:dyDescent="0.25">
      <c r="A636" s="80" t="str">
        <f>IF(A635="","",IF(A635+1&lt;Statistics!$F$4,A635+1,IF(A635+1=Statistics!$F$4,Statistics!$F$4,IF(A635+1&gt;Statistics!$F$4,""))))</f>
        <v/>
      </c>
      <c r="B636" s="127" t="str">
        <f>IF(A636="","",IF(ISNA(VLOOKUP(A636,Journal!$L$2:$L$1000,1,FALSE)),"",SUMIF(Journal!$L$2:$L$1000,A636,Journal!$Y$2:$Y$1000)))</f>
        <v/>
      </c>
      <c r="C636" s="79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</row>
    <row r="637" spans="1:17" ht="15.75" customHeight="1" x14ac:dyDescent="0.25">
      <c r="A637" s="80" t="str">
        <f>IF(A636="","",IF(A636+1&lt;Statistics!$F$4,A636+1,IF(A636+1=Statistics!$F$4,Statistics!$F$4,IF(A636+1&gt;Statistics!$F$4,""))))</f>
        <v/>
      </c>
      <c r="B637" s="127" t="str">
        <f>IF(A637="","",IF(ISNA(VLOOKUP(A637,Journal!$L$2:$L$1000,1,FALSE)),"",SUMIF(Journal!$L$2:$L$1000,A637,Journal!$Y$2:$Y$1000)))</f>
        <v/>
      </c>
      <c r="C637" s="79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</row>
    <row r="638" spans="1:17" ht="15.75" customHeight="1" x14ac:dyDescent="0.25">
      <c r="A638" s="80" t="str">
        <f>IF(A637="","",IF(A637+1&lt;Statistics!$F$4,A637+1,IF(A637+1=Statistics!$F$4,Statistics!$F$4,IF(A637+1&gt;Statistics!$F$4,""))))</f>
        <v/>
      </c>
      <c r="B638" s="127" t="str">
        <f>IF(A638="","",IF(ISNA(VLOOKUP(A638,Journal!$L$2:$L$1000,1,FALSE)),"",SUMIF(Journal!$L$2:$L$1000,A638,Journal!$Y$2:$Y$1000)))</f>
        <v/>
      </c>
      <c r="C638" s="79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</row>
    <row r="639" spans="1:17" ht="15.75" customHeight="1" x14ac:dyDescent="0.25">
      <c r="A639" s="80" t="str">
        <f>IF(A638="","",IF(A638+1&lt;Statistics!$F$4,A638+1,IF(A638+1=Statistics!$F$4,Statistics!$F$4,IF(A638+1&gt;Statistics!$F$4,""))))</f>
        <v/>
      </c>
      <c r="B639" s="127" t="str">
        <f>IF(A639="","",IF(ISNA(VLOOKUP(A639,Journal!$L$2:$L$1000,1,FALSE)),"",SUMIF(Journal!$L$2:$L$1000,A639,Journal!$Y$2:$Y$1000)))</f>
        <v/>
      </c>
      <c r="C639" s="79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</row>
    <row r="640" spans="1:17" ht="15.75" customHeight="1" x14ac:dyDescent="0.25">
      <c r="A640" s="80" t="str">
        <f>IF(A639="","",IF(A639+1&lt;Statistics!$F$4,A639+1,IF(A639+1=Statistics!$F$4,Statistics!$F$4,IF(A639+1&gt;Statistics!$F$4,""))))</f>
        <v/>
      </c>
      <c r="B640" s="127" t="str">
        <f>IF(A640="","",IF(ISNA(VLOOKUP(A640,Journal!$L$2:$L$1000,1,FALSE)),"",SUMIF(Journal!$L$2:$L$1000,A640,Journal!$Y$2:$Y$1000)))</f>
        <v/>
      </c>
      <c r="C640" s="79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</row>
    <row r="641" spans="1:17" ht="15.75" customHeight="1" x14ac:dyDescent="0.25">
      <c r="A641" s="80" t="str">
        <f>IF(A640="","",IF(A640+1&lt;Statistics!$F$4,A640+1,IF(A640+1=Statistics!$F$4,Statistics!$F$4,IF(A640+1&gt;Statistics!$F$4,""))))</f>
        <v/>
      </c>
      <c r="B641" s="127" t="str">
        <f>IF(A641="","",IF(ISNA(VLOOKUP(A641,Journal!$L$2:$L$1000,1,FALSE)),"",SUMIF(Journal!$L$2:$L$1000,A641,Journal!$Y$2:$Y$1000)))</f>
        <v/>
      </c>
      <c r="C641" s="79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</row>
    <row r="642" spans="1:17" ht="15.75" customHeight="1" x14ac:dyDescent="0.25">
      <c r="A642" s="80" t="str">
        <f>IF(A641="","",IF(A641+1&lt;Statistics!$F$4,A641+1,IF(A641+1=Statistics!$F$4,Statistics!$F$4,IF(A641+1&gt;Statistics!$F$4,""))))</f>
        <v/>
      </c>
      <c r="B642" s="127" t="str">
        <f>IF(A642="","",IF(ISNA(VLOOKUP(A642,Journal!$L$2:$L$1000,1,FALSE)),"",SUMIF(Journal!$L$2:$L$1000,A642,Journal!$Y$2:$Y$1000)))</f>
        <v/>
      </c>
      <c r="C642" s="79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</row>
    <row r="643" spans="1:17" ht="15.75" customHeight="1" x14ac:dyDescent="0.25">
      <c r="A643" s="80" t="str">
        <f>IF(A642="","",IF(A642+1&lt;Statistics!$F$4,A642+1,IF(A642+1=Statistics!$F$4,Statistics!$F$4,IF(A642+1&gt;Statistics!$F$4,""))))</f>
        <v/>
      </c>
      <c r="B643" s="127" t="str">
        <f>IF(A643="","",IF(ISNA(VLOOKUP(A643,Journal!$L$2:$L$1000,1,FALSE)),"",SUMIF(Journal!$L$2:$L$1000,A643,Journal!$Y$2:$Y$1000)))</f>
        <v/>
      </c>
      <c r="C643" s="79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</row>
    <row r="644" spans="1:17" ht="15.75" customHeight="1" x14ac:dyDescent="0.25">
      <c r="A644" s="80" t="str">
        <f>IF(A643="","",IF(A643+1&lt;Statistics!$F$4,A643+1,IF(A643+1=Statistics!$F$4,Statistics!$F$4,IF(A643+1&gt;Statistics!$F$4,""))))</f>
        <v/>
      </c>
      <c r="B644" s="127" t="str">
        <f>IF(A644="","",IF(ISNA(VLOOKUP(A644,Journal!$L$2:$L$1000,1,FALSE)),"",SUMIF(Journal!$L$2:$L$1000,A644,Journal!$Y$2:$Y$1000)))</f>
        <v/>
      </c>
      <c r="C644" s="79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</row>
    <row r="645" spans="1:17" ht="15.75" customHeight="1" x14ac:dyDescent="0.25">
      <c r="A645" s="80" t="str">
        <f>IF(A644="","",IF(A644+1&lt;Statistics!$F$4,A644+1,IF(A644+1=Statistics!$F$4,Statistics!$F$4,IF(A644+1&gt;Statistics!$F$4,""))))</f>
        <v/>
      </c>
      <c r="B645" s="127" t="str">
        <f>IF(A645="","",IF(ISNA(VLOOKUP(A645,Journal!$L$2:$L$1000,1,FALSE)),"",SUMIF(Journal!$L$2:$L$1000,A645,Journal!$Y$2:$Y$1000)))</f>
        <v/>
      </c>
      <c r="C645" s="79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</row>
    <row r="646" spans="1:17" ht="15.75" customHeight="1" x14ac:dyDescent="0.25">
      <c r="A646" s="80" t="str">
        <f>IF(A645="","",IF(A645+1&lt;Statistics!$F$4,A645+1,IF(A645+1=Statistics!$F$4,Statistics!$F$4,IF(A645+1&gt;Statistics!$F$4,""))))</f>
        <v/>
      </c>
      <c r="B646" s="127" t="str">
        <f>IF(A646="","",IF(ISNA(VLOOKUP(A646,Journal!$L$2:$L$1000,1,FALSE)),"",SUMIF(Journal!$L$2:$L$1000,A646,Journal!$Y$2:$Y$1000)))</f>
        <v/>
      </c>
      <c r="C646" s="79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</row>
    <row r="647" spans="1:17" ht="15.75" customHeight="1" x14ac:dyDescent="0.25">
      <c r="A647" s="80" t="str">
        <f>IF(A646="","",IF(A646+1&lt;Statistics!$F$4,A646+1,IF(A646+1=Statistics!$F$4,Statistics!$F$4,IF(A646+1&gt;Statistics!$F$4,""))))</f>
        <v/>
      </c>
      <c r="B647" s="127" t="str">
        <f>IF(A647="","",IF(ISNA(VLOOKUP(A647,Journal!$L$2:$L$1000,1,FALSE)),"",SUMIF(Journal!$L$2:$L$1000,A647,Journal!$Y$2:$Y$1000)))</f>
        <v/>
      </c>
      <c r="C647" s="79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</row>
    <row r="648" spans="1:17" ht="15.75" customHeight="1" x14ac:dyDescent="0.25">
      <c r="A648" s="80" t="str">
        <f>IF(A647="","",IF(A647+1&lt;Statistics!$F$4,A647+1,IF(A647+1=Statistics!$F$4,Statistics!$F$4,IF(A647+1&gt;Statistics!$F$4,""))))</f>
        <v/>
      </c>
      <c r="B648" s="127" t="str">
        <f>IF(A648="","",IF(ISNA(VLOOKUP(A648,Journal!$L$2:$L$1000,1,FALSE)),"",SUMIF(Journal!$L$2:$L$1000,A648,Journal!$Y$2:$Y$1000)))</f>
        <v/>
      </c>
      <c r="C648" s="79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</row>
    <row r="649" spans="1:17" ht="15.75" customHeight="1" x14ac:dyDescent="0.25">
      <c r="A649" s="80" t="str">
        <f>IF(A648="","",IF(A648+1&lt;Statistics!$F$4,A648+1,IF(A648+1=Statistics!$F$4,Statistics!$F$4,IF(A648+1&gt;Statistics!$F$4,""))))</f>
        <v/>
      </c>
      <c r="B649" s="127" t="str">
        <f>IF(A649="","",IF(ISNA(VLOOKUP(A649,Journal!$L$2:$L$1000,1,FALSE)),"",SUMIF(Journal!$L$2:$L$1000,A649,Journal!$Y$2:$Y$1000)))</f>
        <v/>
      </c>
      <c r="C649" s="79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</row>
    <row r="650" spans="1:17" ht="15.75" customHeight="1" x14ac:dyDescent="0.25">
      <c r="A650" s="80" t="str">
        <f>IF(A649="","",IF(A649+1&lt;Statistics!$F$4,A649+1,IF(A649+1=Statistics!$F$4,Statistics!$F$4,IF(A649+1&gt;Statistics!$F$4,""))))</f>
        <v/>
      </c>
      <c r="B650" s="127" t="str">
        <f>IF(A650="","",IF(ISNA(VLOOKUP(A650,Journal!$L$2:$L$1000,1,FALSE)),"",SUMIF(Journal!$L$2:$L$1000,A650,Journal!$Y$2:$Y$1000)))</f>
        <v/>
      </c>
      <c r="C650" s="79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</row>
    <row r="651" spans="1:17" ht="15.75" customHeight="1" x14ac:dyDescent="0.25">
      <c r="A651" s="80" t="str">
        <f>IF(A650="","",IF(A650+1&lt;Statistics!$F$4,A650+1,IF(A650+1=Statistics!$F$4,Statistics!$F$4,IF(A650+1&gt;Statistics!$F$4,""))))</f>
        <v/>
      </c>
      <c r="B651" s="127" t="str">
        <f>IF(A651="","",IF(ISNA(VLOOKUP(A651,Journal!$L$2:$L$1000,1,FALSE)),"",SUMIF(Journal!$L$2:$L$1000,A651,Journal!$Y$2:$Y$1000)))</f>
        <v/>
      </c>
      <c r="C651" s="79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</row>
    <row r="652" spans="1:17" ht="15.75" customHeight="1" x14ac:dyDescent="0.25">
      <c r="A652" s="80" t="str">
        <f>IF(A651="","",IF(A651+1&lt;Statistics!$F$4,A651+1,IF(A651+1=Statistics!$F$4,Statistics!$F$4,IF(A651+1&gt;Statistics!$F$4,""))))</f>
        <v/>
      </c>
      <c r="B652" s="127" t="str">
        <f>IF(A652="","",IF(ISNA(VLOOKUP(A652,Journal!$L$2:$L$1000,1,FALSE)),"",SUMIF(Journal!$L$2:$L$1000,A652,Journal!$Y$2:$Y$1000)))</f>
        <v/>
      </c>
      <c r="C652" s="79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</row>
    <row r="653" spans="1:17" ht="15.75" customHeight="1" x14ac:dyDescent="0.25">
      <c r="A653" s="80" t="str">
        <f>IF(A652="","",IF(A652+1&lt;Statistics!$F$4,A652+1,IF(A652+1=Statistics!$F$4,Statistics!$F$4,IF(A652+1&gt;Statistics!$F$4,""))))</f>
        <v/>
      </c>
      <c r="B653" s="127" t="str">
        <f>IF(A653="","",IF(ISNA(VLOOKUP(A653,Journal!$L$2:$L$1000,1,FALSE)),"",SUMIF(Journal!$L$2:$L$1000,A653,Journal!$Y$2:$Y$1000)))</f>
        <v/>
      </c>
      <c r="C653" s="79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</row>
    <row r="654" spans="1:17" ht="15.75" customHeight="1" x14ac:dyDescent="0.25">
      <c r="A654" s="80" t="str">
        <f>IF(A653="","",IF(A653+1&lt;Statistics!$F$4,A653+1,IF(A653+1=Statistics!$F$4,Statistics!$F$4,IF(A653+1&gt;Statistics!$F$4,""))))</f>
        <v/>
      </c>
      <c r="B654" s="127" t="str">
        <f>IF(A654="","",IF(ISNA(VLOOKUP(A654,Journal!$L$2:$L$1000,1,FALSE)),"",SUMIF(Journal!$L$2:$L$1000,A654,Journal!$Y$2:$Y$1000)))</f>
        <v/>
      </c>
      <c r="C654" s="79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</row>
    <row r="655" spans="1:17" ht="15.75" customHeight="1" x14ac:dyDescent="0.25">
      <c r="A655" s="80" t="str">
        <f>IF(A654="","",IF(A654+1&lt;Statistics!$F$4,A654+1,IF(A654+1=Statistics!$F$4,Statistics!$F$4,IF(A654+1&gt;Statistics!$F$4,""))))</f>
        <v/>
      </c>
      <c r="B655" s="127" t="str">
        <f>IF(A655="","",IF(ISNA(VLOOKUP(A655,Journal!$L$2:$L$1000,1,FALSE)),"",SUMIF(Journal!$L$2:$L$1000,A655,Journal!$Y$2:$Y$1000)))</f>
        <v/>
      </c>
      <c r="C655" s="79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</row>
    <row r="656" spans="1:17" ht="15.75" customHeight="1" x14ac:dyDescent="0.25">
      <c r="A656" s="80" t="str">
        <f>IF(A655="","",IF(A655+1&lt;Statistics!$F$4,A655+1,IF(A655+1=Statistics!$F$4,Statistics!$F$4,IF(A655+1&gt;Statistics!$F$4,""))))</f>
        <v/>
      </c>
      <c r="B656" s="127" t="str">
        <f>IF(A656="","",IF(ISNA(VLOOKUP(A656,Journal!$L$2:$L$1000,1,FALSE)),"",SUMIF(Journal!$L$2:$L$1000,A656,Journal!$Y$2:$Y$1000)))</f>
        <v/>
      </c>
      <c r="C656" s="79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</row>
    <row r="657" spans="1:17" ht="15.75" customHeight="1" x14ac:dyDescent="0.25">
      <c r="A657" s="80" t="str">
        <f>IF(A656="","",IF(A656+1&lt;Statistics!$F$4,A656+1,IF(A656+1=Statistics!$F$4,Statistics!$F$4,IF(A656+1&gt;Statistics!$F$4,""))))</f>
        <v/>
      </c>
      <c r="B657" s="127" t="str">
        <f>IF(A657="","",IF(ISNA(VLOOKUP(A657,Journal!$L$2:$L$1000,1,FALSE)),"",SUMIF(Journal!$L$2:$L$1000,A657,Journal!$Y$2:$Y$1000)))</f>
        <v/>
      </c>
      <c r="C657" s="79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</row>
    <row r="658" spans="1:17" ht="15.75" customHeight="1" x14ac:dyDescent="0.25">
      <c r="A658" s="80" t="str">
        <f>IF(A657="","",IF(A657+1&lt;Statistics!$F$4,A657+1,IF(A657+1=Statistics!$F$4,Statistics!$F$4,IF(A657+1&gt;Statistics!$F$4,""))))</f>
        <v/>
      </c>
      <c r="B658" s="127" t="str">
        <f>IF(A658="","",IF(ISNA(VLOOKUP(A658,Journal!$L$2:$L$1000,1,FALSE)),"",SUMIF(Journal!$L$2:$L$1000,A658,Journal!$Y$2:$Y$1000)))</f>
        <v/>
      </c>
      <c r="C658" s="79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</row>
    <row r="659" spans="1:17" ht="15.75" customHeight="1" x14ac:dyDescent="0.25">
      <c r="A659" s="80" t="str">
        <f>IF(A658="","",IF(A658+1&lt;Statistics!$F$4,A658+1,IF(A658+1=Statistics!$F$4,Statistics!$F$4,IF(A658+1&gt;Statistics!$F$4,""))))</f>
        <v/>
      </c>
      <c r="B659" s="127" t="str">
        <f>IF(A659="","",IF(ISNA(VLOOKUP(A659,Journal!$L$2:$L$1000,1,FALSE)),"",SUMIF(Journal!$L$2:$L$1000,A659,Journal!$Y$2:$Y$1000)))</f>
        <v/>
      </c>
      <c r="C659" s="79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</row>
    <row r="660" spans="1:17" ht="15.75" customHeight="1" x14ac:dyDescent="0.25">
      <c r="A660" s="80" t="str">
        <f>IF(A659="","",IF(A659+1&lt;Statistics!$F$4,A659+1,IF(A659+1=Statistics!$F$4,Statistics!$F$4,IF(A659+1&gt;Statistics!$F$4,""))))</f>
        <v/>
      </c>
      <c r="B660" s="127" t="str">
        <f>IF(A660="","",IF(ISNA(VLOOKUP(A660,Journal!$L$2:$L$1000,1,FALSE)),"",SUMIF(Journal!$L$2:$L$1000,A660,Journal!$Y$2:$Y$1000)))</f>
        <v/>
      </c>
      <c r="C660" s="79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</row>
    <row r="661" spans="1:17" ht="15.75" customHeight="1" x14ac:dyDescent="0.25">
      <c r="A661" s="80" t="str">
        <f>IF(A660="","",IF(A660+1&lt;Statistics!$F$4,A660+1,IF(A660+1=Statistics!$F$4,Statistics!$F$4,IF(A660+1&gt;Statistics!$F$4,""))))</f>
        <v/>
      </c>
      <c r="B661" s="127" t="str">
        <f>IF(A661="","",IF(ISNA(VLOOKUP(A661,Journal!$L$2:$L$1000,1,FALSE)),"",SUMIF(Journal!$L$2:$L$1000,A661,Journal!$Y$2:$Y$1000)))</f>
        <v/>
      </c>
      <c r="C661" s="79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</row>
    <row r="662" spans="1:17" ht="15.75" customHeight="1" x14ac:dyDescent="0.25">
      <c r="A662" s="80" t="str">
        <f>IF(A661="","",IF(A661+1&lt;Statistics!$F$4,A661+1,IF(A661+1=Statistics!$F$4,Statistics!$F$4,IF(A661+1&gt;Statistics!$F$4,""))))</f>
        <v/>
      </c>
      <c r="B662" s="127" t="str">
        <f>IF(A662="","",IF(ISNA(VLOOKUP(A662,Journal!$L$2:$L$1000,1,FALSE)),"",SUMIF(Journal!$L$2:$L$1000,A662,Journal!$Y$2:$Y$1000)))</f>
        <v/>
      </c>
      <c r="C662" s="79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</row>
    <row r="663" spans="1:17" ht="15.75" customHeight="1" x14ac:dyDescent="0.25">
      <c r="A663" s="80" t="str">
        <f>IF(A662="","",IF(A662+1&lt;Statistics!$F$4,A662+1,IF(A662+1=Statistics!$F$4,Statistics!$F$4,IF(A662+1&gt;Statistics!$F$4,""))))</f>
        <v/>
      </c>
      <c r="B663" s="127" t="str">
        <f>IF(A663="","",IF(ISNA(VLOOKUP(A663,Journal!$L$2:$L$1000,1,FALSE)),"",SUMIF(Journal!$L$2:$L$1000,A663,Journal!$Y$2:$Y$1000)))</f>
        <v/>
      </c>
      <c r="C663" s="79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</row>
    <row r="664" spans="1:17" ht="15.75" customHeight="1" x14ac:dyDescent="0.25">
      <c r="A664" s="80" t="str">
        <f>IF(A663="","",IF(A663+1&lt;Statistics!$F$4,A663+1,IF(A663+1=Statistics!$F$4,Statistics!$F$4,IF(A663+1&gt;Statistics!$F$4,""))))</f>
        <v/>
      </c>
      <c r="B664" s="127" t="str">
        <f>IF(A664="","",IF(ISNA(VLOOKUP(A664,Journal!$L$2:$L$1000,1,FALSE)),"",SUMIF(Journal!$L$2:$L$1000,A664,Journal!$Y$2:$Y$1000)))</f>
        <v/>
      </c>
      <c r="C664" s="79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</row>
    <row r="665" spans="1:17" ht="15.75" customHeight="1" x14ac:dyDescent="0.25">
      <c r="A665" s="80" t="str">
        <f>IF(A664="","",IF(A664+1&lt;Statistics!$F$4,A664+1,IF(A664+1=Statistics!$F$4,Statistics!$F$4,IF(A664+1&gt;Statistics!$F$4,""))))</f>
        <v/>
      </c>
      <c r="B665" s="127" t="str">
        <f>IF(A665="","",IF(ISNA(VLOOKUP(A665,Journal!$L$2:$L$1000,1,FALSE)),"",SUMIF(Journal!$L$2:$L$1000,A665,Journal!$Y$2:$Y$1000)))</f>
        <v/>
      </c>
      <c r="C665" s="79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</row>
    <row r="666" spans="1:17" ht="15.75" customHeight="1" x14ac:dyDescent="0.25">
      <c r="A666" s="80" t="str">
        <f>IF(A665="","",IF(A665+1&lt;Statistics!$F$4,A665+1,IF(A665+1=Statistics!$F$4,Statistics!$F$4,IF(A665+1&gt;Statistics!$F$4,""))))</f>
        <v/>
      </c>
      <c r="B666" s="127" t="str">
        <f>IF(A666="","",IF(ISNA(VLOOKUP(A666,Journal!$L$2:$L$1000,1,FALSE)),"",SUMIF(Journal!$L$2:$L$1000,A666,Journal!$Y$2:$Y$1000)))</f>
        <v/>
      </c>
      <c r="C666" s="79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</row>
    <row r="667" spans="1:17" ht="15.75" customHeight="1" x14ac:dyDescent="0.25">
      <c r="A667" s="80" t="str">
        <f>IF(A666="","",IF(A666+1&lt;Statistics!$F$4,A666+1,IF(A666+1=Statistics!$F$4,Statistics!$F$4,IF(A666+1&gt;Statistics!$F$4,""))))</f>
        <v/>
      </c>
      <c r="B667" s="127" t="str">
        <f>IF(A667="","",IF(ISNA(VLOOKUP(A667,Journal!$L$2:$L$1000,1,FALSE)),"",SUMIF(Journal!$L$2:$L$1000,A667,Journal!$Y$2:$Y$1000)))</f>
        <v/>
      </c>
      <c r="C667" s="79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</row>
    <row r="668" spans="1:17" ht="15.75" customHeight="1" x14ac:dyDescent="0.25">
      <c r="A668" s="80" t="str">
        <f>IF(A667="","",IF(A667+1&lt;Statistics!$F$4,A667+1,IF(A667+1=Statistics!$F$4,Statistics!$F$4,IF(A667+1&gt;Statistics!$F$4,""))))</f>
        <v/>
      </c>
      <c r="B668" s="127" t="str">
        <f>IF(A668="","",IF(ISNA(VLOOKUP(A668,Journal!$L$2:$L$1000,1,FALSE)),"",SUMIF(Journal!$L$2:$L$1000,A668,Journal!$Y$2:$Y$1000)))</f>
        <v/>
      </c>
      <c r="C668" s="79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</row>
    <row r="669" spans="1:17" ht="15.75" customHeight="1" x14ac:dyDescent="0.25">
      <c r="A669" s="80" t="str">
        <f>IF(A668="","",IF(A668+1&lt;Statistics!$F$4,A668+1,IF(A668+1=Statistics!$F$4,Statistics!$F$4,IF(A668+1&gt;Statistics!$F$4,""))))</f>
        <v/>
      </c>
      <c r="B669" s="127" t="str">
        <f>IF(A669="","",IF(ISNA(VLOOKUP(A669,Journal!$L$2:$L$1000,1,FALSE)),"",SUMIF(Journal!$L$2:$L$1000,A669,Journal!$Y$2:$Y$1000)))</f>
        <v/>
      </c>
      <c r="C669" s="79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</row>
    <row r="670" spans="1:17" ht="15.75" customHeight="1" x14ac:dyDescent="0.25">
      <c r="A670" s="80" t="str">
        <f>IF(A669="","",IF(A669+1&lt;Statistics!$F$4,A669+1,IF(A669+1=Statistics!$F$4,Statistics!$F$4,IF(A669+1&gt;Statistics!$F$4,""))))</f>
        <v/>
      </c>
      <c r="B670" s="127" t="str">
        <f>IF(A670="","",IF(ISNA(VLOOKUP(A670,Journal!$L$2:$L$1000,1,FALSE)),"",SUMIF(Journal!$L$2:$L$1000,A670,Journal!$Y$2:$Y$1000)))</f>
        <v/>
      </c>
      <c r="C670" s="79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</row>
    <row r="671" spans="1:17" ht="15.75" customHeight="1" x14ac:dyDescent="0.25">
      <c r="A671" s="80" t="str">
        <f>IF(A670="","",IF(A670+1&lt;Statistics!$F$4,A670+1,IF(A670+1=Statistics!$F$4,Statistics!$F$4,IF(A670+1&gt;Statistics!$F$4,""))))</f>
        <v/>
      </c>
      <c r="B671" s="127" t="str">
        <f>IF(A671="","",IF(ISNA(VLOOKUP(A671,Journal!$L$2:$L$1000,1,FALSE)),"",SUMIF(Journal!$L$2:$L$1000,A671,Journal!$Y$2:$Y$1000)))</f>
        <v/>
      </c>
      <c r="C671" s="79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</row>
    <row r="672" spans="1:17" ht="15.75" customHeight="1" x14ac:dyDescent="0.25">
      <c r="A672" s="80" t="str">
        <f>IF(A671="","",IF(A671+1&lt;Statistics!$F$4,A671+1,IF(A671+1=Statistics!$F$4,Statistics!$F$4,IF(A671+1&gt;Statistics!$F$4,""))))</f>
        <v/>
      </c>
      <c r="B672" s="127" t="str">
        <f>IF(A672="","",IF(ISNA(VLOOKUP(A672,Journal!$L$2:$L$1000,1,FALSE)),"",SUMIF(Journal!$L$2:$L$1000,A672,Journal!$Y$2:$Y$1000)))</f>
        <v/>
      </c>
      <c r="C672" s="79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</row>
    <row r="673" spans="1:17" ht="15.75" customHeight="1" x14ac:dyDescent="0.25">
      <c r="A673" s="80" t="str">
        <f>IF(A672="","",IF(A672+1&lt;Statistics!$F$4,A672+1,IF(A672+1=Statistics!$F$4,Statistics!$F$4,IF(A672+1&gt;Statistics!$F$4,""))))</f>
        <v/>
      </c>
      <c r="B673" s="127" t="str">
        <f>IF(A673="","",IF(ISNA(VLOOKUP(A673,Journal!$L$2:$L$1000,1,FALSE)),"",SUMIF(Journal!$L$2:$L$1000,A673,Journal!$Y$2:$Y$1000)))</f>
        <v/>
      </c>
      <c r="C673" s="79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</row>
    <row r="674" spans="1:17" ht="15.75" customHeight="1" x14ac:dyDescent="0.25">
      <c r="A674" s="80" t="str">
        <f>IF(A673="","",IF(A673+1&lt;Statistics!$F$4,A673+1,IF(A673+1=Statistics!$F$4,Statistics!$F$4,IF(A673+1&gt;Statistics!$F$4,""))))</f>
        <v/>
      </c>
      <c r="B674" s="127" t="str">
        <f>IF(A674="","",IF(ISNA(VLOOKUP(A674,Journal!$L$2:$L$1000,1,FALSE)),"",SUMIF(Journal!$L$2:$L$1000,A674,Journal!$Y$2:$Y$1000)))</f>
        <v/>
      </c>
      <c r="C674" s="79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</row>
    <row r="675" spans="1:17" ht="15.75" customHeight="1" x14ac:dyDescent="0.25">
      <c r="A675" s="80" t="str">
        <f>IF(A674="","",IF(A674+1&lt;Statistics!$F$4,A674+1,IF(A674+1=Statistics!$F$4,Statistics!$F$4,IF(A674+1&gt;Statistics!$F$4,""))))</f>
        <v/>
      </c>
      <c r="B675" s="127" t="str">
        <f>IF(A675="","",IF(ISNA(VLOOKUP(A675,Journal!$L$2:$L$1000,1,FALSE)),"",SUMIF(Journal!$L$2:$L$1000,A675,Journal!$Y$2:$Y$1000)))</f>
        <v/>
      </c>
      <c r="C675" s="79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</row>
    <row r="676" spans="1:17" ht="15.75" customHeight="1" x14ac:dyDescent="0.25">
      <c r="A676" s="80" t="str">
        <f>IF(A675="","",IF(A675+1&lt;Statistics!$F$4,A675+1,IF(A675+1=Statistics!$F$4,Statistics!$F$4,IF(A675+1&gt;Statistics!$F$4,""))))</f>
        <v/>
      </c>
      <c r="B676" s="127" t="str">
        <f>IF(A676="","",IF(ISNA(VLOOKUP(A676,Journal!$L$2:$L$1000,1,FALSE)),"",SUMIF(Journal!$L$2:$L$1000,A676,Journal!$Y$2:$Y$1000)))</f>
        <v/>
      </c>
      <c r="C676" s="79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</row>
    <row r="677" spans="1:17" ht="15.75" customHeight="1" x14ac:dyDescent="0.25">
      <c r="A677" s="80" t="str">
        <f>IF(A676="","",IF(A676+1&lt;Statistics!$F$4,A676+1,IF(A676+1=Statistics!$F$4,Statistics!$F$4,IF(A676+1&gt;Statistics!$F$4,""))))</f>
        <v/>
      </c>
      <c r="B677" s="127" t="str">
        <f>IF(A677="","",IF(ISNA(VLOOKUP(A677,Journal!$L$2:$L$1000,1,FALSE)),"",SUMIF(Journal!$L$2:$L$1000,A677,Journal!$Y$2:$Y$1000)))</f>
        <v/>
      </c>
      <c r="C677" s="79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</row>
    <row r="678" spans="1:17" ht="15.75" customHeight="1" x14ac:dyDescent="0.25">
      <c r="A678" s="80" t="str">
        <f>IF(A677="","",IF(A677+1&lt;Statistics!$F$4,A677+1,IF(A677+1=Statistics!$F$4,Statistics!$F$4,IF(A677+1&gt;Statistics!$F$4,""))))</f>
        <v/>
      </c>
      <c r="B678" s="127" t="str">
        <f>IF(A678="","",IF(ISNA(VLOOKUP(A678,Journal!$L$2:$L$1000,1,FALSE)),"",SUMIF(Journal!$L$2:$L$1000,A678,Journal!$Y$2:$Y$1000)))</f>
        <v/>
      </c>
      <c r="C678" s="79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</row>
    <row r="679" spans="1:17" ht="15.75" customHeight="1" x14ac:dyDescent="0.25">
      <c r="A679" s="80" t="str">
        <f>IF(A678="","",IF(A678+1&lt;Statistics!$F$4,A678+1,IF(A678+1=Statistics!$F$4,Statistics!$F$4,IF(A678+1&gt;Statistics!$F$4,""))))</f>
        <v/>
      </c>
      <c r="B679" s="127" t="str">
        <f>IF(A679="","",IF(ISNA(VLOOKUP(A679,Journal!$L$2:$L$1000,1,FALSE)),"",SUMIF(Journal!$L$2:$L$1000,A679,Journal!$Y$2:$Y$1000)))</f>
        <v/>
      </c>
      <c r="C679" s="79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</row>
    <row r="680" spans="1:17" ht="15.75" customHeight="1" x14ac:dyDescent="0.25">
      <c r="A680" s="80" t="str">
        <f>IF(A679="","",IF(A679+1&lt;Statistics!$F$4,A679+1,IF(A679+1=Statistics!$F$4,Statistics!$F$4,IF(A679+1&gt;Statistics!$F$4,""))))</f>
        <v/>
      </c>
      <c r="B680" s="127" t="str">
        <f>IF(A680="","",IF(ISNA(VLOOKUP(A680,Journal!$L$2:$L$1000,1,FALSE)),"",SUMIF(Journal!$L$2:$L$1000,A680,Journal!$Y$2:$Y$1000)))</f>
        <v/>
      </c>
      <c r="C680" s="79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</row>
    <row r="681" spans="1:17" ht="15.75" customHeight="1" x14ac:dyDescent="0.25">
      <c r="A681" s="80" t="str">
        <f>IF(A680="","",IF(A680+1&lt;Statistics!$F$4,A680+1,IF(A680+1=Statistics!$F$4,Statistics!$F$4,IF(A680+1&gt;Statistics!$F$4,""))))</f>
        <v/>
      </c>
      <c r="B681" s="127" t="str">
        <f>IF(A681="","",IF(ISNA(VLOOKUP(A681,Journal!$L$2:$L$1000,1,FALSE)),"",SUMIF(Journal!$L$2:$L$1000,A681,Journal!$Y$2:$Y$1000)))</f>
        <v/>
      </c>
      <c r="C681" s="79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</row>
    <row r="682" spans="1:17" ht="15.75" customHeight="1" x14ac:dyDescent="0.25">
      <c r="A682" s="80" t="str">
        <f>IF(A681="","",IF(A681+1&lt;Statistics!$F$4,A681+1,IF(A681+1=Statistics!$F$4,Statistics!$F$4,IF(A681+1&gt;Statistics!$F$4,""))))</f>
        <v/>
      </c>
      <c r="B682" s="127" t="str">
        <f>IF(A682="","",IF(ISNA(VLOOKUP(A682,Journal!$L$2:$L$1000,1,FALSE)),"",SUMIF(Journal!$L$2:$L$1000,A682,Journal!$Y$2:$Y$1000)))</f>
        <v/>
      </c>
      <c r="C682" s="79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</row>
    <row r="683" spans="1:17" ht="15.75" customHeight="1" x14ac:dyDescent="0.25">
      <c r="A683" s="80" t="str">
        <f>IF(A682="","",IF(A682+1&lt;Statistics!$F$4,A682+1,IF(A682+1=Statistics!$F$4,Statistics!$F$4,IF(A682+1&gt;Statistics!$F$4,""))))</f>
        <v/>
      </c>
      <c r="B683" s="127" t="str">
        <f>IF(A683="","",IF(ISNA(VLOOKUP(A683,Journal!$L$2:$L$1000,1,FALSE)),"",SUMIF(Journal!$L$2:$L$1000,A683,Journal!$Y$2:$Y$1000)))</f>
        <v/>
      </c>
      <c r="C683" s="79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</row>
    <row r="684" spans="1:17" ht="15.75" customHeight="1" x14ac:dyDescent="0.25">
      <c r="A684" s="80" t="str">
        <f>IF(A683="","",IF(A683+1&lt;Statistics!$F$4,A683+1,IF(A683+1=Statistics!$F$4,Statistics!$F$4,IF(A683+1&gt;Statistics!$F$4,""))))</f>
        <v/>
      </c>
      <c r="B684" s="127" t="str">
        <f>IF(A684="","",IF(ISNA(VLOOKUP(A684,Journal!$L$2:$L$1000,1,FALSE)),"",SUMIF(Journal!$L$2:$L$1000,A684,Journal!$Y$2:$Y$1000)))</f>
        <v/>
      </c>
      <c r="C684" s="79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</row>
    <row r="685" spans="1:17" ht="15.75" customHeight="1" x14ac:dyDescent="0.25">
      <c r="A685" s="80" t="str">
        <f>IF(A684="","",IF(A684+1&lt;Statistics!$F$4,A684+1,IF(A684+1=Statistics!$F$4,Statistics!$F$4,IF(A684+1&gt;Statistics!$F$4,""))))</f>
        <v/>
      </c>
      <c r="B685" s="127" t="str">
        <f>IF(A685="","",IF(ISNA(VLOOKUP(A685,Journal!$L$2:$L$1000,1,FALSE)),"",SUMIF(Journal!$L$2:$L$1000,A685,Journal!$Y$2:$Y$1000)))</f>
        <v/>
      </c>
      <c r="C685" s="79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</row>
    <row r="686" spans="1:17" ht="15.75" customHeight="1" x14ac:dyDescent="0.25">
      <c r="A686" s="80" t="str">
        <f>IF(A685="","",IF(A685+1&lt;Statistics!$F$4,A685+1,IF(A685+1=Statistics!$F$4,Statistics!$F$4,IF(A685+1&gt;Statistics!$F$4,""))))</f>
        <v/>
      </c>
      <c r="B686" s="127" t="str">
        <f>IF(A686="","",IF(ISNA(VLOOKUP(A686,Journal!$L$2:$L$1000,1,FALSE)),"",SUMIF(Journal!$L$2:$L$1000,A686,Journal!$Y$2:$Y$1000)))</f>
        <v/>
      </c>
      <c r="C686" s="79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</row>
    <row r="687" spans="1:17" ht="15.75" customHeight="1" x14ac:dyDescent="0.25">
      <c r="A687" s="80" t="str">
        <f>IF(A686="","",IF(A686+1&lt;Statistics!$F$4,A686+1,IF(A686+1=Statistics!$F$4,Statistics!$F$4,IF(A686+1&gt;Statistics!$F$4,""))))</f>
        <v/>
      </c>
      <c r="B687" s="127" t="str">
        <f>IF(A687="","",IF(ISNA(VLOOKUP(A687,Journal!$L$2:$L$1000,1,FALSE)),"",SUMIF(Journal!$L$2:$L$1000,A687,Journal!$Y$2:$Y$1000)))</f>
        <v/>
      </c>
      <c r="C687" s="79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</row>
    <row r="688" spans="1:17" ht="15.75" customHeight="1" x14ac:dyDescent="0.25">
      <c r="A688" s="80" t="str">
        <f>IF(A687="","",IF(A687+1&lt;Statistics!$F$4,A687+1,IF(A687+1=Statistics!$F$4,Statistics!$F$4,IF(A687+1&gt;Statistics!$F$4,""))))</f>
        <v/>
      </c>
      <c r="B688" s="127" t="str">
        <f>IF(A688="","",IF(ISNA(VLOOKUP(A688,Journal!$L$2:$L$1000,1,FALSE)),"",SUMIF(Journal!$L$2:$L$1000,A688,Journal!$Y$2:$Y$1000)))</f>
        <v/>
      </c>
      <c r="C688" s="79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</row>
    <row r="689" spans="1:17" ht="15.75" customHeight="1" x14ac:dyDescent="0.25">
      <c r="A689" s="80" t="str">
        <f>IF(A688="","",IF(A688+1&lt;Statistics!$F$4,A688+1,IF(A688+1=Statistics!$F$4,Statistics!$F$4,IF(A688+1&gt;Statistics!$F$4,""))))</f>
        <v/>
      </c>
      <c r="B689" s="127" t="str">
        <f>IF(A689="","",IF(ISNA(VLOOKUP(A689,Journal!$L$2:$L$1000,1,FALSE)),"",SUMIF(Journal!$L$2:$L$1000,A689,Journal!$Y$2:$Y$1000)))</f>
        <v/>
      </c>
      <c r="C689" s="79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</row>
    <row r="690" spans="1:17" ht="15.75" customHeight="1" x14ac:dyDescent="0.25">
      <c r="A690" s="80" t="str">
        <f>IF(A689="","",IF(A689+1&lt;Statistics!$F$4,A689+1,IF(A689+1=Statistics!$F$4,Statistics!$F$4,IF(A689+1&gt;Statistics!$F$4,""))))</f>
        <v/>
      </c>
      <c r="B690" s="127" t="str">
        <f>IF(A690="","",IF(ISNA(VLOOKUP(A690,Journal!$L$2:$L$1000,1,FALSE)),"",SUMIF(Journal!$L$2:$L$1000,A690,Journal!$Y$2:$Y$1000)))</f>
        <v/>
      </c>
      <c r="C690" s="79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</row>
    <row r="691" spans="1:17" ht="15.75" customHeight="1" x14ac:dyDescent="0.25">
      <c r="A691" s="80" t="str">
        <f>IF(A690="","",IF(A690+1&lt;Statistics!$F$4,A690+1,IF(A690+1=Statistics!$F$4,Statistics!$F$4,IF(A690+1&gt;Statistics!$F$4,""))))</f>
        <v/>
      </c>
      <c r="B691" s="127" t="str">
        <f>IF(A691="","",IF(ISNA(VLOOKUP(A691,Journal!$L$2:$L$1000,1,FALSE)),"",SUMIF(Journal!$L$2:$L$1000,A691,Journal!$Y$2:$Y$1000)))</f>
        <v/>
      </c>
      <c r="C691" s="79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</row>
    <row r="692" spans="1:17" ht="15.75" customHeight="1" x14ac:dyDescent="0.25">
      <c r="A692" s="80" t="str">
        <f>IF(A691="","",IF(A691+1&lt;Statistics!$F$4,A691+1,IF(A691+1=Statistics!$F$4,Statistics!$F$4,IF(A691+1&gt;Statistics!$F$4,""))))</f>
        <v/>
      </c>
      <c r="B692" s="127" t="str">
        <f>IF(A692="","",IF(ISNA(VLOOKUP(A692,Journal!$L$2:$L$1000,1,FALSE)),"",SUMIF(Journal!$L$2:$L$1000,A692,Journal!$Y$2:$Y$1000)))</f>
        <v/>
      </c>
      <c r="C692" s="79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</row>
    <row r="693" spans="1:17" ht="15.75" customHeight="1" x14ac:dyDescent="0.25">
      <c r="A693" s="80" t="str">
        <f>IF(A692="","",IF(A692+1&lt;Statistics!$F$4,A692+1,IF(A692+1=Statistics!$F$4,Statistics!$F$4,IF(A692+1&gt;Statistics!$F$4,""))))</f>
        <v/>
      </c>
      <c r="B693" s="127" t="str">
        <f>IF(A693="","",IF(ISNA(VLOOKUP(A693,Journal!$L$2:$L$1000,1,FALSE)),"",SUMIF(Journal!$L$2:$L$1000,A693,Journal!$Y$2:$Y$1000)))</f>
        <v/>
      </c>
      <c r="C693" s="79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</row>
    <row r="694" spans="1:17" ht="15.75" customHeight="1" x14ac:dyDescent="0.25">
      <c r="A694" s="80" t="str">
        <f>IF(A693="","",IF(A693+1&lt;Statistics!$F$4,A693+1,IF(A693+1=Statistics!$F$4,Statistics!$F$4,IF(A693+1&gt;Statistics!$F$4,""))))</f>
        <v/>
      </c>
      <c r="B694" s="127" t="str">
        <f>IF(A694="","",IF(ISNA(VLOOKUP(A694,Journal!$L$2:$L$1000,1,FALSE)),"",SUMIF(Journal!$L$2:$L$1000,A694,Journal!$Y$2:$Y$1000)))</f>
        <v/>
      </c>
      <c r="C694" s="79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</row>
    <row r="695" spans="1:17" ht="15.75" customHeight="1" x14ac:dyDescent="0.25">
      <c r="A695" s="80" t="str">
        <f>IF(A694="","",IF(A694+1&lt;Statistics!$F$4,A694+1,IF(A694+1=Statistics!$F$4,Statistics!$F$4,IF(A694+1&gt;Statistics!$F$4,""))))</f>
        <v/>
      </c>
      <c r="B695" s="127" t="str">
        <f>IF(A695="","",IF(ISNA(VLOOKUP(A695,Journal!$L$2:$L$1000,1,FALSE)),"",SUMIF(Journal!$L$2:$L$1000,A695,Journal!$Y$2:$Y$1000)))</f>
        <v/>
      </c>
      <c r="C695" s="79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</row>
    <row r="696" spans="1:17" ht="15.75" customHeight="1" x14ac:dyDescent="0.25">
      <c r="A696" s="80" t="str">
        <f>IF(A695="","",IF(A695+1&lt;Statistics!$F$4,A695+1,IF(A695+1=Statistics!$F$4,Statistics!$F$4,IF(A695+1&gt;Statistics!$F$4,""))))</f>
        <v/>
      </c>
      <c r="B696" s="127" t="str">
        <f>IF(A696="","",IF(ISNA(VLOOKUP(A696,Journal!$L$2:$L$1000,1,FALSE)),"",SUMIF(Journal!$L$2:$L$1000,A696,Journal!$Y$2:$Y$1000)))</f>
        <v/>
      </c>
      <c r="C696" s="79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</row>
    <row r="697" spans="1:17" ht="15.75" customHeight="1" x14ac:dyDescent="0.25">
      <c r="A697" s="80" t="str">
        <f>IF(A696="","",IF(A696+1&lt;Statistics!$F$4,A696+1,IF(A696+1=Statistics!$F$4,Statistics!$F$4,IF(A696+1&gt;Statistics!$F$4,""))))</f>
        <v/>
      </c>
      <c r="B697" s="127" t="str">
        <f>IF(A697="","",IF(ISNA(VLOOKUP(A697,Journal!$L$2:$L$1000,1,FALSE)),"",SUMIF(Journal!$L$2:$L$1000,A697,Journal!$Y$2:$Y$1000)))</f>
        <v/>
      </c>
      <c r="C697" s="79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</row>
    <row r="698" spans="1:17" ht="15.75" customHeight="1" x14ac:dyDescent="0.25">
      <c r="A698" s="80" t="str">
        <f>IF(A697="","",IF(A697+1&lt;Statistics!$F$4,A697+1,IF(A697+1=Statistics!$F$4,Statistics!$F$4,IF(A697+1&gt;Statistics!$F$4,""))))</f>
        <v/>
      </c>
      <c r="B698" s="127" t="str">
        <f>IF(A698="","",IF(ISNA(VLOOKUP(A698,Journal!$L$2:$L$1000,1,FALSE)),"",SUMIF(Journal!$L$2:$L$1000,A698,Journal!$Y$2:$Y$1000)))</f>
        <v/>
      </c>
      <c r="C698" s="79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</row>
    <row r="699" spans="1:17" ht="15.75" customHeight="1" x14ac:dyDescent="0.25">
      <c r="A699" s="80" t="str">
        <f>IF(A698="","",IF(A698+1&lt;Statistics!$F$4,A698+1,IF(A698+1=Statistics!$F$4,Statistics!$F$4,IF(A698+1&gt;Statistics!$F$4,""))))</f>
        <v/>
      </c>
      <c r="B699" s="127" t="str">
        <f>IF(A699="","",IF(ISNA(VLOOKUP(A699,Journal!$L$2:$L$1000,1,FALSE)),"",SUMIF(Journal!$L$2:$L$1000,A699,Journal!$Y$2:$Y$1000)))</f>
        <v/>
      </c>
      <c r="C699" s="79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</row>
    <row r="700" spans="1:17" ht="15.75" customHeight="1" x14ac:dyDescent="0.25">
      <c r="A700" s="80" t="str">
        <f>IF(A699="","",IF(A699+1&lt;Statistics!$F$4,A699+1,IF(A699+1=Statistics!$F$4,Statistics!$F$4,IF(A699+1&gt;Statistics!$F$4,""))))</f>
        <v/>
      </c>
      <c r="B700" s="127" t="str">
        <f>IF(A700="","",IF(ISNA(VLOOKUP(A700,Journal!$L$2:$L$1000,1,FALSE)),"",SUMIF(Journal!$L$2:$L$1000,A700,Journal!$Y$2:$Y$1000)))</f>
        <v/>
      </c>
      <c r="C700" s="79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</row>
    <row r="701" spans="1:17" ht="15.75" customHeight="1" x14ac:dyDescent="0.25">
      <c r="A701" s="80" t="str">
        <f>IF(A700="","",IF(A700+1&lt;Statistics!$F$4,A700+1,IF(A700+1=Statistics!$F$4,Statistics!$F$4,IF(A700+1&gt;Statistics!$F$4,""))))</f>
        <v/>
      </c>
      <c r="B701" s="127" t="str">
        <f>IF(A701="","",IF(ISNA(VLOOKUP(A701,Journal!$L$2:$L$1000,1,FALSE)),"",SUMIF(Journal!$L$2:$L$1000,A701,Journal!$Y$2:$Y$1000)))</f>
        <v/>
      </c>
      <c r="C701" s="79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</row>
    <row r="702" spans="1:17" ht="15.75" customHeight="1" x14ac:dyDescent="0.25">
      <c r="A702" s="80" t="str">
        <f>IF(A701="","",IF(A701+1&lt;Statistics!$F$4,A701+1,IF(A701+1=Statistics!$F$4,Statistics!$F$4,IF(A701+1&gt;Statistics!$F$4,""))))</f>
        <v/>
      </c>
      <c r="B702" s="127" t="str">
        <f>IF(A702="","",IF(ISNA(VLOOKUP(A702,Journal!$L$2:$L$1000,1,FALSE)),"",SUMIF(Journal!$L$2:$L$1000,A702,Journal!$Y$2:$Y$1000)))</f>
        <v/>
      </c>
      <c r="C702" s="79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</row>
    <row r="703" spans="1:17" ht="15.75" customHeight="1" x14ac:dyDescent="0.25">
      <c r="A703" s="80" t="str">
        <f>IF(A702="","",IF(A702+1&lt;Statistics!$F$4,A702+1,IF(A702+1=Statistics!$F$4,Statistics!$F$4,IF(A702+1&gt;Statistics!$F$4,""))))</f>
        <v/>
      </c>
      <c r="B703" s="127" t="str">
        <f>IF(A703="","",IF(ISNA(VLOOKUP(A703,Journal!$L$2:$L$1000,1,FALSE)),"",SUMIF(Journal!$L$2:$L$1000,A703,Journal!$Y$2:$Y$1000)))</f>
        <v/>
      </c>
      <c r="C703" s="79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</row>
    <row r="704" spans="1:17" ht="15.75" customHeight="1" x14ac:dyDescent="0.25">
      <c r="A704" s="80" t="str">
        <f>IF(A703="","",IF(A703+1&lt;Statistics!$F$4,A703+1,IF(A703+1=Statistics!$F$4,Statistics!$F$4,IF(A703+1&gt;Statistics!$F$4,""))))</f>
        <v/>
      </c>
      <c r="B704" s="127" t="str">
        <f>IF(A704="","",IF(ISNA(VLOOKUP(A704,Journal!$L$2:$L$1000,1,FALSE)),"",SUMIF(Journal!$L$2:$L$1000,A704,Journal!$Y$2:$Y$1000)))</f>
        <v/>
      </c>
      <c r="C704" s="79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</row>
    <row r="705" spans="1:17" ht="15.75" customHeight="1" x14ac:dyDescent="0.25">
      <c r="A705" s="80" t="str">
        <f>IF(A704="","",IF(A704+1&lt;Statistics!$F$4,A704+1,IF(A704+1=Statistics!$F$4,Statistics!$F$4,IF(A704+1&gt;Statistics!$F$4,""))))</f>
        <v/>
      </c>
      <c r="B705" s="127" t="str">
        <f>IF(A705="","",IF(ISNA(VLOOKUP(A705,Journal!$L$2:$L$1000,1,FALSE)),"",SUMIF(Journal!$L$2:$L$1000,A705,Journal!$Y$2:$Y$1000)))</f>
        <v/>
      </c>
      <c r="C705" s="79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</row>
    <row r="706" spans="1:17" ht="15.75" customHeight="1" x14ac:dyDescent="0.25">
      <c r="A706" s="80" t="str">
        <f>IF(A705="","",IF(A705+1&lt;Statistics!$F$4,A705+1,IF(A705+1=Statistics!$F$4,Statistics!$F$4,IF(A705+1&gt;Statistics!$F$4,""))))</f>
        <v/>
      </c>
      <c r="B706" s="127" t="str">
        <f>IF(A706="","",IF(ISNA(VLOOKUP(A706,Journal!$L$2:$L$1000,1,FALSE)),"",SUMIF(Journal!$L$2:$L$1000,A706,Journal!$Y$2:$Y$1000)))</f>
        <v/>
      </c>
      <c r="C706" s="79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</row>
    <row r="707" spans="1:17" ht="15.75" customHeight="1" x14ac:dyDescent="0.25">
      <c r="A707" s="80" t="str">
        <f>IF(A706="","",IF(A706+1&lt;Statistics!$F$4,A706+1,IF(A706+1=Statistics!$F$4,Statistics!$F$4,IF(A706+1&gt;Statistics!$F$4,""))))</f>
        <v/>
      </c>
      <c r="B707" s="127" t="str">
        <f>IF(A707="","",IF(ISNA(VLOOKUP(A707,Journal!$L$2:$L$1000,1,FALSE)),"",SUMIF(Journal!$L$2:$L$1000,A707,Journal!$Y$2:$Y$1000)))</f>
        <v/>
      </c>
      <c r="C707" s="79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</row>
    <row r="708" spans="1:17" ht="15.75" customHeight="1" x14ac:dyDescent="0.25">
      <c r="A708" s="80" t="str">
        <f>IF(A707="","",IF(A707+1&lt;Statistics!$F$4,A707+1,IF(A707+1=Statistics!$F$4,Statistics!$F$4,IF(A707+1&gt;Statistics!$F$4,""))))</f>
        <v/>
      </c>
      <c r="B708" s="127" t="str">
        <f>IF(A708="","",IF(ISNA(VLOOKUP(A708,Journal!$L$2:$L$1000,1,FALSE)),"",SUMIF(Journal!$L$2:$L$1000,A708,Journal!$Y$2:$Y$1000)))</f>
        <v/>
      </c>
      <c r="C708" s="79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</row>
    <row r="709" spans="1:17" ht="15.75" customHeight="1" x14ac:dyDescent="0.25">
      <c r="A709" s="80" t="str">
        <f>IF(A708="","",IF(A708+1&lt;Statistics!$F$4,A708+1,IF(A708+1=Statistics!$F$4,Statistics!$F$4,IF(A708+1&gt;Statistics!$F$4,""))))</f>
        <v/>
      </c>
      <c r="B709" s="127" t="str">
        <f>IF(A709="","",IF(ISNA(VLOOKUP(A709,Journal!$L$2:$L$1000,1,FALSE)),"",SUMIF(Journal!$L$2:$L$1000,A709,Journal!$Y$2:$Y$1000)))</f>
        <v/>
      </c>
      <c r="C709" s="79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</row>
    <row r="710" spans="1:17" ht="15.75" customHeight="1" x14ac:dyDescent="0.25">
      <c r="A710" s="80" t="str">
        <f>IF(A709="","",IF(A709+1&lt;Statistics!$F$4,A709+1,IF(A709+1=Statistics!$F$4,Statistics!$F$4,IF(A709+1&gt;Statistics!$F$4,""))))</f>
        <v/>
      </c>
      <c r="B710" s="127" t="str">
        <f>IF(A710="","",IF(ISNA(VLOOKUP(A710,Journal!$L$2:$L$1000,1,FALSE)),"",SUMIF(Journal!$L$2:$L$1000,A710,Journal!$Y$2:$Y$1000)))</f>
        <v/>
      </c>
      <c r="C710" s="79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</row>
    <row r="711" spans="1:17" ht="15.75" customHeight="1" x14ac:dyDescent="0.25">
      <c r="A711" s="80" t="str">
        <f>IF(A710="","",IF(A710+1&lt;Statistics!$F$4,A710+1,IF(A710+1=Statistics!$F$4,Statistics!$F$4,IF(A710+1&gt;Statistics!$F$4,""))))</f>
        <v/>
      </c>
      <c r="B711" s="127" t="str">
        <f>IF(A711="","",IF(ISNA(VLOOKUP(A711,Journal!$L$2:$L$1000,1,FALSE)),"",SUMIF(Journal!$L$2:$L$1000,A711,Journal!$Y$2:$Y$1000)))</f>
        <v/>
      </c>
      <c r="C711" s="79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</row>
    <row r="712" spans="1:17" ht="15.75" customHeight="1" x14ac:dyDescent="0.25">
      <c r="A712" s="80" t="str">
        <f>IF(A711="","",IF(A711+1&lt;Statistics!$F$4,A711+1,IF(A711+1=Statistics!$F$4,Statistics!$F$4,IF(A711+1&gt;Statistics!$F$4,""))))</f>
        <v/>
      </c>
      <c r="B712" s="127" t="str">
        <f>IF(A712="","",IF(ISNA(VLOOKUP(A712,Journal!$L$2:$L$1000,1,FALSE)),"",SUMIF(Journal!$L$2:$L$1000,A712,Journal!$Y$2:$Y$1000)))</f>
        <v/>
      </c>
      <c r="C712" s="79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</row>
    <row r="713" spans="1:17" ht="15.75" customHeight="1" x14ac:dyDescent="0.25">
      <c r="A713" s="80" t="str">
        <f>IF(A712="","",IF(A712+1&lt;Statistics!$F$4,A712+1,IF(A712+1=Statistics!$F$4,Statistics!$F$4,IF(A712+1&gt;Statistics!$F$4,""))))</f>
        <v/>
      </c>
      <c r="B713" s="127" t="str">
        <f>IF(A713="","",IF(ISNA(VLOOKUP(A713,Journal!$L$2:$L$1000,1,FALSE)),"",SUMIF(Journal!$L$2:$L$1000,A713,Journal!$Y$2:$Y$1000)))</f>
        <v/>
      </c>
      <c r="C713" s="79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</row>
    <row r="714" spans="1:17" ht="15.75" customHeight="1" x14ac:dyDescent="0.25">
      <c r="A714" s="80" t="str">
        <f>IF(A713="","",IF(A713+1&lt;Statistics!$F$4,A713+1,IF(A713+1=Statistics!$F$4,Statistics!$F$4,IF(A713+1&gt;Statistics!$F$4,""))))</f>
        <v/>
      </c>
      <c r="B714" s="127" t="str">
        <f>IF(A714="","",IF(ISNA(VLOOKUP(A714,Journal!$L$2:$L$1000,1,FALSE)),"",SUMIF(Journal!$L$2:$L$1000,A714,Journal!$Y$2:$Y$1000)))</f>
        <v/>
      </c>
      <c r="C714" s="79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</row>
    <row r="715" spans="1:17" ht="15.75" customHeight="1" x14ac:dyDescent="0.25">
      <c r="A715" s="80" t="str">
        <f>IF(A714="","",IF(A714+1&lt;Statistics!$F$4,A714+1,IF(A714+1=Statistics!$F$4,Statistics!$F$4,IF(A714+1&gt;Statistics!$F$4,""))))</f>
        <v/>
      </c>
      <c r="B715" s="127" t="str">
        <f>IF(A715="","",IF(ISNA(VLOOKUP(A715,Journal!$L$2:$L$1000,1,FALSE)),"",SUMIF(Journal!$L$2:$L$1000,A715,Journal!$Y$2:$Y$1000)))</f>
        <v/>
      </c>
      <c r="C715" s="79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</row>
    <row r="716" spans="1:17" ht="15.75" customHeight="1" x14ac:dyDescent="0.25">
      <c r="A716" s="80" t="str">
        <f>IF(A715="","",IF(A715+1&lt;Statistics!$F$4,A715+1,IF(A715+1=Statistics!$F$4,Statistics!$F$4,IF(A715+1&gt;Statistics!$F$4,""))))</f>
        <v/>
      </c>
      <c r="B716" s="127" t="str">
        <f>IF(A716="","",IF(ISNA(VLOOKUP(A716,Journal!$L$2:$L$1000,1,FALSE)),"",SUMIF(Journal!$L$2:$L$1000,A716,Journal!$Y$2:$Y$1000)))</f>
        <v/>
      </c>
      <c r="C716" s="79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</row>
    <row r="717" spans="1:17" ht="15.75" customHeight="1" x14ac:dyDescent="0.25">
      <c r="A717" s="80" t="str">
        <f>IF(A716="","",IF(A716+1&lt;Statistics!$F$4,A716+1,IF(A716+1=Statistics!$F$4,Statistics!$F$4,IF(A716+1&gt;Statistics!$F$4,""))))</f>
        <v/>
      </c>
      <c r="B717" s="127" t="str">
        <f>IF(A717="","",IF(ISNA(VLOOKUP(A717,Journal!$L$2:$L$1000,1,FALSE)),"",SUMIF(Journal!$L$2:$L$1000,A717,Journal!$Y$2:$Y$1000)))</f>
        <v/>
      </c>
      <c r="C717" s="79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</row>
    <row r="718" spans="1:17" ht="15.75" customHeight="1" x14ac:dyDescent="0.25">
      <c r="A718" s="80" t="str">
        <f>IF(A717="","",IF(A717+1&lt;Statistics!$F$4,A717+1,IF(A717+1=Statistics!$F$4,Statistics!$F$4,IF(A717+1&gt;Statistics!$F$4,""))))</f>
        <v/>
      </c>
      <c r="B718" s="127" t="str">
        <f>IF(A718="","",IF(ISNA(VLOOKUP(A718,Journal!$L$2:$L$1000,1,FALSE)),"",SUMIF(Journal!$L$2:$L$1000,A718,Journal!$Y$2:$Y$1000)))</f>
        <v/>
      </c>
      <c r="C718" s="79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</row>
    <row r="719" spans="1:17" ht="15.75" customHeight="1" x14ac:dyDescent="0.25">
      <c r="A719" s="80" t="str">
        <f>IF(A718="","",IF(A718+1&lt;Statistics!$F$4,A718+1,IF(A718+1=Statistics!$F$4,Statistics!$F$4,IF(A718+1&gt;Statistics!$F$4,""))))</f>
        <v/>
      </c>
      <c r="B719" s="127" t="str">
        <f>IF(A719="","",IF(ISNA(VLOOKUP(A719,Journal!$L$2:$L$1000,1,FALSE)),"",SUMIF(Journal!$L$2:$L$1000,A719,Journal!$Y$2:$Y$1000)))</f>
        <v/>
      </c>
      <c r="C719" s="79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</row>
    <row r="720" spans="1:17" ht="15.75" customHeight="1" x14ac:dyDescent="0.25">
      <c r="A720" s="80" t="str">
        <f>IF(A719="","",IF(A719+1&lt;Statistics!$F$4,A719+1,IF(A719+1=Statistics!$F$4,Statistics!$F$4,IF(A719+1&gt;Statistics!$F$4,""))))</f>
        <v/>
      </c>
      <c r="B720" s="127" t="str">
        <f>IF(A720="","",IF(ISNA(VLOOKUP(A720,Journal!$L$2:$L$1000,1,FALSE)),"",SUMIF(Journal!$L$2:$L$1000,A720,Journal!$Y$2:$Y$1000)))</f>
        <v/>
      </c>
      <c r="C720" s="79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</row>
    <row r="721" spans="1:17" ht="15.75" customHeight="1" x14ac:dyDescent="0.25">
      <c r="A721" s="80" t="str">
        <f>IF(A720="","",IF(A720+1&lt;Statistics!$F$4,A720+1,IF(A720+1=Statistics!$F$4,Statistics!$F$4,IF(A720+1&gt;Statistics!$F$4,""))))</f>
        <v/>
      </c>
      <c r="B721" s="127" t="str">
        <f>IF(A721="","",IF(ISNA(VLOOKUP(A721,Journal!$L$2:$L$1000,1,FALSE)),"",SUMIF(Journal!$L$2:$L$1000,A721,Journal!$Y$2:$Y$1000)))</f>
        <v/>
      </c>
      <c r="C721" s="79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</row>
    <row r="722" spans="1:17" ht="15.75" customHeight="1" x14ac:dyDescent="0.25">
      <c r="A722" s="80" t="str">
        <f>IF(A721="","",IF(A721+1&lt;Statistics!$F$4,A721+1,IF(A721+1=Statistics!$F$4,Statistics!$F$4,IF(A721+1&gt;Statistics!$F$4,""))))</f>
        <v/>
      </c>
      <c r="B722" s="127" t="str">
        <f>IF(A722="","",IF(ISNA(VLOOKUP(A722,Journal!$L$2:$L$1000,1,FALSE)),"",SUMIF(Journal!$L$2:$L$1000,A722,Journal!$Y$2:$Y$1000)))</f>
        <v/>
      </c>
      <c r="C722" s="79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</row>
    <row r="723" spans="1:17" ht="15.75" customHeight="1" x14ac:dyDescent="0.25">
      <c r="A723" s="80" t="str">
        <f>IF(A722="","",IF(A722+1&lt;Statistics!$F$4,A722+1,IF(A722+1=Statistics!$F$4,Statistics!$F$4,IF(A722+1&gt;Statistics!$F$4,""))))</f>
        <v/>
      </c>
      <c r="B723" s="127" t="str">
        <f>IF(A723="","",IF(ISNA(VLOOKUP(A723,Journal!$L$2:$L$1000,1,FALSE)),"",SUMIF(Journal!$L$2:$L$1000,A723,Journal!$Y$2:$Y$1000)))</f>
        <v/>
      </c>
      <c r="C723" s="79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</row>
    <row r="724" spans="1:17" ht="15.75" customHeight="1" x14ac:dyDescent="0.25">
      <c r="A724" s="80" t="str">
        <f>IF(A723="","",IF(A723+1&lt;Statistics!$F$4,A723+1,IF(A723+1=Statistics!$F$4,Statistics!$F$4,IF(A723+1&gt;Statistics!$F$4,""))))</f>
        <v/>
      </c>
      <c r="B724" s="127" t="str">
        <f>IF(A724="","",IF(ISNA(VLOOKUP(A724,Journal!$L$2:$L$1000,1,FALSE)),"",SUMIF(Journal!$L$2:$L$1000,A724,Journal!$Y$2:$Y$1000)))</f>
        <v/>
      </c>
      <c r="C724" s="79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</row>
    <row r="725" spans="1:17" ht="15.75" customHeight="1" x14ac:dyDescent="0.25">
      <c r="A725" s="80" t="str">
        <f>IF(A724="","",IF(A724+1&lt;Statistics!$F$4,A724+1,IF(A724+1=Statistics!$F$4,Statistics!$F$4,IF(A724+1&gt;Statistics!$F$4,""))))</f>
        <v/>
      </c>
      <c r="B725" s="127" t="str">
        <f>IF(A725="","",IF(ISNA(VLOOKUP(A725,Journal!$L$2:$L$1000,1,FALSE)),"",SUMIF(Journal!$L$2:$L$1000,A725,Journal!$Y$2:$Y$1000)))</f>
        <v/>
      </c>
      <c r="C725" s="79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</row>
    <row r="726" spans="1:17" ht="15.75" customHeight="1" x14ac:dyDescent="0.25">
      <c r="A726" s="80" t="str">
        <f>IF(A725="","",IF(A725+1&lt;Statistics!$F$4,A725+1,IF(A725+1=Statistics!$F$4,Statistics!$F$4,IF(A725+1&gt;Statistics!$F$4,""))))</f>
        <v/>
      </c>
      <c r="B726" s="127" t="str">
        <f>IF(A726="","",IF(ISNA(VLOOKUP(A726,Journal!$L$2:$L$1000,1,FALSE)),"",SUMIF(Journal!$L$2:$L$1000,A726,Journal!$Y$2:$Y$1000)))</f>
        <v/>
      </c>
      <c r="C726" s="79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</row>
    <row r="727" spans="1:17" ht="15.75" customHeight="1" x14ac:dyDescent="0.25">
      <c r="A727" s="80" t="str">
        <f>IF(A726="","",IF(A726+1&lt;Statistics!$F$4,A726+1,IF(A726+1=Statistics!$F$4,Statistics!$F$4,IF(A726+1&gt;Statistics!$F$4,""))))</f>
        <v/>
      </c>
      <c r="B727" s="127" t="str">
        <f>IF(A727="","",IF(ISNA(VLOOKUP(A727,Journal!$L$2:$L$1000,1,FALSE)),"",SUMIF(Journal!$L$2:$L$1000,A727,Journal!$Y$2:$Y$1000)))</f>
        <v/>
      </c>
      <c r="C727" s="79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</row>
    <row r="728" spans="1:17" ht="15.75" customHeight="1" x14ac:dyDescent="0.25">
      <c r="A728" s="80" t="str">
        <f>IF(A727="","",IF(A727+1&lt;Statistics!$F$4,A727+1,IF(A727+1=Statistics!$F$4,Statistics!$F$4,IF(A727+1&gt;Statistics!$F$4,""))))</f>
        <v/>
      </c>
      <c r="B728" s="127" t="str">
        <f>IF(A728="","",IF(ISNA(VLOOKUP(A728,Journal!$L$2:$L$1000,1,FALSE)),"",SUMIF(Journal!$L$2:$L$1000,A728,Journal!$Y$2:$Y$1000)))</f>
        <v/>
      </c>
      <c r="C728" s="79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</row>
    <row r="729" spans="1:17" ht="15.75" customHeight="1" x14ac:dyDescent="0.25">
      <c r="A729" s="80" t="str">
        <f>IF(A728="","",IF(A728+1&lt;Statistics!$F$4,A728+1,IF(A728+1=Statistics!$F$4,Statistics!$F$4,IF(A728+1&gt;Statistics!$F$4,""))))</f>
        <v/>
      </c>
      <c r="B729" s="127" t="str">
        <f>IF(A729="","",IF(ISNA(VLOOKUP(A729,Journal!$L$2:$L$1000,1,FALSE)),"",SUMIF(Journal!$L$2:$L$1000,A729,Journal!$Y$2:$Y$1000)))</f>
        <v/>
      </c>
      <c r="C729" s="79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</row>
    <row r="730" spans="1:17" ht="15.75" customHeight="1" x14ac:dyDescent="0.25">
      <c r="A730" s="80" t="str">
        <f>IF(A729="","",IF(A729+1&lt;Statistics!$F$4,A729+1,IF(A729+1=Statistics!$F$4,Statistics!$F$4,IF(A729+1&gt;Statistics!$F$4,""))))</f>
        <v/>
      </c>
      <c r="B730" s="127" t="str">
        <f>IF(A730="","",IF(ISNA(VLOOKUP(A730,Journal!$L$2:$L$1000,1,FALSE)),"",SUMIF(Journal!$L$2:$L$1000,A730,Journal!$Y$2:$Y$1000)))</f>
        <v/>
      </c>
      <c r="C730" s="79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</row>
    <row r="731" spans="1:17" ht="15.75" customHeight="1" x14ac:dyDescent="0.25">
      <c r="A731" s="80" t="str">
        <f>IF(A730="","",IF(A730+1&lt;Statistics!$F$4,A730+1,IF(A730+1=Statistics!$F$4,Statistics!$F$4,IF(A730+1&gt;Statistics!$F$4,""))))</f>
        <v/>
      </c>
      <c r="B731" s="127" t="str">
        <f>IF(A731="","",IF(ISNA(VLOOKUP(A731,Journal!$L$2:$L$1000,1,FALSE)),"",SUMIF(Journal!$L$2:$L$1000,A731,Journal!$Y$2:$Y$1000)))</f>
        <v/>
      </c>
      <c r="C731" s="79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</row>
    <row r="732" spans="1:17" ht="15.75" customHeight="1" x14ac:dyDescent="0.25">
      <c r="A732" s="80" t="str">
        <f>IF(A731="","",IF(A731+1&lt;Statistics!$F$4,A731+1,IF(A731+1=Statistics!$F$4,Statistics!$F$4,IF(A731+1&gt;Statistics!$F$4,""))))</f>
        <v/>
      </c>
      <c r="B732" s="127" t="str">
        <f>IF(A732="","",IF(ISNA(VLOOKUP(A732,Journal!$L$2:$L$1000,1,FALSE)),"",SUMIF(Journal!$L$2:$L$1000,A732,Journal!$Y$2:$Y$1000)))</f>
        <v/>
      </c>
      <c r="C732" s="79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</row>
    <row r="733" spans="1:17" ht="15.75" customHeight="1" x14ac:dyDescent="0.25">
      <c r="A733" s="80" t="str">
        <f>IF(A732="","",IF(A732+1&lt;Statistics!$F$4,A732+1,IF(A732+1=Statistics!$F$4,Statistics!$F$4,IF(A732+1&gt;Statistics!$F$4,""))))</f>
        <v/>
      </c>
      <c r="B733" s="127" t="str">
        <f>IF(A733="","",IF(ISNA(VLOOKUP(A733,Journal!$L$2:$L$1000,1,FALSE)),"",SUMIF(Journal!$L$2:$L$1000,A733,Journal!$Y$2:$Y$1000)))</f>
        <v/>
      </c>
      <c r="C733" s="79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</row>
    <row r="734" spans="1:17" ht="15.75" customHeight="1" x14ac:dyDescent="0.25">
      <c r="A734" s="80" t="str">
        <f>IF(A733="","",IF(A733+1&lt;Statistics!$F$4,A733+1,IF(A733+1=Statistics!$F$4,Statistics!$F$4,IF(A733+1&gt;Statistics!$F$4,""))))</f>
        <v/>
      </c>
      <c r="B734" s="127" t="str">
        <f>IF(A734="","",IF(ISNA(VLOOKUP(A734,Journal!$L$2:$L$1000,1,FALSE)),"",SUMIF(Journal!$L$2:$L$1000,A734,Journal!$Y$2:$Y$1000)))</f>
        <v/>
      </c>
      <c r="C734" s="79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</row>
    <row r="735" spans="1:17" ht="15.75" customHeight="1" x14ac:dyDescent="0.25">
      <c r="A735" s="80" t="str">
        <f>IF(A734="","",IF(A734+1&lt;Statistics!$F$4,A734+1,IF(A734+1=Statistics!$F$4,Statistics!$F$4,IF(A734+1&gt;Statistics!$F$4,""))))</f>
        <v/>
      </c>
      <c r="B735" s="127" t="str">
        <f>IF(A735="","",IF(ISNA(VLOOKUP(A735,Journal!$L$2:$L$1000,1,FALSE)),"",SUMIF(Journal!$L$2:$L$1000,A735,Journal!$Y$2:$Y$1000)))</f>
        <v/>
      </c>
      <c r="C735" s="79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</row>
    <row r="736" spans="1:17" ht="15.75" customHeight="1" x14ac:dyDescent="0.25">
      <c r="A736" s="80" t="str">
        <f>IF(A735="","",IF(A735+1&lt;Statistics!$F$4,A735+1,IF(A735+1=Statistics!$F$4,Statistics!$F$4,IF(A735+1&gt;Statistics!$F$4,""))))</f>
        <v/>
      </c>
      <c r="B736" s="127" t="str">
        <f>IF(A736="","",IF(ISNA(VLOOKUP(A736,Journal!$L$2:$L$1000,1,FALSE)),"",SUMIF(Journal!$L$2:$L$1000,A736,Journal!$Y$2:$Y$1000)))</f>
        <v/>
      </c>
      <c r="C736" s="79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</row>
    <row r="737" spans="1:17" ht="15.75" customHeight="1" x14ac:dyDescent="0.25">
      <c r="A737" s="80" t="str">
        <f>IF(A736="","",IF(A736+1&lt;Statistics!$F$4,A736+1,IF(A736+1=Statistics!$F$4,Statistics!$F$4,IF(A736+1&gt;Statistics!$F$4,""))))</f>
        <v/>
      </c>
      <c r="B737" s="127" t="str">
        <f>IF(A737="","",IF(ISNA(VLOOKUP(A737,Journal!$L$2:$L$1000,1,FALSE)),"",SUMIF(Journal!$L$2:$L$1000,A737,Journal!$Y$2:$Y$1000)))</f>
        <v/>
      </c>
      <c r="C737" s="79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</row>
    <row r="738" spans="1:17" ht="15.75" customHeight="1" x14ac:dyDescent="0.25">
      <c r="A738" s="80" t="str">
        <f>IF(A737="","",IF(A737+1&lt;Statistics!$F$4,A737+1,IF(A737+1=Statistics!$F$4,Statistics!$F$4,IF(A737+1&gt;Statistics!$F$4,""))))</f>
        <v/>
      </c>
      <c r="B738" s="127" t="str">
        <f>IF(A738="","",IF(ISNA(VLOOKUP(A738,Journal!$L$2:$L$1000,1,FALSE)),"",SUMIF(Journal!$L$2:$L$1000,A738,Journal!$Y$2:$Y$1000)))</f>
        <v/>
      </c>
      <c r="C738" s="79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</row>
    <row r="739" spans="1:17" ht="15.75" customHeight="1" x14ac:dyDescent="0.25">
      <c r="A739" s="80" t="str">
        <f>IF(A738="","",IF(A738+1&lt;Statistics!$F$4,A738+1,IF(A738+1=Statistics!$F$4,Statistics!$F$4,IF(A738+1&gt;Statistics!$F$4,""))))</f>
        <v/>
      </c>
      <c r="B739" s="127" t="str">
        <f>IF(A739="","",IF(ISNA(VLOOKUP(A739,Journal!$L$2:$L$1000,1,FALSE)),"",SUMIF(Journal!$L$2:$L$1000,A739,Journal!$Y$2:$Y$1000)))</f>
        <v/>
      </c>
      <c r="C739" s="79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</row>
    <row r="740" spans="1:17" ht="15.75" customHeight="1" x14ac:dyDescent="0.25">
      <c r="A740" s="80" t="str">
        <f>IF(A739="","",IF(A739+1&lt;Statistics!$F$4,A739+1,IF(A739+1=Statistics!$F$4,Statistics!$F$4,IF(A739+1&gt;Statistics!$F$4,""))))</f>
        <v/>
      </c>
      <c r="B740" s="127" t="str">
        <f>IF(A740="","",IF(ISNA(VLOOKUP(A740,Journal!$L$2:$L$1000,1,FALSE)),"",SUMIF(Journal!$L$2:$L$1000,A740,Journal!$Y$2:$Y$1000)))</f>
        <v/>
      </c>
      <c r="C740" s="79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</row>
    <row r="741" spans="1:17" ht="15.75" customHeight="1" x14ac:dyDescent="0.25">
      <c r="A741" s="80" t="str">
        <f>IF(A740="","",IF(A740+1&lt;Statistics!$F$4,A740+1,IF(A740+1=Statistics!$F$4,Statistics!$F$4,IF(A740+1&gt;Statistics!$F$4,""))))</f>
        <v/>
      </c>
      <c r="B741" s="127" t="str">
        <f>IF(A741="","",IF(ISNA(VLOOKUP(A741,Journal!$L$2:$L$1000,1,FALSE)),"",SUMIF(Journal!$L$2:$L$1000,A741,Journal!$Y$2:$Y$1000)))</f>
        <v/>
      </c>
      <c r="C741" s="79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</row>
    <row r="742" spans="1:17" ht="15.75" customHeight="1" x14ac:dyDescent="0.25">
      <c r="A742" s="80" t="str">
        <f>IF(A741="","",IF(A741+1&lt;Statistics!$F$4,A741+1,IF(A741+1=Statistics!$F$4,Statistics!$F$4,IF(A741+1&gt;Statistics!$F$4,""))))</f>
        <v/>
      </c>
      <c r="B742" s="127" t="str">
        <f>IF(A742="","",IF(ISNA(VLOOKUP(A742,Journal!$L$2:$L$1000,1,FALSE)),"",SUMIF(Journal!$L$2:$L$1000,A742,Journal!$Y$2:$Y$1000)))</f>
        <v/>
      </c>
      <c r="C742" s="79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</row>
    <row r="743" spans="1:17" ht="15.75" customHeight="1" x14ac:dyDescent="0.25">
      <c r="A743" s="80" t="str">
        <f>IF(A742="","",IF(A742+1&lt;Statistics!$F$4,A742+1,IF(A742+1=Statistics!$F$4,Statistics!$F$4,IF(A742+1&gt;Statistics!$F$4,""))))</f>
        <v/>
      </c>
      <c r="B743" s="127" t="str">
        <f>IF(A743="","",IF(ISNA(VLOOKUP(A743,Journal!$L$2:$L$1000,1,FALSE)),"",SUMIF(Journal!$L$2:$L$1000,A743,Journal!$Y$2:$Y$1000)))</f>
        <v/>
      </c>
      <c r="C743" s="79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</row>
    <row r="744" spans="1:17" ht="15.75" customHeight="1" x14ac:dyDescent="0.25">
      <c r="A744" s="80" t="str">
        <f>IF(A743="","",IF(A743+1&lt;Statistics!$F$4,A743+1,IF(A743+1=Statistics!$F$4,Statistics!$F$4,IF(A743+1&gt;Statistics!$F$4,""))))</f>
        <v/>
      </c>
      <c r="B744" s="127" t="str">
        <f>IF(A744="","",IF(ISNA(VLOOKUP(A744,Journal!$L$2:$L$1000,1,FALSE)),"",SUMIF(Journal!$L$2:$L$1000,A744,Journal!$Y$2:$Y$1000)))</f>
        <v/>
      </c>
      <c r="C744" s="79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</row>
    <row r="745" spans="1:17" ht="15.75" customHeight="1" x14ac:dyDescent="0.25">
      <c r="A745" s="80" t="str">
        <f>IF(A744="","",IF(A744+1&lt;Statistics!$F$4,A744+1,IF(A744+1=Statistics!$F$4,Statistics!$F$4,IF(A744+1&gt;Statistics!$F$4,""))))</f>
        <v/>
      </c>
      <c r="B745" s="127" t="str">
        <f>IF(A745="","",IF(ISNA(VLOOKUP(A745,Journal!$L$2:$L$1000,1,FALSE)),"",SUMIF(Journal!$L$2:$L$1000,A745,Journal!$Y$2:$Y$1000)))</f>
        <v/>
      </c>
      <c r="C745" s="79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</row>
    <row r="746" spans="1:17" ht="15.75" customHeight="1" x14ac:dyDescent="0.25">
      <c r="A746" s="80" t="str">
        <f>IF(A745="","",IF(A745+1&lt;Statistics!$F$4,A745+1,IF(A745+1=Statistics!$F$4,Statistics!$F$4,IF(A745+1&gt;Statistics!$F$4,""))))</f>
        <v/>
      </c>
      <c r="B746" s="127" t="str">
        <f>IF(A746="","",IF(ISNA(VLOOKUP(A746,Journal!$L$2:$L$1000,1,FALSE)),"",SUMIF(Journal!$L$2:$L$1000,A746,Journal!$Y$2:$Y$1000)))</f>
        <v/>
      </c>
      <c r="C746" s="79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</row>
    <row r="747" spans="1:17" ht="15.75" customHeight="1" x14ac:dyDescent="0.25">
      <c r="A747" s="80" t="str">
        <f>IF(A746="","",IF(A746+1&lt;Statistics!$F$4,A746+1,IF(A746+1=Statistics!$F$4,Statistics!$F$4,IF(A746+1&gt;Statistics!$F$4,""))))</f>
        <v/>
      </c>
      <c r="B747" s="127" t="str">
        <f>IF(A747="","",IF(ISNA(VLOOKUP(A747,Journal!$L$2:$L$1000,1,FALSE)),"",SUMIF(Journal!$L$2:$L$1000,A747,Journal!$Y$2:$Y$1000)))</f>
        <v/>
      </c>
      <c r="C747" s="79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</row>
    <row r="748" spans="1:17" ht="15.75" customHeight="1" x14ac:dyDescent="0.25">
      <c r="A748" s="80" t="str">
        <f>IF(A747="","",IF(A747+1&lt;Statistics!$F$4,A747+1,IF(A747+1=Statistics!$F$4,Statistics!$F$4,IF(A747+1&gt;Statistics!$F$4,""))))</f>
        <v/>
      </c>
      <c r="B748" s="127" t="str">
        <f>IF(A748="","",IF(ISNA(VLOOKUP(A748,Journal!$L$2:$L$1000,1,FALSE)),"",SUMIF(Journal!$L$2:$L$1000,A748,Journal!$Y$2:$Y$1000)))</f>
        <v/>
      </c>
      <c r="C748" s="79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</row>
    <row r="749" spans="1:17" ht="15.75" customHeight="1" x14ac:dyDescent="0.25">
      <c r="A749" s="80" t="str">
        <f>IF(A748="","",IF(A748+1&lt;Statistics!$F$4,A748+1,IF(A748+1=Statistics!$F$4,Statistics!$F$4,IF(A748+1&gt;Statistics!$F$4,""))))</f>
        <v/>
      </c>
      <c r="B749" s="127" t="str">
        <f>IF(A749="","",IF(ISNA(VLOOKUP(A749,Journal!$L$2:$L$1000,1,FALSE)),"",SUMIF(Journal!$L$2:$L$1000,A749,Journal!$Y$2:$Y$1000)))</f>
        <v/>
      </c>
      <c r="C749" s="79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</row>
    <row r="750" spans="1:17" ht="15.75" customHeight="1" x14ac:dyDescent="0.25">
      <c r="A750" s="80" t="str">
        <f>IF(A749="","",IF(A749+1&lt;Statistics!$F$4,A749+1,IF(A749+1=Statistics!$F$4,Statistics!$F$4,IF(A749+1&gt;Statistics!$F$4,""))))</f>
        <v/>
      </c>
      <c r="B750" s="127" t="str">
        <f>IF(A750="","",IF(ISNA(VLOOKUP(A750,Journal!$L$2:$L$1000,1,FALSE)),"",SUMIF(Journal!$L$2:$L$1000,A750,Journal!$Y$2:$Y$1000)))</f>
        <v/>
      </c>
      <c r="C750" s="79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</row>
    <row r="751" spans="1:17" ht="15.75" customHeight="1" x14ac:dyDescent="0.25">
      <c r="A751" s="80" t="str">
        <f>IF(A750="","",IF(A750+1&lt;Statistics!$F$4,A750+1,IF(A750+1=Statistics!$F$4,Statistics!$F$4,IF(A750+1&gt;Statistics!$F$4,""))))</f>
        <v/>
      </c>
      <c r="B751" s="127" t="str">
        <f>IF(A751="","",IF(ISNA(VLOOKUP(A751,Journal!$L$2:$L$1000,1,FALSE)),"",SUMIF(Journal!$L$2:$L$1000,A751,Journal!$Y$2:$Y$1000)))</f>
        <v/>
      </c>
      <c r="C751" s="79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</row>
    <row r="752" spans="1:17" ht="15.75" customHeight="1" x14ac:dyDescent="0.25">
      <c r="A752" s="80" t="str">
        <f>IF(A751="","",IF(A751+1&lt;Statistics!$F$4,A751+1,IF(A751+1=Statistics!$F$4,Statistics!$F$4,IF(A751+1&gt;Statistics!$F$4,""))))</f>
        <v/>
      </c>
      <c r="B752" s="127" t="str">
        <f>IF(A752="","",IF(ISNA(VLOOKUP(A752,Journal!$L$2:$L$1000,1,FALSE)),"",SUMIF(Journal!$L$2:$L$1000,A752,Journal!$Y$2:$Y$1000)))</f>
        <v/>
      </c>
      <c r="C752" s="79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</row>
    <row r="753" spans="1:17" ht="15.75" customHeight="1" x14ac:dyDescent="0.25">
      <c r="A753" s="80" t="str">
        <f>IF(A752="","",IF(A752+1&lt;Statistics!$F$4,A752+1,IF(A752+1=Statistics!$F$4,Statistics!$F$4,IF(A752+1&gt;Statistics!$F$4,""))))</f>
        <v/>
      </c>
      <c r="B753" s="127" t="str">
        <f>IF(A753="","",IF(ISNA(VLOOKUP(A753,Journal!$L$2:$L$1000,1,FALSE)),"",SUMIF(Journal!$L$2:$L$1000,A753,Journal!$Y$2:$Y$1000)))</f>
        <v/>
      </c>
      <c r="C753" s="79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</row>
    <row r="754" spans="1:17" ht="15.75" customHeight="1" x14ac:dyDescent="0.25">
      <c r="A754" s="80" t="str">
        <f>IF(A753="","",IF(A753+1&lt;Statistics!$F$4,A753+1,IF(A753+1=Statistics!$F$4,Statistics!$F$4,IF(A753+1&gt;Statistics!$F$4,""))))</f>
        <v/>
      </c>
      <c r="B754" s="127" t="str">
        <f>IF(A754="","",IF(ISNA(VLOOKUP(A754,Journal!$L$2:$L$1000,1,FALSE)),"",SUMIF(Journal!$L$2:$L$1000,A754,Journal!$Y$2:$Y$1000)))</f>
        <v/>
      </c>
      <c r="C754" s="79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</row>
    <row r="755" spans="1:17" ht="15.75" customHeight="1" x14ac:dyDescent="0.25">
      <c r="A755" s="80" t="str">
        <f>IF(A754="","",IF(A754+1&lt;Statistics!$F$4,A754+1,IF(A754+1=Statistics!$F$4,Statistics!$F$4,IF(A754+1&gt;Statistics!$F$4,""))))</f>
        <v/>
      </c>
      <c r="B755" s="127" t="str">
        <f>IF(A755="","",IF(ISNA(VLOOKUP(A755,Journal!$L$2:$L$1000,1,FALSE)),"",SUMIF(Journal!$L$2:$L$1000,A755,Journal!$Y$2:$Y$1000)))</f>
        <v/>
      </c>
      <c r="C755" s="79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</row>
    <row r="756" spans="1:17" ht="15.75" customHeight="1" x14ac:dyDescent="0.25">
      <c r="A756" s="80" t="str">
        <f>IF(A755="","",IF(A755+1&lt;Statistics!$F$4,A755+1,IF(A755+1=Statistics!$F$4,Statistics!$F$4,IF(A755+1&gt;Statistics!$F$4,""))))</f>
        <v/>
      </c>
      <c r="B756" s="127" t="str">
        <f>IF(A756="","",IF(ISNA(VLOOKUP(A756,Journal!$L$2:$L$1000,1,FALSE)),"",SUMIF(Journal!$L$2:$L$1000,A756,Journal!$Y$2:$Y$1000)))</f>
        <v/>
      </c>
      <c r="C756" s="79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</row>
    <row r="757" spans="1:17" ht="15.75" customHeight="1" x14ac:dyDescent="0.25">
      <c r="A757" s="80" t="str">
        <f>IF(A756="","",IF(A756+1&lt;Statistics!$F$4,A756+1,IF(A756+1=Statistics!$F$4,Statistics!$F$4,IF(A756+1&gt;Statistics!$F$4,""))))</f>
        <v/>
      </c>
      <c r="B757" s="127" t="str">
        <f>IF(A757="","",IF(ISNA(VLOOKUP(A757,Journal!$L$2:$L$1000,1,FALSE)),"",SUMIF(Journal!$L$2:$L$1000,A757,Journal!$Y$2:$Y$1000)))</f>
        <v/>
      </c>
      <c r="C757" s="79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</row>
    <row r="758" spans="1:17" ht="15.75" customHeight="1" x14ac:dyDescent="0.25">
      <c r="A758" s="80" t="str">
        <f>IF(A757="","",IF(A757+1&lt;Statistics!$F$4,A757+1,IF(A757+1=Statistics!$F$4,Statistics!$F$4,IF(A757+1&gt;Statistics!$F$4,""))))</f>
        <v/>
      </c>
      <c r="B758" s="127" t="str">
        <f>IF(A758="","",IF(ISNA(VLOOKUP(A758,Journal!$L$2:$L$1000,1,FALSE)),"",SUMIF(Journal!$L$2:$L$1000,A758,Journal!$Y$2:$Y$1000)))</f>
        <v/>
      </c>
      <c r="C758" s="79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</row>
    <row r="759" spans="1:17" ht="15.75" customHeight="1" x14ac:dyDescent="0.25">
      <c r="A759" s="80" t="str">
        <f>IF(A758="","",IF(A758+1&lt;Statistics!$F$4,A758+1,IF(A758+1=Statistics!$F$4,Statistics!$F$4,IF(A758+1&gt;Statistics!$F$4,""))))</f>
        <v/>
      </c>
      <c r="B759" s="127" t="str">
        <f>IF(A759="","",IF(ISNA(VLOOKUP(A759,Journal!$L$2:$L$1000,1,FALSE)),"",SUMIF(Journal!$L$2:$L$1000,A759,Journal!$Y$2:$Y$1000)))</f>
        <v/>
      </c>
      <c r="C759" s="79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</row>
    <row r="760" spans="1:17" ht="15.75" customHeight="1" x14ac:dyDescent="0.25">
      <c r="A760" s="80" t="str">
        <f>IF(A759="","",IF(A759+1&lt;Statistics!$F$4,A759+1,IF(A759+1=Statistics!$F$4,Statistics!$F$4,IF(A759+1&gt;Statistics!$F$4,""))))</f>
        <v/>
      </c>
      <c r="B760" s="127" t="str">
        <f>IF(A760="","",IF(ISNA(VLOOKUP(A760,Journal!$L$2:$L$1000,1,FALSE)),"",SUMIF(Journal!$L$2:$L$1000,A760,Journal!$Y$2:$Y$1000)))</f>
        <v/>
      </c>
      <c r="C760" s="79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</row>
    <row r="761" spans="1:17" ht="15.75" customHeight="1" x14ac:dyDescent="0.25">
      <c r="A761" s="80" t="str">
        <f>IF(A760="","",IF(A760+1&lt;Statistics!$F$4,A760+1,IF(A760+1=Statistics!$F$4,Statistics!$F$4,IF(A760+1&gt;Statistics!$F$4,""))))</f>
        <v/>
      </c>
      <c r="B761" s="127" t="str">
        <f>IF(A761="","",IF(ISNA(VLOOKUP(A761,Journal!$L$2:$L$1000,1,FALSE)),"",SUMIF(Journal!$L$2:$L$1000,A761,Journal!$Y$2:$Y$1000)))</f>
        <v/>
      </c>
      <c r="C761" s="79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</row>
    <row r="762" spans="1:17" ht="15.75" customHeight="1" x14ac:dyDescent="0.25">
      <c r="A762" s="80" t="str">
        <f>IF(A761="","",IF(A761+1&lt;Statistics!$F$4,A761+1,IF(A761+1=Statistics!$F$4,Statistics!$F$4,IF(A761+1&gt;Statistics!$F$4,""))))</f>
        <v/>
      </c>
      <c r="B762" s="127" t="str">
        <f>IF(A762="","",IF(ISNA(VLOOKUP(A762,Journal!$L$2:$L$1000,1,FALSE)),"",SUMIF(Journal!$L$2:$L$1000,A762,Journal!$Y$2:$Y$1000)))</f>
        <v/>
      </c>
      <c r="C762" s="79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</row>
    <row r="763" spans="1:17" ht="15.75" customHeight="1" x14ac:dyDescent="0.25">
      <c r="A763" s="80" t="str">
        <f>IF(A762="","",IF(A762+1&lt;Statistics!$F$4,A762+1,IF(A762+1=Statistics!$F$4,Statistics!$F$4,IF(A762+1&gt;Statistics!$F$4,""))))</f>
        <v/>
      </c>
      <c r="B763" s="127" t="str">
        <f>IF(A763="","",IF(ISNA(VLOOKUP(A763,Journal!$L$2:$L$1000,1,FALSE)),"",SUMIF(Journal!$L$2:$L$1000,A763,Journal!$Y$2:$Y$1000)))</f>
        <v/>
      </c>
      <c r="C763" s="79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</row>
    <row r="764" spans="1:17" ht="15.75" customHeight="1" x14ac:dyDescent="0.25">
      <c r="A764" s="80" t="str">
        <f>IF(A763="","",IF(A763+1&lt;Statistics!$F$4,A763+1,IF(A763+1=Statistics!$F$4,Statistics!$F$4,IF(A763+1&gt;Statistics!$F$4,""))))</f>
        <v/>
      </c>
      <c r="B764" s="127" t="str">
        <f>IF(A764="","",IF(ISNA(VLOOKUP(A764,Journal!$L$2:$L$1000,1,FALSE)),"",SUMIF(Journal!$L$2:$L$1000,A764,Journal!$Y$2:$Y$1000)))</f>
        <v/>
      </c>
      <c r="C764" s="79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</row>
    <row r="765" spans="1:17" ht="15.75" customHeight="1" x14ac:dyDescent="0.25">
      <c r="A765" s="80" t="str">
        <f>IF(A764="","",IF(A764+1&lt;Statistics!$F$4,A764+1,IF(A764+1=Statistics!$F$4,Statistics!$F$4,IF(A764+1&gt;Statistics!$F$4,""))))</f>
        <v/>
      </c>
      <c r="B765" s="127" t="str">
        <f>IF(A765="","",IF(ISNA(VLOOKUP(A765,Journal!$L$2:$L$1000,1,FALSE)),"",SUMIF(Journal!$L$2:$L$1000,A765,Journal!$Y$2:$Y$1000)))</f>
        <v/>
      </c>
      <c r="C765" s="79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</row>
    <row r="766" spans="1:17" ht="15.75" customHeight="1" x14ac:dyDescent="0.25">
      <c r="A766" s="80" t="str">
        <f>IF(A765="","",IF(A765+1&lt;Statistics!$F$4,A765+1,IF(A765+1=Statistics!$F$4,Statistics!$F$4,IF(A765+1&gt;Statistics!$F$4,""))))</f>
        <v/>
      </c>
      <c r="B766" s="127" t="str">
        <f>IF(A766="","",IF(ISNA(VLOOKUP(A766,Journal!$L$2:$L$1000,1,FALSE)),"",SUMIF(Journal!$L$2:$L$1000,A766,Journal!$Y$2:$Y$1000)))</f>
        <v/>
      </c>
      <c r="C766" s="79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</row>
    <row r="767" spans="1:17" ht="15.75" customHeight="1" x14ac:dyDescent="0.25">
      <c r="A767" s="80" t="str">
        <f>IF(A766="","",IF(A766+1&lt;Statistics!$F$4,A766+1,IF(A766+1=Statistics!$F$4,Statistics!$F$4,IF(A766+1&gt;Statistics!$F$4,""))))</f>
        <v/>
      </c>
      <c r="B767" s="127" t="str">
        <f>IF(A767="","",IF(ISNA(VLOOKUP(A767,Journal!$L$2:$L$1000,1,FALSE)),"",SUMIF(Journal!$L$2:$L$1000,A767,Journal!$Y$2:$Y$1000)))</f>
        <v/>
      </c>
      <c r="C767" s="79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</row>
    <row r="768" spans="1:17" ht="15.75" customHeight="1" x14ac:dyDescent="0.25">
      <c r="A768" s="80" t="str">
        <f>IF(A767="","",IF(A767+1&lt;Statistics!$F$4,A767+1,IF(A767+1=Statistics!$F$4,Statistics!$F$4,IF(A767+1&gt;Statistics!$F$4,""))))</f>
        <v/>
      </c>
      <c r="B768" s="127" t="str">
        <f>IF(A768="","",IF(ISNA(VLOOKUP(A768,Journal!$L$2:$L$1000,1,FALSE)),"",SUMIF(Journal!$L$2:$L$1000,A768,Journal!$Y$2:$Y$1000)))</f>
        <v/>
      </c>
      <c r="C768" s="79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</row>
    <row r="769" spans="1:17" ht="15.75" customHeight="1" x14ac:dyDescent="0.25">
      <c r="A769" s="80" t="str">
        <f>IF(A768="","",IF(A768+1&lt;Statistics!$F$4,A768+1,IF(A768+1=Statistics!$F$4,Statistics!$F$4,IF(A768+1&gt;Statistics!$F$4,""))))</f>
        <v/>
      </c>
      <c r="B769" s="127" t="str">
        <f>IF(A769="","",IF(ISNA(VLOOKUP(A769,Journal!$L$2:$L$1000,1,FALSE)),"",SUMIF(Journal!$L$2:$L$1000,A769,Journal!$Y$2:$Y$1000)))</f>
        <v/>
      </c>
      <c r="C769" s="79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</row>
    <row r="770" spans="1:17" ht="15.75" customHeight="1" x14ac:dyDescent="0.25">
      <c r="A770" s="80" t="str">
        <f>IF(A769="","",IF(A769+1&lt;Statistics!$F$4,A769+1,IF(A769+1=Statistics!$F$4,Statistics!$F$4,IF(A769+1&gt;Statistics!$F$4,""))))</f>
        <v/>
      </c>
      <c r="B770" s="127" t="str">
        <f>IF(A770="","",IF(ISNA(VLOOKUP(A770,Journal!$L$2:$L$1000,1,FALSE)),"",SUMIF(Journal!$L$2:$L$1000,A770,Journal!$Y$2:$Y$1000)))</f>
        <v/>
      </c>
      <c r="C770" s="79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</row>
    <row r="771" spans="1:17" ht="15.75" customHeight="1" x14ac:dyDescent="0.25">
      <c r="A771" s="80" t="str">
        <f>IF(A770="","",IF(A770+1&lt;Statistics!$F$4,A770+1,IF(A770+1=Statistics!$F$4,Statistics!$F$4,IF(A770+1&gt;Statistics!$F$4,""))))</f>
        <v/>
      </c>
      <c r="B771" s="127" t="str">
        <f>IF(A771="","",IF(ISNA(VLOOKUP(A771,Journal!$L$2:$L$1000,1,FALSE)),"",SUMIF(Journal!$L$2:$L$1000,A771,Journal!$Y$2:$Y$1000)))</f>
        <v/>
      </c>
      <c r="C771" s="79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</row>
    <row r="772" spans="1:17" ht="15.75" customHeight="1" x14ac:dyDescent="0.25">
      <c r="A772" s="80" t="str">
        <f>IF(A771="","",IF(A771+1&lt;Statistics!$F$4,A771+1,IF(A771+1=Statistics!$F$4,Statistics!$F$4,IF(A771+1&gt;Statistics!$F$4,""))))</f>
        <v/>
      </c>
      <c r="B772" s="127" t="str">
        <f>IF(A772="","",IF(ISNA(VLOOKUP(A772,Journal!$L$2:$L$1000,1,FALSE)),"",SUMIF(Journal!$L$2:$L$1000,A772,Journal!$Y$2:$Y$1000)))</f>
        <v/>
      </c>
      <c r="C772" s="79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</row>
    <row r="773" spans="1:17" ht="15.75" customHeight="1" x14ac:dyDescent="0.25">
      <c r="A773" s="80" t="str">
        <f>IF(A772="","",IF(A772+1&lt;Statistics!$F$4,A772+1,IF(A772+1=Statistics!$F$4,Statistics!$F$4,IF(A772+1&gt;Statistics!$F$4,""))))</f>
        <v/>
      </c>
      <c r="B773" s="127" t="str">
        <f>IF(A773="","",IF(ISNA(VLOOKUP(A773,Journal!$L$2:$L$1000,1,FALSE)),"",SUMIF(Journal!$L$2:$L$1000,A773,Journal!$Y$2:$Y$1000)))</f>
        <v/>
      </c>
      <c r="C773" s="79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</row>
    <row r="774" spans="1:17" ht="15.75" customHeight="1" x14ac:dyDescent="0.25">
      <c r="A774" s="80" t="str">
        <f>IF(A773="","",IF(A773+1&lt;Statistics!$F$4,A773+1,IF(A773+1=Statistics!$F$4,Statistics!$F$4,IF(A773+1&gt;Statistics!$F$4,""))))</f>
        <v/>
      </c>
      <c r="B774" s="127" t="str">
        <f>IF(A774="","",IF(ISNA(VLOOKUP(A774,Journal!$L$2:$L$1000,1,FALSE)),"",SUMIF(Journal!$L$2:$L$1000,A774,Journal!$Y$2:$Y$1000)))</f>
        <v/>
      </c>
      <c r="C774" s="79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</row>
    <row r="775" spans="1:17" ht="15.75" customHeight="1" x14ac:dyDescent="0.25">
      <c r="A775" s="80" t="str">
        <f>IF(A774="","",IF(A774+1&lt;Statistics!$F$4,A774+1,IF(A774+1=Statistics!$F$4,Statistics!$F$4,IF(A774+1&gt;Statistics!$F$4,""))))</f>
        <v/>
      </c>
      <c r="B775" s="127" t="str">
        <f>IF(A775="","",IF(ISNA(VLOOKUP(A775,Journal!$L$2:$L$1000,1,FALSE)),"",SUMIF(Journal!$L$2:$L$1000,A775,Journal!$Y$2:$Y$1000)))</f>
        <v/>
      </c>
      <c r="C775" s="79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</row>
    <row r="776" spans="1:17" ht="15.75" customHeight="1" x14ac:dyDescent="0.25">
      <c r="A776" s="80" t="str">
        <f>IF(A775="","",IF(A775+1&lt;Statistics!$F$4,A775+1,IF(A775+1=Statistics!$F$4,Statistics!$F$4,IF(A775+1&gt;Statistics!$F$4,""))))</f>
        <v/>
      </c>
      <c r="B776" s="127" t="str">
        <f>IF(A776="","",IF(ISNA(VLOOKUP(A776,Journal!$L$2:$L$1000,1,FALSE)),"",SUMIF(Journal!$L$2:$L$1000,A776,Journal!$Y$2:$Y$1000)))</f>
        <v/>
      </c>
      <c r="C776" s="79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</row>
    <row r="777" spans="1:17" ht="15.75" customHeight="1" x14ac:dyDescent="0.25">
      <c r="A777" s="80" t="str">
        <f>IF(A776="","",IF(A776+1&lt;Statistics!$F$4,A776+1,IF(A776+1=Statistics!$F$4,Statistics!$F$4,IF(A776+1&gt;Statistics!$F$4,""))))</f>
        <v/>
      </c>
      <c r="B777" s="127" t="str">
        <f>IF(A777="","",IF(ISNA(VLOOKUP(A777,Journal!$L$2:$L$1000,1,FALSE)),"",SUMIF(Journal!$L$2:$L$1000,A777,Journal!$Y$2:$Y$1000)))</f>
        <v/>
      </c>
      <c r="C777" s="79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</row>
    <row r="778" spans="1:17" ht="15.75" customHeight="1" x14ac:dyDescent="0.25">
      <c r="A778" s="80" t="str">
        <f>IF(A777="","",IF(A777+1&lt;Statistics!$F$4,A777+1,IF(A777+1=Statistics!$F$4,Statistics!$F$4,IF(A777+1&gt;Statistics!$F$4,""))))</f>
        <v/>
      </c>
      <c r="B778" s="127" t="str">
        <f>IF(A778="","",IF(ISNA(VLOOKUP(A778,Journal!$L$2:$L$1000,1,FALSE)),"",SUMIF(Journal!$L$2:$L$1000,A778,Journal!$Y$2:$Y$1000)))</f>
        <v/>
      </c>
      <c r="C778" s="79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</row>
    <row r="779" spans="1:17" ht="15.75" customHeight="1" x14ac:dyDescent="0.25">
      <c r="A779" s="80" t="str">
        <f>IF(A778="","",IF(A778+1&lt;Statistics!$F$4,A778+1,IF(A778+1=Statistics!$F$4,Statistics!$F$4,IF(A778+1&gt;Statistics!$F$4,""))))</f>
        <v/>
      </c>
      <c r="B779" s="127" t="str">
        <f>IF(A779="","",IF(ISNA(VLOOKUP(A779,Journal!$L$2:$L$1000,1,FALSE)),"",SUMIF(Journal!$L$2:$L$1000,A779,Journal!$Y$2:$Y$1000)))</f>
        <v/>
      </c>
      <c r="C779" s="79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</row>
    <row r="780" spans="1:17" ht="15.75" customHeight="1" x14ac:dyDescent="0.25">
      <c r="A780" s="80" t="str">
        <f>IF(A779="","",IF(A779+1&lt;Statistics!$F$4,A779+1,IF(A779+1=Statistics!$F$4,Statistics!$F$4,IF(A779+1&gt;Statistics!$F$4,""))))</f>
        <v/>
      </c>
      <c r="B780" s="127" t="str">
        <f>IF(A780="","",IF(ISNA(VLOOKUP(A780,Journal!$L$2:$L$1000,1,FALSE)),"",SUMIF(Journal!$L$2:$L$1000,A780,Journal!$Y$2:$Y$1000)))</f>
        <v/>
      </c>
      <c r="C780" s="79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</row>
    <row r="781" spans="1:17" ht="15.75" customHeight="1" x14ac:dyDescent="0.25">
      <c r="A781" s="80" t="str">
        <f>IF(A780="","",IF(A780+1&lt;Statistics!$F$4,A780+1,IF(A780+1=Statistics!$F$4,Statistics!$F$4,IF(A780+1&gt;Statistics!$F$4,""))))</f>
        <v/>
      </c>
      <c r="B781" s="127" t="str">
        <f>IF(A781="","",IF(ISNA(VLOOKUP(A781,Journal!$L$2:$L$1000,1,FALSE)),"",SUMIF(Journal!$L$2:$L$1000,A781,Journal!$Y$2:$Y$1000)))</f>
        <v/>
      </c>
      <c r="C781" s="79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</row>
    <row r="782" spans="1:17" ht="15.75" customHeight="1" x14ac:dyDescent="0.25">
      <c r="A782" s="80" t="str">
        <f>IF(A781="","",IF(A781+1&lt;Statistics!$F$4,A781+1,IF(A781+1=Statistics!$F$4,Statistics!$F$4,IF(A781+1&gt;Statistics!$F$4,""))))</f>
        <v/>
      </c>
      <c r="B782" s="127" t="str">
        <f>IF(A782="","",IF(ISNA(VLOOKUP(A782,Journal!$L$2:$L$1000,1,FALSE)),"",SUMIF(Journal!$L$2:$L$1000,A782,Journal!$Y$2:$Y$1000)))</f>
        <v/>
      </c>
      <c r="C782" s="79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</row>
    <row r="783" spans="1:17" ht="15.75" customHeight="1" x14ac:dyDescent="0.25">
      <c r="A783" s="80" t="str">
        <f>IF(A782="","",IF(A782+1&lt;Statistics!$F$4,A782+1,IF(A782+1=Statistics!$F$4,Statistics!$F$4,IF(A782+1&gt;Statistics!$F$4,""))))</f>
        <v/>
      </c>
      <c r="B783" s="127" t="str">
        <f>IF(A783="","",IF(ISNA(VLOOKUP(A783,Journal!$L$2:$L$1000,1,FALSE)),"",SUMIF(Journal!$L$2:$L$1000,A783,Journal!$Y$2:$Y$1000)))</f>
        <v/>
      </c>
      <c r="C783" s="79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</row>
    <row r="784" spans="1:17" ht="15.75" customHeight="1" x14ac:dyDescent="0.25">
      <c r="A784" s="80" t="str">
        <f>IF(A783="","",IF(A783+1&lt;Statistics!$F$4,A783+1,IF(A783+1=Statistics!$F$4,Statistics!$F$4,IF(A783+1&gt;Statistics!$F$4,""))))</f>
        <v/>
      </c>
      <c r="B784" s="127" t="str">
        <f>IF(A784="","",IF(ISNA(VLOOKUP(A784,Journal!$L$2:$L$1000,1,FALSE)),"",SUMIF(Journal!$L$2:$L$1000,A784,Journal!$Y$2:$Y$1000)))</f>
        <v/>
      </c>
      <c r="C784" s="79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</row>
    <row r="785" spans="1:17" ht="15.75" customHeight="1" x14ac:dyDescent="0.25">
      <c r="A785" s="80" t="str">
        <f>IF(A784="","",IF(A784+1&lt;Statistics!$F$4,A784+1,IF(A784+1=Statistics!$F$4,Statistics!$F$4,IF(A784+1&gt;Statistics!$F$4,""))))</f>
        <v/>
      </c>
      <c r="B785" s="127" t="str">
        <f>IF(A785="","",IF(ISNA(VLOOKUP(A785,Journal!$L$2:$L$1000,1,FALSE)),"",SUMIF(Journal!$L$2:$L$1000,A785,Journal!$Y$2:$Y$1000)))</f>
        <v/>
      </c>
      <c r="C785" s="79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</row>
    <row r="786" spans="1:17" ht="15.75" customHeight="1" x14ac:dyDescent="0.25">
      <c r="A786" s="80" t="str">
        <f>IF(A785="","",IF(A785+1&lt;Statistics!$F$4,A785+1,IF(A785+1=Statistics!$F$4,Statistics!$F$4,IF(A785+1&gt;Statistics!$F$4,""))))</f>
        <v/>
      </c>
      <c r="B786" s="127" t="str">
        <f>IF(A786="","",IF(ISNA(VLOOKUP(A786,Journal!$L$2:$L$1000,1,FALSE)),"",SUMIF(Journal!$L$2:$L$1000,A786,Journal!$Y$2:$Y$1000)))</f>
        <v/>
      </c>
      <c r="C786" s="79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</row>
    <row r="787" spans="1:17" ht="15.75" customHeight="1" x14ac:dyDescent="0.25">
      <c r="A787" s="80" t="str">
        <f>IF(A786="","",IF(A786+1&lt;Statistics!$F$4,A786+1,IF(A786+1=Statistics!$F$4,Statistics!$F$4,IF(A786+1&gt;Statistics!$F$4,""))))</f>
        <v/>
      </c>
      <c r="B787" s="127" t="str">
        <f>IF(A787="","",IF(ISNA(VLOOKUP(A787,Journal!$L$2:$L$1000,1,FALSE)),"",SUMIF(Journal!$L$2:$L$1000,A787,Journal!$Y$2:$Y$1000)))</f>
        <v/>
      </c>
      <c r="C787" s="79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</row>
    <row r="788" spans="1:17" ht="15.75" customHeight="1" x14ac:dyDescent="0.25">
      <c r="A788" s="80" t="str">
        <f>IF(A787="","",IF(A787+1&lt;Statistics!$F$4,A787+1,IF(A787+1=Statistics!$F$4,Statistics!$F$4,IF(A787+1&gt;Statistics!$F$4,""))))</f>
        <v/>
      </c>
      <c r="B788" s="127" t="str">
        <f>IF(A788="","",IF(ISNA(VLOOKUP(A788,Journal!$L$2:$L$1000,1,FALSE)),"",SUMIF(Journal!$L$2:$L$1000,A788,Journal!$Y$2:$Y$1000)))</f>
        <v/>
      </c>
      <c r="C788" s="79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</row>
    <row r="789" spans="1:17" ht="15.75" customHeight="1" x14ac:dyDescent="0.25">
      <c r="A789" s="80" t="str">
        <f>IF(A788="","",IF(A788+1&lt;Statistics!$F$4,A788+1,IF(A788+1=Statistics!$F$4,Statistics!$F$4,IF(A788+1&gt;Statistics!$F$4,""))))</f>
        <v/>
      </c>
      <c r="B789" s="127" t="str">
        <f>IF(A789="","",IF(ISNA(VLOOKUP(A789,Journal!$L$2:$L$1000,1,FALSE)),"",SUMIF(Journal!$L$2:$L$1000,A789,Journal!$Y$2:$Y$1000)))</f>
        <v/>
      </c>
      <c r="C789" s="79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</row>
    <row r="790" spans="1:17" ht="15.75" customHeight="1" x14ac:dyDescent="0.25">
      <c r="A790" s="80" t="str">
        <f>IF(A789="","",IF(A789+1&lt;Statistics!$F$4,A789+1,IF(A789+1=Statistics!$F$4,Statistics!$F$4,IF(A789+1&gt;Statistics!$F$4,""))))</f>
        <v/>
      </c>
      <c r="B790" s="127" t="str">
        <f>IF(A790="","",IF(ISNA(VLOOKUP(A790,Journal!$L$2:$L$1000,1,FALSE)),"",SUMIF(Journal!$L$2:$L$1000,A790,Journal!$Y$2:$Y$1000)))</f>
        <v/>
      </c>
      <c r="C790" s="79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</row>
    <row r="791" spans="1:17" ht="15.75" customHeight="1" x14ac:dyDescent="0.25">
      <c r="A791" s="80" t="str">
        <f>IF(A790="","",IF(A790+1&lt;Statistics!$F$4,A790+1,IF(A790+1=Statistics!$F$4,Statistics!$F$4,IF(A790+1&gt;Statistics!$F$4,""))))</f>
        <v/>
      </c>
      <c r="B791" s="127" t="str">
        <f>IF(A791="","",IF(ISNA(VLOOKUP(A791,Journal!$L$2:$L$1000,1,FALSE)),"",SUMIF(Journal!$L$2:$L$1000,A791,Journal!$Y$2:$Y$1000)))</f>
        <v/>
      </c>
      <c r="C791" s="79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</row>
    <row r="792" spans="1:17" ht="15.75" customHeight="1" x14ac:dyDescent="0.25">
      <c r="A792" s="80" t="str">
        <f>IF(A791="","",IF(A791+1&lt;Statistics!$F$4,A791+1,IF(A791+1=Statistics!$F$4,Statistics!$F$4,IF(A791+1&gt;Statistics!$F$4,""))))</f>
        <v/>
      </c>
      <c r="B792" s="127" t="str">
        <f>IF(A792="","",IF(ISNA(VLOOKUP(A792,Journal!$L$2:$L$1000,1,FALSE)),"",SUMIF(Journal!$L$2:$L$1000,A792,Journal!$Y$2:$Y$1000)))</f>
        <v/>
      </c>
      <c r="C792" s="79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</row>
    <row r="793" spans="1:17" ht="15.75" customHeight="1" x14ac:dyDescent="0.25">
      <c r="A793" s="80" t="str">
        <f>IF(A792="","",IF(A792+1&lt;Statistics!$F$4,A792+1,IF(A792+1=Statistics!$F$4,Statistics!$F$4,IF(A792+1&gt;Statistics!$F$4,""))))</f>
        <v/>
      </c>
      <c r="B793" s="127" t="str">
        <f>IF(A793="","",IF(ISNA(VLOOKUP(A793,Journal!$L$2:$L$1000,1,FALSE)),"",SUMIF(Journal!$L$2:$L$1000,A793,Journal!$Y$2:$Y$1000)))</f>
        <v/>
      </c>
      <c r="C793" s="79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</row>
    <row r="794" spans="1:17" ht="15.75" customHeight="1" x14ac:dyDescent="0.25">
      <c r="A794" s="80" t="str">
        <f>IF(A793="","",IF(A793+1&lt;Statistics!$F$4,A793+1,IF(A793+1=Statistics!$F$4,Statistics!$F$4,IF(A793+1&gt;Statistics!$F$4,""))))</f>
        <v/>
      </c>
      <c r="B794" s="127" t="str">
        <f>IF(A794="","",IF(ISNA(VLOOKUP(A794,Journal!$L$2:$L$1000,1,FALSE)),"",SUMIF(Journal!$L$2:$L$1000,A794,Journal!$Y$2:$Y$1000)))</f>
        <v/>
      </c>
      <c r="C794" s="79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</row>
    <row r="795" spans="1:17" ht="15.75" customHeight="1" x14ac:dyDescent="0.25">
      <c r="A795" s="80" t="str">
        <f>IF(A794="","",IF(A794+1&lt;Statistics!$F$4,A794+1,IF(A794+1=Statistics!$F$4,Statistics!$F$4,IF(A794+1&gt;Statistics!$F$4,""))))</f>
        <v/>
      </c>
      <c r="B795" s="127" t="str">
        <f>IF(A795="","",IF(ISNA(VLOOKUP(A795,Journal!$L$2:$L$1000,1,FALSE)),"",SUMIF(Journal!$L$2:$L$1000,A795,Journal!$Y$2:$Y$1000)))</f>
        <v/>
      </c>
      <c r="C795" s="79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</row>
    <row r="796" spans="1:17" ht="15.75" customHeight="1" x14ac:dyDescent="0.25">
      <c r="A796" s="80" t="str">
        <f>IF(A795="","",IF(A795+1&lt;Statistics!$F$4,A795+1,IF(A795+1=Statistics!$F$4,Statistics!$F$4,IF(A795+1&gt;Statistics!$F$4,""))))</f>
        <v/>
      </c>
      <c r="B796" s="127" t="str">
        <f>IF(A796="","",IF(ISNA(VLOOKUP(A796,Journal!$L$2:$L$1000,1,FALSE)),"",SUMIF(Journal!$L$2:$L$1000,A796,Journal!$Y$2:$Y$1000)))</f>
        <v/>
      </c>
      <c r="C796" s="79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</row>
    <row r="797" spans="1:17" ht="15.75" customHeight="1" x14ac:dyDescent="0.25">
      <c r="A797" s="80" t="str">
        <f>IF(A796="","",IF(A796+1&lt;Statistics!$F$4,A796+1,IF(A796+1=Statistics!$F$4,Statistics!$F$4,IF(A796+1&gt;Statistics!$F$4,""))))</f>
        <v/>
      </c>
      <c r="B797" s="127" t="str">
        <f>IF(A797="","",IF(ISNA(VLOOKUP(A797,Journal!$L$2:$L$1000,1,FALSE)),"",SUMIF(Journal!$L$2:$L$1000,A797,Journal!$Y$2:$Y$1000)))</f>
        <v/>
      </c>
      <c r="C797" s="79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</row>
    <row r="798" spans="1:17" ht="15.75" customHeight="1" x14ac:dyDescent="0.25">
      <c r="A798" s="80" t="str">
        <f>IF(A797="","",IF(A797+1&lt;Statistics!$F$4,A797+1,IF(A797+1=Statistics!$F$4,Statistics!$F$4,IF(A797+1&gt;Statistics!$F$4,""))))</f>
        <v/>
      </c>
      <c r="B798" s="127" t="str">
        <f>IF(A798="","",IF(ISNA(VLOOKUP(A798,Journal!$L$2:$L$1000,1,FALSE)),"",SUMIF(Journal!$L$2:$L$1000,A798,Journal!$Y$2:$Y$1000)))</f>
        <v/>
      </c>
      <c r="C798" s="79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</row>
    <row r="799" spans="1:17" ht="15.75" customHeight="1" x14ac:dyDescent="0.25">
      <c r="A799" s="80" t="str">
        <f>IF(A798="","",IF(A798+1&lt;Statistics!$F$4,A798+1,IF(A798+1=Statistics!$F$4,Statistics!$F$4,IF(A798+1&gt;Statistics!$F$4,""))))</f>
        <v/>
      </c>
      <c r="B799" s="127" t="str">
        <f>IF(A799="","",IF(ISNA(VLOOKUP(A799,Journal!$L$2:$L$1000,1,FALSE)),"",SUMIF(Journal!$L$2:$L$1000,A799,Journal!$Y$2:$Y$1000)))</f>
        <v/>
      </c>
      <c r="C799" s="79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</row>
    <row r="800" spans="1:17" ht="15.75" customHeight="1" x14ac:dyDescent="0.25">
      <c r="A800" s="80" t="str">
        <f>IF(A799="","",IF(A799+1&lt;Statistics!$F$4,A799+1,IF(A799+1=Statistics!$F$4,Statistics!$F$4,IF(A799+1&gt;Statistics!$F$4,""))))</f>
        <v/>
      </c>
      <c r="B800" s="127" t="str">
        <f>IF(A800="","",IF(ISNA(VLOOKUP(A800,Journal!$L$2:$L$1000,1,FALSE)),"",SUMIF(Journal!$L$2:$L$1000,A800,Journal!$Y$2:$Y$1000)))</f>
        <v/>
      </c>
      <c r="C800" s="79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</row>
    <row r="801" spans="1:17" ht="15.75" customHeight="1" x14ac:dyDescent="0.25">
      <c r="A801" s="80" t="str">
        <f>IF(A800="","",IF(A800+1&lt;Statistics!$F$4,A800+1,IF(A800+1=Statistics!$F$4,Statistics!$F$4,IF(A800+1&gt;Statistics!$F$4,""))))</f>
        <v/>
      </c>
      <c r="B801" s="127" t="str">
        <f>IF(A801="","",IF(ISNA(VLOOKUP(A801,Journal!$L$2:$L$1000,1,FALSE)),"",SUMIF(Journal!$L$2:$L$1000,A801,Journal!$Y$2:$Y$1000)))</f>
        <v/>
      </c>
      <c r="C801" s="79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</row>
    <row r="802" spans="1:17" ht="15.75" customHeight="1" x14ac:dyDescent="0.25">
      <c r="A802" s="80" t="str">
        <f>IF(A801="","",IF(A801+1&lt;Statistics!$F$4,A801+1,IF(A801+1=Statistics!$F$4,Statistics!$F$4,IF(A801+1&gt;Statistics!$F$4,""))))</f>
        <v/>
      </c>
      <c r="B802" s="127" t="str">
        <f>IF(A802="","",IF(ISNA(VLOOKUP(A802,Journal!$L$2:$L$1000,1,FALSE)),"",SUMIF(Journal!$L$2:$L$1000,A802,Journal!$Y$2:$Y$1000)))</f>
        <v/>
      </c>
      <c r="C802" s="79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</row>
    <row r="803" spans="1:17" ht="15.75" customHeight="1" x14ac:dyDescent="0.25">
      <c r="A803" s="80" t="str">
        <f>IF(A802="","",IF(A802+1&lt;Statistics!$F$4,A802+1,IF(A802+1=Statistics!$F$4,Statistics!$F$4,IF(A802+1&gt;Statistics!$F$4,""))))</f>
        <v/>
      </c>
      <c r="B803" s="127" t="str">
        <f>IF(A803="","",IF(ISNA(VLOOKUP(A803,Journal!$L$2:$L$1000,1,FALSE)),"",SUMIF(Journal!$L$2:$L$1000,A803,Journal!$Y$2:$Y$1000)))</f>
        <v/>
      </c>
      <c r="C803" s="79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</row>
    <row r="804" spans="1:17" ht="15.75" customHeight="1" x14ac:dyDescent="0.25">
      <c r="A804" s="80" t="str">
        <f>IF(A803="","",IF(A803+1&lt;Statistics!$F$4,A803+1,IF(A803+1=Statistics!$F$4,Statistics!$F$4,IF(A803+1&gt;Statistics!$F$4,""))))</f>
        <v/>
      </c>
      <c r="B804" s="127" t="str">
        <f>IF(A804="","",IF(ISNA(VLOOKUP(A804,Journal!$L$2:$L$1000,1,FALSE)),"",SUMIF(Journal!$L$2:$L$1000,A804,Journal!$Y$2:$Y$1000)))</f>
        <v/>
      </c>
      <c r="C804" s="79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</row>
    <row r="805" spans="1:17" ht="15.75" customHeight="1" x14ac:dyDescent="0.25">
      <c r="A805" s="80" t="str">
        <f>IF(A804="","",IF(A804+1&lt;Statistics!$F$4,A804+1,IF(A804+1=Statistics!$F$4,Statistics!$F$4,IF(A804+1&gt;Statistics!$F$4,""))))</f>
        <v/>
      </c>
      <c r="B805" s="127" t="str">
        <f>IF(A805="","",IF(ISNA(VLOOKUP(A805,Journal!$L$2:$L$1000,1,FALSE)),"",SUMIF(Journal!$L$2:$L$1000,A805,Journal!$Y$2:$Y$1000)))</f>
        <v/>
      </c>
      <c r="C805" s="79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</row>
    <row r="806" spans="1:17" ht="15.75" customHeight="1" x14ac:dyDescent="0.25">
      <c r="A806" s="80" t="str">
        <f>IF(A805="","",IF(A805+1&lt;Statistics!$F$4,A805+1,IF(A805+1=Statistics!$F$4,Statistics!$F$4,IF(A805+1&gt;Statistics!$F$4,""))))</f>
        <v/>
      </c>
      <c r="B806" s="127" t="str">
        <f>IF(A806="","",IF(ISNA(VLOOKUP(A806,Journal!$L$2:$L$1000,1,FALSE)),"",SUMIF(Journal!$L$2:$L$1000,A806,Journal!$Y$2:$Y$1000)))</f>
        <v/>
      </c>
      <c r="C806" s="79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</row>
    <row r="807" spans="1:17" ht="15.75" customHeight="1" x14ac:dyDescent="0.25">
      <c r="A807" s="80" t="str">
        <f>IF(A806="","",IF(A806+1&lt;Statistics!$F$4,A806+1,IF(A806+1=Statistics!$F$4,Statistics!$F$4,IF(A806+1&gt;Statistics!$F$4,""))))</f>
        <v/>
      </c>
      <c r="B807" s="127" t="str">
        <f>IF(A807="","",IF(ISNA(VLOOKUP(A807,Journal!$L$2:$L$1000,1,FALSE)),"",SUMIF(Journal!$L$2:$L$1000,A807,Journal!$Y$2:$Y$1000)))</f>
        <v/>
      </c>
      <c r="C807" s="79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</row>
    <row r="808" spans="1:17" ht="15.75" customHeight="1" x14ac:dyDescent="0.25">
      <c r="A808" s="80" t="str">
        <f>IF(A807="","",IF(A807+1&lt;Statistics!$F$4,A807+1,IF(A807+1=Statistics!$F$4,Statistics!$F$4,IF(A807+1&gt;Statistics!$F$4,""))))</f>
        <v/>
      </c>
      <c r="B808" s="127" t="str">
        <f>IF(A808="","",IF(ISNA(VLOOKUP(A808,Journal!$L$2:$L$1000,1,FALSE)),"",SUMIF(Journal!$L$2:$L$1000,A808,Journal!$Y$2:$Y$1000)))</f>
        <v/>
      </c>
      <c r="C808" s="79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</row>
    <row r="809" spans="1:17" ht="15.75" customHeight="1" x14ac:dyDescent="0.25">
      <c r="A809" s="80" t="str">
        <f>IF(A808="","",IF(A808+1&lt;Statistics!$F$4,A808+1,IF(A808+1=Statistics!$F$4,Statistics!$F$4,IF(A808+1&gt;Statistics!$F$4,""))))</f>
        <v/>
      </c>
      <c r="B809" s="127" t="str">
        <f>IF(A809="","",IF(ISNA(VLOOKUP(A809,Journal!$L$2:$L$1000,1,FALSE)),"",SUMIF(Journal!$L$2:$L$1000,A809,Journal!$Y$2:$Y$1000)))</f>
        <v/>
      </c>
      <c r="C809" s="79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</row>
    <row r="810" spans="1:17" ht="15.75" customHeight="1" x14ac:dyDescent="0.25">
      <c r="A810" s="80" t="str">
        <f>IF(A809="","",IF(A809+1&lt;Statistics!$F$4,A809+1,IF(A809+1=Statistics!$F$4,Statistics!$F$4,IF(A809+1&gt;Statistics!$F$4,""))))</f>
        <v/>
      </c>
      <c r="B810" s="127" t="str">
        <f>IF(A810="","",IF(ISNA(VLOOKUP(A810,Journal!$L$2:$L$1000,1,FALSE)),"",SUMIF(Journal!$L$2:$L$1000,A810,Journal!$Y$2:$Y$1000)))</f>
        <v/>
      </c>
      <c r="C810" s="79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</row>
    <row r="811" spans="1:17" ht="15.75" customHeight="1" x14ac:dyDescent="0.25">
      <c r="A811" s="80" t="str">
        <f>IF(A810="","",IF(A810+1&lt;Statistics!$F$4,A810+1,IF(A810+1=Statistics!$F$4,Statistics!$F$4,IF(A810+1&gt;Statistics!$F$4,""))))</f>
        <v/>
      </c>
      <c r="B811" s="127" t="str">
        <f>IF(A811="","",IF(ISNA(VLOOKUP(A811,Journal!$L$2:$L$1000,1,FALSE)),"",SUMIF(Journal!$L$2:$L$1000,A811,Journal!$Y$2:$Y$1000)))</f>
        <v/>
      </c>
      <c r="C811" s="79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</row>
    <row r="812" spans="1:17" ht="15.75" customHeight="1" x14ac:dyDescent="0.25">
      <c r="A812" s="80" t="str">
        <f>IF(A811="","",IF(A811+1&lt;Statistics!$F$4,A811+1,IF(A811+1=Statistics!$F$4,Statistics!$F$4,IF(A811+1&gt;Statistics!$F$4,""))))</f>
        <v/>
      </c>
      <c r="B812" s="127" t="str">
        <f>IF(A812="","",IF(ISNA(VLOOKUP(A812,Journal!$L$2:$L$1000,1,FALSE)),"",SUMIF(Journal!$L$2:$L$1000,A812,Journal!$Y$2:$Y$1000)))</f>
        <v/>
      </c>
      <c r="C812" s="79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</row>
    <row r="813" spans="1:17" ht="15.75" customHeight="1" x14ac:dyDescent="0.25">
      <c r="A813" s="80" t="str">
        <f>IF(A812="","",IF(A812+1&lt;Statistics!$F$4,A812+1,IF(A812+1=Statistics!$F$4,Statistics!$F$4,IF(A812+1&gt;Statistics!$F$4,""))))</f>
        <v/>
      </c>
      <c r="B813" s="127" t="str">
        <f>IF(A813="","",IF(ISNA(VLOOKUP(A813,Journal!$L$2:$L$1000,1,FALSE)),"",SUMIF(Journal!$L$2:$L$1000,A813,Journal!$Y$2:$Y$1000)))</f>
        <v/>
      </c>
      <c r="C813" s="79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</row>
    <row r="814" spans="1:17" ht="15.75" customHeight="1" x14ac:dyDescent="0.25">
      <c r="A814" s="80" t="str">
        <f>IF(A813="","",IF(A813+1&lt;Statistics!$F$4,A813+1,IF(A813+1=Statistics!$F$4,Statistics!$F$4,IF(A813+1&gt;Statistics!$F$4,""))))</f>
        <v/>
      </c>
      <c r="B814" s="127" t="str">
        <f>IF(A814="","",IF(ISNA(VLOOKUP(A814,Journal!$L$2:$L$1000,1,FALSE)),"",SUMIF(Journal!$L$2:$L$1000,A814,Journal!$Y$2:$Y$1000)))</f>
        <v/>
      </c>
      <c r="C814" s="79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</row>
    <row r="815" spans="1:17" ht="15.75" customHeight="1" x14ac:dyDescent="0.25">
      <c r="A815" s="80" t="str">
        <f>IF(A814="","",IF(A814+1&lt;Statistics!$F$4,A814+1,IF(A814+1=Statistics!$F$4,Statistics!$F$4,IF(A814+1&gt;Statistics!$F$4,""))))</f>
        <v/>
      </c>
      <c r="B815" s="127" t="str">
        <f>IF(A815="","",IF(ISNA(VLOOKUP(A815,Journal!$L$2:$L$1000,1,FALSE)),"",SUMIF(Journal!$L$2:$L$1000,A815,Journal!$Y$2:$Y$1000)))</f>
        <v/>
      </c>
      <c r="C815" s="79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</row>
    <row r="816" spans="1:17" ht="15.75" customHeight="1" x14ac:dyDescent="0.25">
      <c r="A816" s="80" t="str">
        <f>IF(A815="","",IF(A815+1&lt;Statistics!$F$4,A815+1,IF(A815+1=Statistics!$F$4,Statistics!$F$4,IF(A815+1&gt;Statistics!$F$4,""))))</f>
        <v/>
      </c>
      <c r="B816" s="127" t="str">
        <f>IF(A816="","",IF(ISNA(VLOOKUP(A816,Journal!$L$2:$L$1000,1,FALSE)),"",SUMIF(Journal!$L$2:$L$1000,A816,Journal!$Y$2:$Y$1000)))</f>
        <v/>
      </c>
      <c r="C816" s="79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</row>
    <row r="817" spans="1:17" ht="15.75" customHeight="1" x14ac:dyDescent="0.25">
      <c r="A817" s="80" t="str">
        <f>IF(A816="","",IF(A816+1&lt;Statistics!$F$4,A816+1,IF(A816+1=Statistics!$F$4,Statistics!$F$4,IF(A816+1&gt;Statistics!$F$4,""))))</f>
        <v/>
      </c>
      <c r="B817" s="127" t="str">
        <f>IF(A817="","",IF(ISNA(VLOOKUP(A817,Journal!$L$2:$L$1000,1,FALSE)),"",SUMIF(Journal!$L$2:$L$1000,A817,Journal!$Y$2:$Y$1000)))</f>
        <v/>
      </c>
      <c r="C817" s="79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</row>
    <row r="818" spans="1:17" ht="15.75" customHeight="1" x14ac:dyDescent="0.25">
      <c r="A818" s="80" t="str">
        <f>IF(A817="","",IF(A817+1&lt;Statistics!$F$4,A817+1,IF(A817+1=Statistics!$F$4,Statistics!$F$4,IF(A817+1&gt;Statistics!$F$4,""))))</f>
        <v/>
      </c>
      <c r="B818" s="127" t="str">
        <f>IF(A818="","",IF(ISNA(VLOOKUP(A818,Journal!$L$2:$L$1000,1,FALSE)),"",SUMIF(Journal!$L$2:$L$1000,A818,Journal!$Y$2:$Y$1000)))</f>
        <v/>
      </c>
      <c r="C818" s="79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</row>
    <row r="819" spans="1:17" ht="15.75" customHeight="1" x14ac:dyDescent="0.25">
      <c r="A819" s="80" t="str">
        <f>IF(A818="","",IF(A818+1&lt;Statistics!$F$4,A818+1,IF(A818+1=Statistics!$F$4,Statistics!$F$4,IF(A818+1&gt;Statistics!$F$4,""))))</f>
        <v/>
      </c>
      <c r="B819" s="127" t="str">
        <f>IF(A819="","",IF(ISNA(VLOOKUP(A819,Journal!$L$2:$L$1000,1,FALSE)),"",SUMIF(Journal!$L$2:$L$1000,A819,Journal!$Y$2:$Y$1000)))</f>
        <v/>
      </c>
      <c r="C819" s="79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</row>
    <row r="820" spans="1:17" ht="15.75" customHeight="1" x14ac:dyDescent="0.25">
      <c r="A820" s="80" t="str">
        <f>IF(A819="","",IF(A819+1&lt;Statistics!$F$4,A819+1,IF(A819+1=Statistics!$F$4,Statistics!$F$4,IF(A819+1&gt;Statistics!$F$4,""))))</f>
        <v/>
      </c>
      <c r="B820" s="127" t="str">
        <f>IF(A820="","",IF(ISNA(VLOOKUP(A820,Journal!$L$2:$L$1000,1,FALSE)),"",SUMIF(Journal!$L$2:$L$1000,A820,Journal!$Y$2:$Y$1000)))</f>
        <v/>
      </c>
      <c r="C820" s="79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</row>
    <row r="821" spans="1:17" ht="15.75" customHeight="1" x14ac:dyDescent="0.25">
      <c r="A821" s="80" t="str">
        <f>IF(A820="","",IF(A820+1&lt;Statistics!$F$4,A820+1,IF(A820+1=Statistics!$F$4,Statistics!$F$4,IF(A820+1&gt;Statistics!$F$4,""))))</f>
        <v/>
      </c>
      <c r="B821" s="127" t="str">
        <f>IF(A821="","",IF(ISNA(VLOOKUP(A821,Journal!$L$2:$L$1000,1,FALSE)),"",SUMIF(Journal!$L$2:$L$1000,A821,Journal!$Y$2:$Y$1000)))</f>
        <v/>
      </c>
      <c r="C821" s="79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</row>
    <row r="822" spans="1:17" ht="15.75" customHeight="1" x14ac:dyDescent="0.25">
      <c r="A822" s="80" t="str">
        <f>IF(A821="","",IF(A821+1&lt;Statistics!$F$4,A821+1,IF(A821+1=Statistics!$F$4,Statistics!$F$4,IF(A821+1&gt;Statistics!$F$4,""))))</f>
        <v/>
      </c>
      <c r="B822" s="127" t="str">
        <f>IF(A822="","",IF(ISNA(VLOOKUP(A822,Journal!$L$2:$L$1000,1,FALSE)),"",SUMIF(Journal!$L$2:$L$1000,A822,Journal!$Y$2:$Y$1000)))</f>
        <v/>
      </c>
      <c r="C822" s="79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</row>
    <row r="823" spans="1:17" ht="15.75" customHeight="1" x14ac:dyDescent="0.25">
      <c r="A823" s="80" t="str">
        <f>IF(A822="","",IF(A822+1&lt;Statistics!$F$4,A822+1,IF(A822+1=Statistics!$F$4,Statistics!$F$4,IF(A822+1&gt;Statistics!$F$4,""))))</f>
        <v/>
      </c>
      <c r="B823" s="127" t="str">
        <f>IF(A823="","",IF(ISNA(VLOOKUP(A823,Journal!$L$2:$L$1000,1,FALSE)),"",SUMIF(Journal!$L$2:$L$1000,A823,Journal!$Y$2:$Y$1000)))</f>
        <v/>
      </c>
      <c r="C823" s="79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</row>
    <row r="824" spans="1:17" ht="15.75" customHeight="1" x14ac:dyDescent="0.25">
      <c r="A824" s="80" t="str">
        <f>IF(A823="","",IF(A823+1&lt;Statistics!$F$4,A823+1,IF(A823+1=Statistics!$F$4,Statistics!$F$4,IF(A823+1&gt;Statistics!$F$4,""))))</f>
        <v/>
      </c>
      <c r="B824" s="127" t="str">
        <f>IF(A824="","",IF(ISNA(VLOOKUP(A824,Journal!$L$2:$L$1000,1,FALSE)),"",SUMIF(Journal!$L$2:$L$1000,A824,Journal!$Y$2:$Y$1000)))</f>
        <v/>
      </c>
      <c r="C824" s="79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</row>
    <row r="825" spans="1:17" ht="15.75" customHeight="1" x14ac:dyDescent="0.25">
      <c r="A825" s="80" t="str">
        <f>IF(A824="","",IF(A824+1&lt;Statistics!$F$4,A824+1,IF(A824+1=Statistics!$F$4,Statistics!$F$4,IF(A824+1&gt;Statistics!$F$4,""))))</f>
        <v/>
      </c>
      <c r="B825" s="127" t="str">
        <f>IF(A825="","",IF(ISNA(VLOOKUP(A825,Journal!$L$2:$L$1000,1,FALSE)),"",SUMIF(Journal!$L$2:$L$1000,A825,Journal!$Y$2:$Y$1000)))</f>
        <v/>
      </c>
      <c r="C825" s="79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</row>
    <row r="826" spans="1:17" ht="15.75" customHeight="1" x14ac:dyDescent="0.25">
      <c r="A826" s="80" t="str">
        <f>IF(A825="","",IF(A825+1&lt;Statistics!$F$4,A825+1,IF(A825+1=Statistics!$F$4,Statistics!$F$4,IF(A825+1&gt;Statistics!$F$4,""))))</f>
        <v/>
      </c>
      <c r="B826" s="127" t="str">
        <f>IF(A826="","",IF(ISNA(VLOOKUP(A826,Journal!$L$2:$L$1000,1,FALSE)),"",SUMIF(Journal!$L$2:$L$1000,A826,Journal!$Y$2:$Y$1000)))</f>
        <v/>
      </c>
      <c r="C826" s="79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</row>
    <row r="827" spans="1:17" ht="15.75" customHeight="1" x14ac:dyDescent="0.25">
      <c r="A827" s="80" t="str">
        <f>IF(A826="","",IF(A826+1&lt;Statistics!$F$4,A826+1,IF(A826+1=Statistics!$F$4,Statistics!$F$4,IF(A826+1&gt;Statistics!$F$4,""))))</f>
        <v/>
      </c>
      <c r="B827" s="127" t="str">
        <f>IF(A827="","",IF(ISNA(VLOOKUP(A827,Journal!$L$2:$L$1000,1,FALSE)),"",SUMIF(Journal!$L$2:$L$1000,A827,Journal!$Y$2:$Y$1000)))</f>
        <v/>
      </c>
      <c r="C827" s="79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</row>
    <row r="828" spans="1:17" ht="15.75" customHeight="1" x14ac:dyDescent="0.25">
      <c r="A828" s="80" t="str">
        <f>IF(A827="","",IF(A827+1&lt;Statistics!$F$4,A827+1,IF(A827+1=Statistics!$F$4,Statistics!$F$4,IF(A827+1&gt;Statistics!$F$4,""))))</f>
        <v/>
      </c>
      <c r="B828" s="127" t="str">
        <f>IF(A828="","",IF(ISNA(VLOOKUP(A828,Journal!$L$2:$L$1000,1,FALSE)),"",SUMIF(Journal!$L$2:$L$1000,A828,Journal!$Y$2:$Y$1000)))</f>
        <v/>
      </c>
      <c r="C828" s="79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</row>
    <row r="829" spans="1:17" ht="15.75" customHeight="1" x14ac:dyDescent="0.25">
      <c r="A829" s="80" t="str">
        <f>IF(A828="","",IF(A828+1&lt;Statistics!$F$4,A828+1,IF(A828+1=Statistics!$F$4,Statistics!$F$4,IF(A828+1&gt;Statistics!$F$4,""))))</f>
        <v/>
      </c>
      <c r="B829" s="127" t="str">
        <f>IF(A829="","",IF(ISNA(VLOOKUP(A829,Journal!$L$2:$L$1000,1,FALSE)),"",SUMIF(Journal!$L$2:$L$1000,A829,Journal!$Y$2:$Y$1000)))</f>
        <v/>
      </c>
      <c r="C829" s="79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</row>
    <row r="830" spans="1:17" ht="15.75" customHeight="1" x14ac:dyDescent="0.25">
      <c r="A830" s="80" t="str">
        <f>IF(A829="","",IF(A829+1&lt;Statistics!$F$4,A829+1,IF(A829+1=Statistics!$F$4,Statistics!$F$4,IF(A829+1&gt;Statistics!$F$4,""))))</f>
        <v/>
      </c>
      <c r="B830" s="127" t="str">
        <f>IF(A830="","",IF(ISNA(VLOOKUP(A830,Journal!$L$2:$L$1000,1,FALSE)),"",SUMIF(Journal!$L$2:$L$1000,A830,Journal!$Y$2:$Y$1000)))</f>
        <v/>
      </c>
      <c r="C830" s="79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</row>
    <row r="831" spans="1:17" ht="15.75" customHeight="1" x14ac:dyDescent="0.25">
      <c r="A831" s="80" t="str">
        <f>IF(A830="","",IF(A830+1&lt;Statistics!$F$4,A830+1,IF(A830+1=Statistics!$F$4,Statistics!$F$4,IF(A830+1&gt;Statistics!$F$4,""))))</f>
        <v/>
      </c>
      <c r="B831" s="127" t="str">
        <f>IF(A831="","",IF(ISNA(VLOOKUP(A831,Journal!$L$2:$L$1000,1,FALSE)),"",SUMIF(Journal!$L$2:$L$1000,A831,Journal!$Y$2:$Y$1000)))</f>
        <v/>
      </c>
      <c r="C831" s="79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</row>
    <row r="832" spans="1:17" ht="15.75" customHeight="1" x14ac:dyDescent="0.25">
      <c r="A832" s="80" t="str">
        <f>IF(A831="","",IF(A831+1&lt;Statistics!$F$4,A831+1,IF(A831+1=Statistics!$F$4,Statistics!$F$4,IF(A831+1&gt;Statistics!$F$4,""))))</f>
        <v/>
      </c>
      <c r="B832" s="127" t="str">
        <f>IF(A832="","",IF(ISNA(VLOOKUP(A832,Journal!$L$2:$L$1000,1,FALSE)),"",SUMIF(Journal!$L$2:$L$1000,A832,Journal!$Y$2:$Y$1000)))</f>
        <v/>
      </c>
      <c r="C832" s="79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</row>
    <row r="833" spans="1:17" ht="15.75" customHeight="1" x14ac:dyDescent="0.25">
      <c r="A833" s="80" t="str">
        <f>IF(A832="","",IF(A832+1&lt;Statistics!$F$4,A832+1,IF(A832+1=Statistics!$F$4,Statistics!$F$4,IF(A832+1&gt;Statistics!$F$4,""))))</f>
        <v/>
      </c>
      <c r="B833" s="127" t="str">
        <f>IF(A833="","",IF(ISNA(VLOOKUP(A833,Journal!$L$2:$L$1000,1,FALSE)),"",SUMIF(Journal!$L$2:$L$1000,A833,Journal!$Y$2:$Y$1000)))</f>
        <v/>
      </c>
      <c r="C833" s="79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</row>
    <row r="834" spans="1:17" ht="15.75" customHeight="1" x14ac:dyDescent="0.25">
      <c r="A834" s="80" t="str">
        <f>IF(A833="","",IF(A833+1&lt;Statistics!$F$4,A833+1,IF(A833+1=Statistics!$F$4,Statistics!$F$4,IF(A833+1&gt;Statistics!$F$4,""))))</f>
        <v/>
      </c>
      <c r="B834" s="127" t="str">
        <f>IF(A834="","",IF(ISNA(VLOOKUP(A834,Journal!$L$2:$L$1000,1,FALSE)),"",SUMIF(Journal!$L$2:$L$1000,A834,Journal!$Y$2:$Y$1000)))</f>
        <v/>
      </c>
      <c r="C834" s="79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</row>
    <row r="835" spans="1:17" ht="15.75" customHeight="1" x14ac:dyDescent="0.25">
      <c r="A835" s="80" t="str">
        <f>IF(A834="","",IF(A834+1&lt;Statistics!$F$4,A834+1,IF(A834+1=Statistics!$F$4,Statistics!$F$4,IF(A834+1&gt;Statistics!$F$4,""))))</f>
        <v/>
      </c>
      <c r="B835" s="127" t="str">
        <f>IF(A835="","",IF(ISNA(VLOOKUP(A835,Journal!$L$2:$L$1000,1,FALSE)),"",SUMIF(Journal!$L$2:$L$1000,A835,Journal!$Y$2:$Y$1000)))</f>
        <v/>
      </c>
      <c r="C835" s="79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</row>
    <row r="836" spans="1:17" ht="15.75" customHeight="1" x14ac:dyDescent="0.25">
      <c r="A836" s="80" t="str">
        <f>IF(A835="","",IF(A835+1&lt;Statistics!$F$4,A835+1,IF(A835+1=Statistics!$F$4,Statistics!$F$4,IF(A835+1&gt;Statistics!$F$4,""))))</f>
        <v/>
      </c>
      <c r="B836" s="127" t="str">
        <f>IF(A836="","",IF(ISNA(VLOOKUP(A836,Journal!$L$2:$L$1000,1,FALSE)),"",SUMIF(Journal!$L$2:$L$1000,A836,Journal!$Y$2:$Y$1000)))</f>
        <v/>
      </c>
      <c r="C836" s="79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</row>
    <row r="837" spans="1:17" ht="15.75" customHeight="1" x14ac:dyDescent="0.25">
      <c r="A837" s="80" t="str">
        <f>IF(A836="","",IF(A836+1&lt;Statistics!$F$4,A836+1,IF(A836+1=Statistics!$F$4,Statistics!$F$4,IF(A836+1&gt;Statistics!$F$4,""))))</f>
        <v/>
      </c>
      <c r="B837" s="127" t="str">
        <f>IF(A837="","",IF(ISNA(VLOOKUP(A837,Journal!$L$2:$L$1000,1,FALSE)),"",SUMIF(Journal!$L$2:$L$1000,A837,Journal!$Y$2:$Y$1000)))</f>
        <v/>
      </c>
      <c r="C837" s="79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</row>
    <row r="838" spans="1:17" ht="15.75" customHeight="1" x14ac:dyDescent="0.25">
      <c r="A838" s="80" t="str">
        <f>IF(A837="","",IF(A837+1&lt;Statistics!$F$4,A837+1,IF(A837+1=Statistics!$F$4,Statistics!$F$4,IF(A837+1&gt;Statistics!$F$4,""))))</f>
        <v/>
      </c>
      <c r="B838" s="127" t="str">
        <f>IF(A838="","",IF(ISNA(VLOOKUP(A838,Journal!$L$2:$L$1000,1,FALSE)),"",SUMIF(Journal!$L$2:$L$1000,A838,Journal!$Y$2:$Y$1000)))</f>
        <v/>
      </c>
      <c r="C838" s="79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</row>
    <row r="839" spans="1:17" ht="15.75" customHeight="1" x14ac:dyDescent="0.25">
      <c r="A839" s="80" t="str">
        <f>IF(A838="","",IF(A838+1&lt;Statistics!$F$4,A838+1,IF(A838+1=Statistics!$F$4,Statistics!$F$4,IF(A838+1&gt;Statistics!$F$4,""))))</f>
        <v/>
      </c>
      <c r="B839" s="127" t="str">
        <f>IF(A839="","",IF(ISNA(VLOOKUP(A839,Journal!$L$2:$L$1000,1,FALSE)),"",SUMIF(Journal!$L$2:$L$1000,A839,Journal!$Y$2:$Y$1000)))</f>
        <v/>
      </c>
      <c r="C839" s="79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</row>
    <row r="840" spans="1:17" ht="15.75" customHeight="1" x14ac:dyDescent="0.25">
      <c r="A840" s="80" t="str">
        <f>IF(A839="","",IF(A839+1&lt;Statistics!$F$4,A839+1,IF(A839+1=Statistics!$F$4,Statistics!$F$4,IF(A839+1&gt;Statistics!$F$4,""))))</f>
        <v/>
      </c>
      <c r="B840" s="127" t="str">
        <f>IF(A840="","",IF(ISNA(VLOOKUP(A840,Journal!$L$2:$L$1000,1,FALSE)),"",SUMIF(Journal!$L$2:$L$1000,A840,Journal!$Y$2:$Y$1000)))</f>
        <v/>
      </c>
      <c r="C840" s="79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</row>
    <row r="841" spans="1:17" ht="15.75" customHeight="1" x14ac:dyDescent="0.25">
      <c r="A841" s="80" t="str">
        <f>IF(A840="","",IF(A840+1&lt;Statistics!$F$4,A840+1,IF(A840+1=Statistics!$F$4,Statistics!$F$4,IF(A840+1&gt;Statistics!$F$4,""))))</f>
        <v/>
      </c>
      <c r="B841" s="127" t="str">
        <f>IF(A841="","",IF(ISNA(VLOOKUP(A841,Journal!$L$2:$L$1000,1,FALSE)),"",SUMIF(Journal!$L$2:$L$1000,A841,Journal!$Y$2:$Y$1000)))</f>
        <v/>
      </c>
      <c r="C841" s="79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</row>
    <row r="842" spans="1:17" ht="15.75" customHeight="1" x14ac:dyDescent="0.25">
      <c r="A842" s="80" t="str">
        <f>IF(A841="","",IF(A841+1&lt;Statistics!$F$4,A841+1,IF(A841+1=Statistics!$F$4,Statistics!$F$4,IF(A841+1&gt;Statistics!$F$4,""))))</f>
        <v/>
      </c>
      <c r="B842" s="127" t="str">
        <f>IF(A842="","",IF(ISNA(VLOOKUP(A842,Journal!$L$2:$L$1000,1,FALSE)),"",SUMIF(Journal!$L$2:$L$1000,A842,Journal!$Y$2:$Y$1000)))</f>
        <v/>
      </c>
      <c r="C842" s="79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</row>
    <row r="843" spans="1:17" ht="15.75" customHeight="1" x14ac:dyDescent="0.25">
      <c r="A843" s="80" t="str">
        <f>IF(A842="","",IF(A842+1&lt;Statistics!$F$4,A842+1,IF(A842+1=Statistics!$F$4,Statistics!$F$4,IF(A842+1&gt;Statistics!$F$4,""))))</f>
        <v/>
      </c>
      <c r="B843" s="127" t="str">
        <f>IF(A843="","",IF(ISNA(VLOOKUP(A843,Journal!$L$2:$L$1000,1,FALSE)),"",SUMIF(Journal!$L$2:$L$1000,A843,Journal!$Y$2:$Y$1000)))</f>
        <v/>
      </c>
      <c r="C843" s="79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</row>
    <row r="844" spans="1:17" ht="15.75" customHeight="1" x14ac:dyDescent="0.25">
      <c r="A844" s="80" t="str">
        <f>IF(A843="","",IF(A843+1&lt;Statistics!$F$4,A843+1,IF(A843+1=Statistics!$F$4,Statistics!$F$4,IF(A843+1&gt;Statistics!$F$4,""))))</f>
        <v/>
      </c>
      <c r="B844" s="127" t="str">
        <f>IF(A844="","",IF(ISNA(VLOOKUP(A844,Journal!$L$2:$L$1000,1,FALSE)),"",SUMIF(Journal!$L$2:$L$1000,A844,Journal!$Y$2:$Y$1000)))</f>
        <v/>
      </c>
      <c r="C844" s="79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</row>
    <row r="845" spans="1:17" ht="15.75" customHeight="1" x14ac:dyDescent="0.25">
      <c r="A845" s="80" t="str">
        <f>IF(A844="","",IF(A844+1&lt;Statistics!$F$4,A844+1,IF(A844+1=Statistics!$F$4,Statistics!$F$4,IF(A844+1&gt;Statistics!$F$4,""))))</f>
        <v/>
      </c>
      <c r="B845" s="127" t="str">
        <f>IF(A845="","",IF(ISNA(VLOOKUP(A845,Journal!$L$2:$L$1000,1,FALSE)),"",SUMIF(Journal!$L$2:$L$1000,A845,Journal!$Y$2:$Y$1000)))</f>
        <v/>
      </c>
      <c r="C845" s="79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</row>
    <row r="846" spans="1:17" ht="15.75" customHeight="1" x14ac:dyDescent="0.25">
      <c r="A846" s="80" t="str">
        <f>IF(A845="","",IF(A845+1&lt;Statistics!$F$4,A845+1,IF(A845+1=Statistics!$F$4,Statistics!$F$4,IF(A845+1&gt;Statistics!$F$4,""))))</f>
        <v/>
      </c>
      <c r="B846" s="127" t="str">
        <f>IF(A846="","",IF(ISNA(VLOOKUP(A846,Journal!$L$2:$L$1000,1,FALSE)),"",SUMIF(Journal!$L$2:$L$1000,A846,Journal!$Y$2:$Y$1000)))</f>
        <v/>
      </c>
      <c r="C846" s="79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</row>
    <row r="847" spans="1:17" ht="15.75" customHeight="1" x14ac:dyDescent="0.25">
      <c r="A847" s="80" t="str">
        <f>IF(A846="","",IF(A846+1&lt;Statistics!$F$4,A846+1,IF(A846+1=Statistics!$F$4,Statistics!$F$4,IF(A846+1&gt;Statistics!$F$4,""))))</f>
        <v/>
      </c>
      <c r="B847" s="127" t="str">
        <f>IF(A847="","",IF(ISNA(VLOOKUP(A847,Journal!$L$2:$L$1000,1,FALSE)),"",SUMIF(Journal!$L$2:$L$1000,A847,Journal!$Y$2:$Y$1000)))</f>
        <v/>
      </c>
      <c r="C847" s="79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</row>
    <row r="848" spans="1:17" ht="15.75" customHeight="1" x14ac:dyDescent="0.25">
      <c r="A848" s="80" t="str">
        <f>IF(A847="","",IF(A847+1&lt;Statistics!$F$4,A847+1,IF(A847+1=Statistics!$F$4,Statistics!$F$4,IF(A847+1&gt;Statistics!$F$4,""))))</f>
        <v/>
      </c>
      <c r="B848" s="127" t="str">
        <f>IF(A848="","",IF(ISNA(VLOOKUP(A848,Journal!$L$2:$L$1000,1,FALSE)),"",SUMIF(Journal!$L$2:$L$1000,A848,Journal!$Y$2:$Y$1000)))</f>
        <v/>
      </c>
      <c r="C848" s="79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</row>
    <row r="849" spans="1:17" ht="15.75" customHeight="1" x14ac:dyDescent="0.25">
      <c r="A849" s="80" t="str">
        <f>IF(A848="","",IF(A848+1&lt;Statistics!$F$4,A848+1,IF(A848+1=Statistics!$F$4,Statistics!$F$4,IF(A848+1&gt;Statistics!$F$4,""))))</f>
        <v/>
      </c>
      <c r="B849" s="127" t="str">
        <f>IF(A849="","",IF(ISNA(VLOOKUP(A849,Journal!$L$2:$L$1000,1,FALSE)),"",SUMIF(Journal!$L$2:$L$1000,A849,Journal!$Y$2:$Y$1000)))</f>
        <v/>
      </c>
      <c r="C849" s="79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</row>
    <row r="850" spans="1:17" ht="15.75" customHeight="1" x14ac:dyDescent="0.25">
      <c r="A850" s="80" t="str">
        <f>IF(A849="","",IF(A849+1&lt;Statistics!$F$4,A849+1,IF(A849+1=Statistics!$F$4,Statistics!$F$4,IF(A849+1&gt;Statistics!$F$4,""))))</f>
        <v/>
      </c>
      <c r="B850" s="127" t="str">
        <f>IF(A850="","",IF(ISNA(VLOOKUP(A850,Journal!$L$2:$L$1000,1,FALSE)),"",SUMIF(Journal!$L$2:$L$1000,A850,Journal!$Y$2:$Y$1000)))</f>
        <v/>
      </c>
      <c r="C850" s="79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</row>
    <row r="851" spans="1:17" ht="15.75" customHeight="1" x14ac:dyDescent="0.25">
      <c r="A851" s="80" t="str">
        <f>IF(A850="","",IF(A850+1&lt;Statistics!$F$4,A850+1,IF(A850+1=Statistics!$F$4,Statistics!$F$4,IF(A850+1&gt;Statistics!$F$4,""))))</f>
        <v/>
      </c>
      <c r="B851" s="127" t="str">
        <f>IF(A851="","",IF(ISNA(VLOOKUP(A851,Journal!$L$2:$L$1000,1,FALSE)),"",SUMIF(Journal!$L$2:$L$1000,A851,Journal!$Y$2:$Y$1000)))</f>
        <v/>
      </c>
      <c r="C851" s="79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</row>
    <row r="852" spans="1:17" ht="15.75" customHeight="1" x14ac:dyDescent="0.25">
      <c r="A852" s="80" t="str">
        <f>IF(A851="","",IF(A851+1&lt;Statistics!$F$4,A851+1,IF(A851+1=Statistics!$F$4,Statistics!$F$4,IF(A851+1&gt;Statistics!$F$4,""))))</f>
        <v/>
      </c>
      <c r="B852" s="127" t="str">
        <f>IF(A852="","",IF(ISNA(VLOOKUP(A852,Journal!$L$2:$L$1000,1,FALSE)),"",SUMIF(Journal!$L$2:$L$1000,A852,Journal!$Y$2:$Y$1000)))</f>
        <v/>
      </c>
      <c r="C852" s="79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</row>
    <row r="853" spans="1:17" ht="15.75" customHeight="1" x14ac:dyDescent="0.25">
      <c r="A853" s="80" t="str">
        <f>IF(A852="","",IF(A852+1&lt;Statistics!$F$4,A852+1,IF(A852+1=Statistics!$F$4,Statistics!$F$4,IF(A852+1&gt;Statistics!$F$4,""))))</f>
        <v/>
      </c>
      <c r="B853" s="127" t="str">
        <f>IF(A853="","",IF(ISNA(VLOOKUP(A853,Journal!$L$2:$L$1000,1,FALSE)),"",SUMIF(Journal!$L$2:$L$1000,A853,Journal!$Y$2:$Y$1000)))</f>
        <v/>
      </c>
      <c r="C853" s="79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</row>
    <row r="854" spans="1:17" ht="15.75" customHeight="1" x14ac:dyDescent="0.25">
      <c r="A854" s="80" t="str">
        <f>IF(A853="","",IF(A853+1&lt;Statistics!$F$4,A853+1,IF(A853+1=Statistics!$F$4,Statistics!$F$4,IF(A853+1&gt;Statistics!$F$4,""))))</f>
        <v/>
      </c>
      <c r="B854" s="127" t="str">
        <f>IF(A854="","",IF(ISNA(VLOOKUP(A854,Journal!$L$2:$L$1000,1,FALSE)),"",SUMIF(Journal!$L$2:$L$1000,A854,Journal!$Y$2:$Y$1000)))</f>
        <v/>
      </c>
      <c r="C854" s="79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</row>
    <row r="855" spans="1:17" ht="15.75" customHeight="1" x14ac:dyDescent="0.25">
      <c r="A855" s="80" t="str">
        <f>IF(A854="","",IF(A854+1&lt;Statistics!$F$4,A854+1,IF(A854+1=Statistics!$F$4,Statistics!$F$4,IF(A854+1&gt;Statistics!$F$4,""))))</f>
        <v/>
      </c>
      <c r="B855" s="127" t="str">
        <f>IF(A855="","",IF(ISNA(VLOOKUP(A855,Journal!$L$2:$L$1000,1,FALSE)),"",SUMIF(Journal!$L$2:$L$1000,A855,Journal!$Y$2:$Y$1000)))</f>
        <v/>
      </c>
      <c r="C855" s="79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</row>
    <row r="856" spans="1:17" ht="15.75" customHeight="1" x14ac:dyDescent="0.25">
      <c r="A856" s="80" t="str">
        <f>IF(A855="","",IF(A855+1&lt;Statistics!$F$4,A855+1,IF(A855+1=Statistics!$F$4,Statistics!$F$4,IF(A855+1&gt;Statistics!$F$4,""))))</f>
        <v/>
      </c>
      <c r="B856" s="127" t="str">
        <f>IF(A856="","",IF(ISNA(VLOOKUP(A856,Journal!$L$2:$L$1000,1,FALSE)),"",SUMIF(Journal!$L$2:$L$1000,A856,Journal!$Y$2:$Y$1000)))</f>
        <v/>
      </c>
      <c r="C856" s="79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</row>
    <row r="857" spans="1:17" ht="15.75" customHeight="1" x14ac:dyDescent="0.25">
      <c r="A857" s="80" t="str">
        <f>IF(A856="","",IF(A856+1&lt;Statistics!$F$4,A856+1,IF(A856+1=Statistics!$F$4,Statistics!$F$4,IF(A856+1&gt;Statistics!$F$4,""))))</f>
        <v/>
      </c>
      <c r="B857" s="127" t="str">
        <f>IF(A857="","",IF(ISNA(VLOOKUP(A857,Journal!$L$2:$L$1000,1,FALSE)),"",SUMIF(Journal!$L$2:$L$1000,A857,Journal!$Y$2:$Y$1000)))</f>
        <v/>
      </c>
      <c r="C857" s="79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</row>
    <row r="858" spans="1:17" ht="15.75" customHeight="1" x14ac:dyDescent="0.25">
      <c r="A858" s="80" t="str">
        <f>IF(A857="","",IF(A857+1&lt;Statistics!$F$4,A857+1,IF(A857+1=Statistics!$F$4,Statistics!$F$4,IF(A857+1&gt;Statistics!$F$4,""))))</f>
        <v/>
      </c>
      <c r="B858" s="127" t="str">
        <f>IF(A858="","",IF(ISNA(VLOOKUP(A858,Journal!$L$2:$L$1000,1,FALSE)),"",SUMIF(Journal!$L$2:$L$1000,A858,Journal!$Y$2:$Y$1000)))</f>
        <v/>
      </c>
      <c r="C858" s="79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</row>
    <row r="859" spans="1:17" ht="15.75" customHeight="1" x14ac:dyDescent="0.25">
      <c r="A859" s="80" t="str">
        <f>IF(A858="","",IF(A858+1&lt;Statistics!$F$4,A858+1,IF(A858+1=Statistics!$F$4,Statistics!$F$4,IF(A858+1&gt;Statistics!$F$4,""))))</f>
        <v/>
      </c>
      <c r="B859" s="127" t="str">
        <f>IF(A859="","",IF(ISNA(VLOOKUP(A859,Journal!$L$2:$L$1000,1,FALSE)),"",SUMIF(Journal!$L$2:$L$1000,A859,Journal!$Y$2:$Y$1000)))</f>
        <v/>
      </c>
      <c r="C859" s="79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</row>
    <row r="860" spans="1:17" ht="15.75" customHeight="1" x14ac:dyDescent="0.25">
      <c r="A860" s="80" t="str">
        <f>IF(A859="","",IF(A859+1&lt;Statistics!$F$4,A859+1,IF(A859+1=Statistics!$F$4,Statistics!$F$4,IF(A859+1&gt;Statistics!$F$4,""))))</f>
        <v/>
      </c>
      <c r="B860" s="127" t="str">
        <f>IF(A860="","",IF(ISNA(VLOOKUP(A860,Journal!$L$2:$L$1000,1,FALSE)),"",SUMIF(Journal!$L$2:$L$1000,A860,Journal!$Y$2:$Y$1000)))</f>
        <v/>
      </c>
      <c r="C860" s="79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</row>
    <row r="861" spans="1:17" ht="15.75" customHeight="1" x14ac:dyDescent="0.25">
      <c r="A861" s="80" t="str">
        <f>IF(A860="","",IF(A860+1&lt;Statistics!$F$4,A860+1,IF(A860+1=Statistics!$F$4,Statistics!$F$4,IF(A860+1&gt;Statistics!$F$4,""))))</f>
        <v/>
      </c>
      <c r="B861" s="127" t="str">
        <f>IF(A861="","",IF(ISNA(VLOOKUP(A861,Journal!$L$2:$L$1000,1,FALSE)),"",SUMIF(Journal!$L$2:$L$1000,A861,Journal!$Y$2:$Y$1000)))</f>
        <v/>
      </c>
      <c r="C861" s="79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</row>
    <row r="862" spans="1:17" ht="15.75" customHeight="1" x14ac:dyDescent="0.25">
      <c r="A862" s="80" t="str">
        <f>IF(A861="","",IF(A861+1&lt;Statistics!$F$4,A861+1,IF(A861+1=Statistics!$F$4,Statistics!$F$4,IF(A861+1&gt;Statistics!$F$4,""))))</f>
        <v/>
      </c>
      <c r="B862" s="127" t="str">
        <f>IF(A862="","",IF(ISNA(VLOOKUP(A862,Journal!$L$2:$L$1000,1,FALSE)),"",SUMIF(Journal!$L$2:$L$1000,A862,Journal!$Y$2:$Y$1000)))</f>
        <v/>
      </c>
      <c r="C862" s="79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</row>
    <row r="863" spans="1:17" ht="15.75" customHeight="1" x14ac:dyDescent="0.25">
      <c r="A863" s="80" t="str">
        <f>IF(A862="","",IF(A862+1&lt;Statistics!$F$4,A862+1,IF(A862+1=Statistics!$F$4,Statistics!$F$4,IF(A862+1&gt;Statistics!$F$4,""))))</f>
        <v/>
      </c>
      <c r="B863" s="127" t="str">
        <f>IF(A863="","",IF(ISNA(VLOOKUP(A863,Journal!$L$2:$L$1000,1,FALSE)),"",SUMIF(Journal!$L$2:$L$1000,A863,Journal!$Y$2:$Y$1000)))</f>
        <v/>
      </c>
      <c r="C863" s="79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</row>
    <row r="864" spans="1:17" ht="15.75" customHeight="1" x14ac:dyDescent="0.25">
      <c r="A864" s="80" t="str">
        <f>IF(A863="","",IF(A863+1&lt;Statistics!$F$4,A863+1,IF(A863+1=Statistics!$F$4,Statistics!$F$4,IF(A863+1&gt;Statistics!$F$4,""))))</f>
        <v/>
      </c>
      <c r="B864" s="127" t="str">
        <f>IF(A864="","",IF(ISNA(VLOOKUP(A864,Journal!$L$2:$L$1000,1,FALSE)),"",SUMIF(Journal!$L$2:$L$1000,A864,Journal!$Y$2:$Y$1000)))</f>
        <v/>
      </c>
      <c r="C864" s="79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</row>
    <row r="865" spans="1:17" ht="15.75" customHeight="1" x14ac:dyDescent="0.25">
      <c r="A865" s="80" t="str">
        <f>IF(A864="","",IF(A864+1&lt;Statistics!$F$4,A864+1,IF(A864+1=Statistics!$F$4,Statistics!$F$4,IF(A864+1&gt;Statistics!$F$4,""))))</f>
        <v/>
      </c>
      <c r="B865" s="127" t="str">
        <f>IF(A865="","",IF(ISNA(VLOOKUP(A865,Journal!$L$2:$L$1000,1,FALSE)),"",SUMIF(Journal!$L$2:$L$1000,A865,Journal!$Y$2:$Y$1000)))</f>
        <v/>
      </c>
      <c r="C865" s="79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</row>
    <row r="866" spans="1:17" ht="15.75" customHeight="1" x14ac:dyDescent="0.25">
      <c r="A866" s="80" t="str">
        <f>IF(A865="","",IF(A865+1&lt;Statistics!$F$4,A865+1,IF(A865+1=Statistics!$F$4,Statistics!$F$4,IF(A865+1&gt;Statistics!$F$4,""))))</f>
        <v/>
      </c>
      <c r="B866" s="127" t="str">
        <f>IF(A866="","",IF(ISNA(VLOOKUP(A866,Journal!$L$2:$L$1000,1,FALSE)),"",SUMIF(Journal!$L$2:$L$1000,A866,Journal!$Y$2:$Y$1000)))</f>
        <v/>
      </c>
      <c r="C866" s="79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</row>
    <row r="867" spans="1:17" ht="15.75" customHeight="1" x14ac:dyDescent="0.25">
      <c r="A867" s="80" t="str">
        <f>IF(A866="","",IF(A866+1&lt;Statistics!$F$4,A866+1,IF(A866+1=Statistics!$F$4,Statistics!$F$4,IF(A866+1&gt;Statistics!$F$4,""))))</f>
        <v/>
      </c>
      <c r="B867" s="127" t="str">
        <f>IF(A867="","",IF(ISNA(VLOOKUP(A867,Journal!$L$2:$L$1000,1,FALSE)),"",SUMIF(Journal!$L$2:$L$1000,A867,Journal!$Y$2:$Y$1000)))</f>
        <v/>
      </c>
      <c r="C867" s="79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</row>
    <row r="868" spans="1:17" ht="15.75" customHeight="1" x14ac:dyDescent="0.25">
      <c r="A868" s="80" t="str">
        <f>IF(A867="","",IF(A867+1&lt;Statistics!$F$4,A867+1,IF(A867+1=Statistics!$F$4,Statistics!$F$4,IF(A867+1&gt;Statistics!$F$4,""))))</f>
        <v/>
      </c>
      <c r="B868" s="127" t="str">
        <f>IF(A868="","",IF(ISNA(VLOOKUP(A868,Journal!$L$2:$L$1000,1,FALSE)),"",SUMIF(Journal!$L$2:$L$1000,A868,Journal!$Y$2:$Y$1000)))</f>
        <v/>
      </c>
      <c r="C868" s="79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</row>
    <row r="869" spans="1:17" ht="15.75" customHeight="1" x14ac:dyDescent="0.25">
      <c r="A869" s="80" t="str">
        <f>IF(A868="","",IF(A868+1&lt;Statistics!$F$4,A868+1,IF(A868+1=Statistics!$F$4,Statistics!$F$4,IF(A868+1&gt;Statistics!$F$4,""))))</f>
        <v/>
      </c>
      <c r="B869" s="127" t="str">
        <f>IF(A869="","",IF(ISNA(VLOOKUP(A869,Journal!$L$2:$L$1000,1,FALSE)),"",SUMIF(Journal!$L$2:$L$1000,A869,Journal!$Y$2:$Y$1000)))</f>
        <v/>
      </c>
      <c r="C869" s="79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</row>
    <row r="870" spans="1:17" ht="15.75" customHeight="1" x14ac:dyDescent="0.25">
      <c r="A870" s="80" t="str">
        <f>IF(A869="","",IF(A869+1&lt;Statistics!$F$4,A869+1,IF(A869+1=Statistics!$F$4,Statistics!$F$4,IF(A869+1&gt;Statistics!$F$4,""))))</f>
        <v/>
      </c>
      <c r="B870" s="127" t="str">
        <f>IF(A870="","",IF(ISNA(VLOOKUP(A870,Journal!$L$2:$L$1000,1,FALSE)),"",SUMIF(Journal!$L$2:$L$1000,A870,Journal!$Y$2:$Y$1000)))</f>
        <v/>
      </c>
      <c r="C870" s="79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</row>
    <row r="871" spans="1:17" ht="15.75" customHeight="1" x14ac:dyDescent="0.25">
      <c r="A871" s="80" t="str">
        <f>IF(A870="","",IF(A870+1&lt;Statistics!$F$4,A870+1,IF(A870+1=Statistics!$F$4,Statistics!$F$4,IF(A870+1&gt;Statistics!$F$4,""))))</f>
        <v/>
      </c>
      <c r="B871" s="127" t="str">
        <f>IF(A871="","",IF(ISNA(VLOOKUP(A871,Journal!$L$2:$L$1000,1,FALSE)),"",SUMIF(Journal!$L$2:$L$1000,A871,Journal!$Y$2:$Y$1000)))</f>
        <v/>
      </c>
      <c r="C871" s="79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</row>
    <row r="872" spans="1:17" ht="15.75" customHeight="1" x14ac:dyDescent="0.25">
      <c r="A872" s="80" t="str">
        <f>IF(A871="","",IF(A871+1&lt;Statistics!$F$4,A871+1,IF(A871+1=Statistics!$F$4,Statistics!$F$4,IF(A871+1&gt;Statistics!$F$4,""))))</f>
        <v/>
      </c>
      <c r="B872" s="127" t="str">
        <f>IF(A872="","",IF(ISNA(VLOOKUP(A872,Journal!$L$2:$L$1000,1,FALSE)),"",SUMIF(Journal!$L$2:$L$1000,A872,Journal!$Y$2:$Y$1000)))</f>
        <v/>
      </c>
      <c r="C872" s="79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</row>
    <row r="873" spans="1:17" ht="15.75" customHeight="1" x14ac:dyDescent="0.25">
      <c r="A873" s="80" t="str">
        <f>IF(A872="","",IF(A872+1&lt;Statistics!$F$4,A872+1,IF(A872+1=Statistics!$F$4,Statistics!$F$4,IF(A872+1&gt;Statistics!$F$4,""))))</f>
        <v/>
      </c>
      <c r="B873" s="127" t="str">
        <f>IF(A873="","",IF(ISNA(VLOOKUP(A873,Journal!$L$2:$L$1000,1,FALSE)),"",SUMIF(Journal!$L$2:$L$1000,A873,Journal!$Y$2:$Y$1000)))</f>
        <v/>
      </c>
      <c r="C873" s="79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</row>
    <row r="874" spans="1:17" ht="15.75" customHeight="1" x14ac:dyDescent="0.25">
      <c r="A874" s="80" t="str">
        <f>IF(A873="","",IF(A873+1&lt;Statistics!$F$4,A873+1,IF(A873+1=Statistics!$F$4,Statistics!$F$4,IF(A873+1&gt;Statistics!$F$4,""))))</f>
        <v/>
      </c>
      <c r="B874" s="127" t="str">
        <f>IF(A874="","",IF(ISNA(VLOOKUP(A874,Journal!$L$2:$L$1000,1,FALSE)),"",SUMIF(Journal!$L$2:$L$1000,A874,Journal!$Y$2:$Y$1000)))</f>
        <v/>
      </c>
      <c r="C874" s="79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</row>
    <row r="875" spans="1:17" ht="15.75" customHeight="1" x14ac:dyDescent="0.25">
      <c r="A875" s="80" t="str">
        <f>IF(A874="","",IF(A874+1&lt;Statistics!$F$4,A874+1,IF(A874+1=Statistics!$F$4,Statistics!$F$4,IF(A874+1&gt;Statistics!$F$4,""))))</f>
        <v/>
      </c>
      <c r="B875" s="127" t="str">
        <f>IF(A875="","",IF(ISNA(VLOOKUP(A875,Journal!$L$2:$L$1000,1,FALSE)),"",SUMIF(Journal!$L$2:$L$1000,A875,Journal!$Y$2:$Y$1000)))</f>
        <v/>
      </c>
      <c r="C875" s="79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</row>
    <row r="876" spans="1:17" ht="15.75" customHeight="1" x14ac:dyDescent="0.25">
      <c r="A876" s="80" t="str">
        <f>IF(A875="","",IF(A875+1&lt;Statistics!$F$4,A875+1,IF(A875+1=Statistics!$F$4,Statistics!$F$4,IF(A875+1&gt;Statistics!$F$4,""))))</f>
        <v/>
      </c>
      <c r="B876" s="127" t="str">
        <f>IF(A876="","",IF(ISNA(VLOOKUP(A876,Journal!$L$2:$L$1000,1,FALSE)),"",SUMIF(Journal!$L$2:$L$1000,A876,Journal!$Y$2:$Y$1000)))</f>
        <v/>
      </c>
      <c r="C876" s="79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</row>
    <row r="877" spans="1:17" ht="15.75" customHeight="1" x14ac:dyDescent="0.25">
      <c r="A877" s="80" t="str">
        <f>IF(A876="","",IF(A876+1&lt;Statistics!$F$4,A876+1,IF(A876+1=Statistics!$F$4,Statistics!$F$4,IF(A876+1&gt;Statistics!$F$4,""))))</f>
        <v/>
      </c>
      <c r="B877" s="127" t="str">
        <f>IF(A877="","",IF(ISNA(VLOOKUP(A877,Journal!$L$2:$L$1000,1,FALSE)),"",SUMIF(Journal!$L$2:$L$1000,A877,Journal!$Y$2:$Y$1000)))</f>
        <v/>
      </c>
      <c r="C877" s="79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</row>
    <row r="878" spans="1:17" ht="15.75" customHeight="1" x14ac:dyDescent="0.25">
      <c r="A878" s="80" t="str">
        <f>IF(A877="","",IF(A877+1&lt;Statistics!$F$4,A877+1,IF(A877+1=Statistics!$F$4,Statistics!$F$4,IF(A877+1&gt;Statistics!$F$4,""))))</f>
        <v/>
      </c>
      <c r="B878" s="127" t="str">
        <f>IF(A878="","",IF(ISNA(VLOOKUP(A878,Journal!$L$2:$L$1000,1,FALSE)),"",SUMIF(Journal!$L$2:$L$1000,A878,Journal!$Y$2:$Y$1000)))</f>
        <v/>
      </c>
      <c r="C878" s="79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</row>
    <row r="879" spans="1:17" ht="15.75" customHeight="1" x14ac:dyDescent="0.25">
      <c r="A879" s="80" t="str">
        <f>IF(A878="","",IF(A878+1&lt;Statistics!$F$4,A878+1,IF(A878+1=Statistics!$F$4,Statistics!$F$4,IF(A878+1&gt;Statistics!$F$4,""))))</f>
        <v/>
      </c>
      <c r="B879" s="127" t="str">
        <f>IF(A879="","",IF(ISNA(VLOOKUP(A879,Journal!$L$2:$L$1000,1,FALSE)),"",SUMIF(Journal!$L$2:$L$1000,A879,Journal!$Y$2:$Y$1000)))</f>
        <v/>
      </c>
      <c r="C879" s="79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</row>
    <row r="880" spans="1:17" ht="15.75" customHeight="1" x14ac:dyDescent="0.25">
      <c r="A880" s="80" t="str">
        <f>IF(A879="","",IF(A879+1&lt;Statistics!$F$4,A879+1,IF(A879+1=Statistics!$F$4,Statistics!$F$4,IF(A879+1&gt;Statistics!$F$4,""))))</f>
        <v/>
      </c>
      <c r="B880" s="127" t="str">
        <f>IF(A880="","",IF(ISNA(VLOOKUP(A880,Journal!$L$2:$L$1000,1,FALSE)),"",SUMIF(Journal!$L$2:$L$1000,A880,Journal!$Y$2:$Y$1000)))</f>
        <v/>
      </c>
      <c r="C880" s="79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</row>
    <row r="881" spans="1:17" ht="15.75" customHeight="1" x14ac:dyDescent="0.25">
      <c r="A881" s="80" t="str">
        <f>IF(A880="","",IF(A880+1&lt;Statistics!$F$4,A880+1,IF(A880+1=Statistics!$F$4,Statistics!$F$4,IF(A880+1&gt;Statistics!$F$4,""))))</f>
        <v/>
      </c>
      <c r="B881" s="127" t="str">
        <f>IF(A881="","",IF(ISNA(VLOOKUP(A881,Journal!$L$2:$L$1000,1,FALSE)),"",SUMIF(Journal!$L$2:$L$1000,A881,Journal!$Y$2:$Y$1000)))</f>
        <v/>
      </c>
      <c r="C881" s="79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</row>
    <row r="882" spans="1:17" ht="15.75" customHeight="1" x14ac:dyDescent="0.25">
      <c r="A882" s="80" t="str">
        <f>IF(A881="","",IF(A881+1&lt;Statistics!$F$4,A881+1,IF(A881+1=Statistics!$F$4,Statistics!$F$4,IF(A881+1&gt;Statistics!$F$4,""))))</f>
        <v/>
      </c>
      <c r="B882" s="127" t="str">
        <f>IF(A882="","",IF(ISNA(VLOOKUP(A882,Journal!$L$2:$L$1000,1,FALSE)),"",SUMIF(Journal!$L$2:$L$1000,A882,Journal!$Y$2:$Y$1000)))</f>
        <v/>
      </c>
      <c r="C882" s="79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</row>
    <row r="883" spans="1:17" ht="15.75" customHeight="1" x14ac:dyDescent="0.25">
      <c r="A883" s="80" t="str">
        <f>IF(A882="","",IF(A882+1&lt;Statistics!$F$4,A882+1,IF(A882+1=Statistics!$F$4,Statistics!$F$4,IF(A882+1&gt;Statistics!$F$4,""))))</f>
        <v/>
      </c>
      <c r="B883" s="127" t="str">
        <f>IF(A883="","",IF(ISNA(VLOOKUP(A883,Journal!$L$2:$L$1000,1,FALSE)),"",SUMIF(Journal!$L$2:$L$1000,A883,Journal!$Y$2:$Y$1000)))</f>
        <v/>
      </c>
      <c r="C883" s="79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</row>
    <row r="884" spans="1:17" ht="15.75" customHeight="1" x14ac:dyDescent="0.25">
      <c r="A884" s="80" t="str">
        <f>IF(A883="","",IF(A883+1&lt;Statistics!$F$4,A883+1,IF(A883+1=Statistics!$F$4,Statistics!$F$4,IF(A883+1&gt;Statistics!$F$4,""))))</f>
        <v/>
      </c>
      <c r="B884" s="127" t="str">
        <f>IF(A884="","",IF(ISNA(VLOOKUP(A884,Journal!$L$2:$L$1000,1,FALSE)),"",SUMIF(Journal!$L$2:$L$1000,A884,Journal!$Y$2:$Y$1000)))</f>
        <v/>
      </c>
      <c r="C884" s="79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</row>
    <row r="885" spans="1:17" ht="15.75" customHeight="1" x14ac:dyDescent="0.25">
      <c r="A885" s="80" t="str">
        <f>IF(A884="","",IF(A884+1&lt;Statistics!$F$4,A884+1,IF(A884+1=Statistics!$F$4,Statistics!$F$4,IF(A884+1&gt;Statistics!$F$4,""))))</f>
        <v/>
      </c>
      <c r="B885" s="127" t="str">
        <f>IF(A885="","",IF(ISNA(VLOOKUP(A885,Journal!$L$2:$L$1000,1,FALSE)),"",SUMIF(Journal!$L$2:$L$1000,A885,Journal!$Y$2:$Y$1000)))</f>
        <v/>
      </c>
      <c r="C885" s="79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</row>
    <row r="886" spans="1:17" ht="15.75" customHeight="1" x14ac:dyDescent="0.25">
      <c r="A886" s="80" t="str">
        <f>IF(A885="","",IF(A885+1&lt;Statistics!$F$4,A885+1,IF(A885+1=Statistics!$F$4,Statistics!$F$4,IF(A885+1&gt;Statistics!$F$4,""))))</f>
        <v/>
      </c>
      <c r="B886" s="127" t="str">
        <f>IF(A886="","",IF(ISNA(VLOOKUP(A886,Journal!$L$2:$L$1000,1,FALSE)),"",SUMIF(Journal!$L$2:$L$1000,A886,Journal!$Y$2:$Y$1000)))</f>
        <v/>
      </c>
      <c r="C886" s="79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</row>
    <row r="887" spans="1:17" ht="15.75" customHeight="1" x14ac:dyDescent="0.25">
      <c r="A887" s="80" t="str">
        <f>IF(A886="","",IF(A886+1&lt;Statistics!$F$4,A886+1,IF(A886+1=Statistics!$F$4,Statistics!$F$4,IF(A886+1&gt;Statistics!$F$4,""))))</f>
        <v/>
      </c>
      <c r="B887" s="127" t="str">
        <f>IF(A887="","",IF(ISNA(VLOOKUP(A887,Journal!$L$2:$L$1000,1,FALSE)),"",SUMIF(Journal!$L$2:$L$1000,A887,Journal!$Y$2:$Y$1000)))</f>
        <v/>
      </c>
      <c r="C887" s="79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</row>
    <row r="888" spans="1:17" ht="15.75" customHeight="1" x14ac:dyDescent="0.25">
      <c r="A888" s="80" t="str">
        <f>IF(A887="","",IF(A887+1&lt;Statistics!$F$4,A887+1,IF(A887+1=Statistics!$F$4,Statistics!$F$4,IF(A887+1&gt;Statistics!$F$4,""))))</f>
        <v/>
      </c>
      <c r="B888" s="127" t="str">
        <f>IF(A888="","",IF(ISNA(VLOOKUP(A888,Journal!$L$2:$L$1000,1,FALSE)),"",SUMIF(Journal!$L$2:$L$1000,A888,Journal!$Y$2:$Y$1000)))</f>
        <v/>
      </c>
      <c r="C888" s="79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</row>
    <row r="889" spans="1:17" ht="15.75" customHeight="1" x14ac:dyDescent="0.25">
      <c r="A889" s="80" t="str">
        <f>IF(A888="","",IF(A888+1&lt;Statistics!$F$4,A888+1,IF(A888+1=Statistics!$F$4,Statistics!$F$4,IF(A888+1&gt;Statistics!$F$4,""))))</f>
        <v/>
      </c>
      <c r="B889" s="127" t="str">
        <f>IF(A889="","",IF(ISNA(VLOOKUP(A889,Journal!$L$2:$L$1000,1,FALSE)),"",SUMIF(Journal!$L$2:$L$1000,A889,Journal!$Y$2:$Y$1000)))</f>
        <v/>
      </c>
      <c r="C889" s="79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</row>
    <row r="890" spans="1:17" ht="15.75" customHeight="1" x14ac:dyDescent="0.25">
      <c r="A890" s="80" t="str">
        <f>IF(A889="","",IF(A889+1&lt;Statistics!$F$4,A889+1,IF(A889+1=Statistics!$F$4,Statistics!$F$4,IF(A889+1&gt;Statistics!$F$4,""))))</f>
        <v/>
      </c>
      <c r="B890" s="127" t="str">
        <f>IF(A890="","",IF(ISNA(VLOOKUP(A890,Journal!$L$2:$L$1000,1,FALSE)),"",SUMIF(Journal!$L$2:$L$1000,A890,Journal!$Y$2:$Y$1000)))</f>
        <v/>
      </c>
      <c r="C890" s="79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</row>
    <row r="891" spans="1:17" ht="15.75" customHeight="1" x14ac:dyDescent="0.25">
      <c r="A891" s="80" t="str">
        <f>IF(A890="","",IF(A890+1&lt;Statistics!$F$4,A890+1,IF(A890+1=Statistics!$F$4,Statistics!$F$4,IF(A890+1&gt;Statistics!$F$4,""))))</f>
        <v/>
      </c>
      <c r="B891" s="127" t="str">
        <f>IF(A891="","",IF(ISNA(VLOOKUP(A891,Journal!$L$2:$L$1000,1,FALSE)),"",SUMIF(Journal!$L$2:$L$1000,A891,Journal!$Y$2:$Y$1000)))</f>
        <v/>
      </c>
      <c r="C891" s="79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</row>
    <row r="892" spans="1:17" ht="15.75" customHeight="1" x14ac:dyDescent="0.25">
      <c r="A892" s="80" t="str">
        <f>IF(A891="","",IF(A891+1&lt;Statistics!$F$4,A891+1,IF(A891+1=Statistics!$F$4,Statistics!$F$4,IF(A891+1&gt;Statistics!$F$4,""))))</f>
        <v/>
      </c>
      <c r="B892" s="127" t="str">
        <f>IF(A892="","",IF(ISNA(VLOOKUP(A892,Journal!$L$2:$L$1000,1,FALSE)),"",SUMIF(Journal!$L$2:$L$1000,A892,Journal!$Y$2:$Y$1000)))</f>
        <v/>
      </c>
      <c r="C892" s="79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</row>
    <row r="893" spans="1:17" ht="15.75" customHeight="1" x14ac:dyDescent="0.25">
      <c r="A893" s="80" t="str">
        <f>IF(A892="","",IF(A892+1&lt;Statistics!$F$4,A892+1,IF(A892+1=Statistics!$F$4,Statistics!$F$4,IF(A892+1&gt;Statistics!$F$4,""))))</f>
        <v/>
      </c>
      <c r="B893" s="127" t="str">
        <f>IF(A893="","",IF(ISNA(VLOOKUP(A893,Journal!$L$2:$L$1000,1,FALSE)),"",SUMIF(Journal!$L$2:$L$1000,A893,Journal!$Y$2:$Y$1000)))</f>
        <v/>
      </c>
      <c r="C893" s="79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</row>
    <row r="894" spans="1:17" ht="15.75" customHeight="1" x14ac:dyDescent="0.25">
      <c r="A894" s="80" t="str">
        <f>IF(A893="","",IF(A893+1&lt;Statistics!$F$4,A893+1,IF(A893+1=Statistics!$F$4,Statistics!$F$4,IF(A893+1&gt;Statistics!$F$4,""))))</f>
        <v/>
      </c>
      <c r="B894" s="127" t="str">
        <f>IF(A894="","",IF(ISNA(VLOOKUP(A894,Journal!$L$2:$L$1000,1,FALSE)),"",SUMIF(Journal!$L$2:$L$1000,A894,Journal!$Y$2:$Y$1000)))</f>
        <v/>
      </c>
      <c r="C894" s="79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</row>
    <row r="895" spans="1:17" ht="15.75" customHeight="1" x14ac:dyDescent="0.25">
      <c r="A895" s="80" t="str">
        <f>IF(A894="","",IF(A894+1&lt;Statistics!$F$4,A894+1,IF(A894+1=Statistics!$F$4,Statistics!$F$4,IF(A894+1&gt;Statistics!$F$4,""))))</f>
        <v/>
      </c>
      <c r="B895" s="127" t="str">
        <f>IF(A895="","",IF(ISNA(VLOOKUP(A895,Journal!$L$2:$L$1000,1,FALSE)),"",SUMIF(Journal!$L$2:$L$1000,A895,Journal!$Y$2:$Y$1000)))</f>
        <v/>
      </c>
      <c r="C895" s="79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</row>
    <row r="896" spans="1:17" ht="15.75" customHeight="1" x14ac:dyDescent="0.25">
      <c r="A896" s="80" t="str">
        <f>IF(A895="","",IF(A895+1&lt;Statistics!$F$4,A895+1,IF(A895+1=Statistics!$F$4,Statistics!$F$4,IF(A895+1&gt;Statistics!$F$4,""))))</f>
        <v/>
      </c>
      <c r="B896" s="127" t="str">
        <f>IF(A896="","",IF(ISNA(VLOOKUP(A896,Journal!$L$2:$L$1000,1,FALSE)),"",SUMIF(Journal!$L$2:$L$1000,A896,Journal!$Y$2:$Y$1000)))</f>
        <v/>
      </c>
      <c r="C896" s="79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</row>
    <row r="897" spans="1:17" ht="15.75" customHeight="1" x14ac:dyDescent="0.25">
      <c r="A897" s="80" t="str">
        <f>IF(A896="","",IF(A896+1&lt;Statistics!$F$4,A896+1,IF(A896+1=Statistics!$F$4,Statistics!$F$4,IF(A896+1&gt;Statistics!$F$4,""))))</f>
        <v/>
      </c>
      <c r="B897" s="127" t="str">
        <f>IF(A897="","",IF(ISNA(VLOOKUP(A897,Journal!$L$2:$L$1000,1,FALSE)),"",SUMIF(Journal!$L$2:$L$1000,A897,Journal!$Y$2:$Y$1000)))</f>
        <v/>
      </c>
      <c r="C897" s="79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</row>
    <row r="898" spans="1:17" ht="15.75" customHeight="1" x14ac:dyDescent="0.25">
      <c r="A898" s="80" t="str">
        <f>IF(A897="","",IF(A897+1&lt;Statistics!$F$4,A897+1,IF(A897+1=Statistics!$F$4,Statistics!$F$4,IF(A897+1&gt;Statistics!$F$4,""))))</f>
        <v/>
      </c>
      <c r="B898" s="127" t="str">
        <f>IF(A898="","",IF(ISNA(VLOOKUP(A898,Journal!$L$2:$L$1000,1,FALSE)),"",SUMIF(Journal!$L$2:$L$1000,A898,Journal!$Y$2:$Y$1000)))</f>
        <v/>
      </c>
      <c r="C898" s="79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</row>
    <row r="899" spans="1:17" ht="15.75" customHeight="1" x14ac:dyDescent="0.25">
      <c r="A899" s="80" t="str">
        <f>IF(A898="","",IF(A898+1&lt;Statistics!$F$4,A898+1,IF(A898+1=Statistics!$F$4,Statistics!$F$4,IF(A898+1&gt;Statistics!$F$4,""))))</f>
        <v/>
      </c>
      <c r="B899" s="127" t="str">
        <f>IF(A899="","",IF(ISNA(VLOOKUP(A899,Journal!$L$2:$L$1000,1,FALSE)),"",SUMIF(Journal!$L$2:$L$1000,A899,Journal!$Y$2:$Y$1000)))</f>
        <v/>
      </c>
      <c r="C899" s="79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</row>
    <row r="900" spans="1:17" ht="15.75" customHeight="1" x14ac:dyDescent="0.25">
      <c r="A900" s="80" t="str">
        <f>IF(A899="","",IF(A899+1&lt;Statistics!$F$4,A899+1,IF(A899+1=Statistics!$F$4,Statistics!$F$4,IF(A899+1&gt;Statistics!$F$4,""))))</f>
        <v/>
      </c>
      <c r="B900" s="127" t="str">
        <f>IF(A900="","",IF(ISNA(VLOOKUP(A900,Journal!$L$2:$L$1000,1,FALSE)),"",SUMIF(Journal!$L$2:$L$1000,A900,Journal!$Y$2:$Y$1000)))</f>
        <v/>
      </c>
      <c r="C900" s="79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</row>
    <row r="901" spans="1:17" ht="15.75" customHeight="1" x14ac:dyDescent="0.25">
      <c r="A901" s="80" t="str">
        <f>IF(A900="","",IF(A900+1&lt;Statistics!$F$4,A900+1,IF(A900+1=Statistics!$F$4,Statistics!$F$4,IF(A900+1&gt;Statistics!$F$4,""))))</f>
        <v/>
      </c>
      <c r="B901" s="127" t="str">
        <f>IF(A901="","",IF(ISNA(VLOOKUP(A901,Journal!$L$2:$L$1000,1,FALSE)),"",SUMIF(Journal!$L$2:$L$1000,A901,Journal!$Y$2:$Y$1000)))</f>
        <v/>
      </c>
      <c r="C901" s="79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</row>
    <row r="902" spans="1:17" ht="15.75" customHeight="1" x14ac:dyDescent="0.25">
      <c r="A902" s="80" t="str">
        <f>IF(A901="","",IF(A901+1&lt;Statistics!$F$4,A901+1,IF(A901+1=Statistics!$F$4,Statistics!$F$4,IF(A901+1&gt;Statistics!$F$4,""))))</f>
        <v/>
      </c>
      <c r="B902" s="127" t="str">
        <f>IF(A902="","",IF(ISNA(VLOOKUP(A902,Journal!$L$2:$L$1000,1,FALSE)),"",SUMIF(Journal!$L$2:$L$1000,A902,Journal!$Y$2:$Y$1000)))</f>
        <v/>
      </c>
      <c r="C902" s="79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</row>
    <row r="903" spans="1:17" ht="15.75" customHeight="1" x14ac:dyDescent="0.25">
      <c r="A903" s="80" t="str">
        <f>IF(A902="","",IF(A902+1&lt;Statistics!$F$4,A902+1,IF(A902+1=Statistics!$F$4,Statistics!$F$4,IF(A902+1&gt;Statistics!$F$4,""))))</f>
        <v/>
      </c>
      <c r="B903" s="127" t="str">
        <f>IF(A903="","",IF(ISNA(VLOOKUP(A903,Journal!$L$2:$L$1000,1,FALSE)),"",SUMIF(Journal!$L$2:$L$1000,A903,Journal!$Y$2:$Y$1000)))</f>
        <v/>
      </c>
      <c r="C903" s="79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</row>
    <row r="904" spans="1:17" ht="15.75" customHeight="1" x14ac:dyDescent="0.25">
      <c r="A904" s="80" t="str">
        <f>IF(A903="","",IF(A903+1&lt;Statistics!$F$4,A903+1,IF(A903+1=Statistics!$F$4,Statistics!$F$4,IF(A903+1&gt;Statistics!$F$4,""))))</f>
        <v/>
      </c>
      <c r="B904" s="127" t="str">
        <f>IF(A904="","",IF(ISNA(VLOOKUP(A904,Journal!$L$2:$L$1000,1,FALSE)),"",SUMIF(Journal!$L$2:$L$1000,A904,Journal!$Y$2:$Y$1000)))</f>
        <v/>
      </c>
      <c r="C904" s="79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</row>
    <row r="905" spans="1:17" ht="15.75" customHeight="1" x14ac:dyDescent="0.25">
      <c r="A905" s="80" t="str">
        <f>IF(A904="","",IF(A904+1&lt;Statistics!$F$4,A904+1,IF(A904+1=Statistics!$F$4,Statistics!$F$4,IF(A904+1&gt;Statistics!$F$4,""))))</f>
        <v/>
      </c>
      <c r="B905" s="127" t="str">
        <f>IF(A905="","",IF(ISNA(VLOOKUP(A905,Journal!$L$2:$L$1000,1,FALSE)),"",SUMIF(Journal!$L$2:$L$1000,A905,Journal!$Y$2:$Y$1000)))</f>
        <v/>
      </c>
      <c r="C905" s="79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</row>
    <row r="906" spans="1:17" ht="15.75" customHeight="1" x14ac:dyDescent="0.25">
      <c r="A906" s="80" t="str">
        <f>IF(A905="","",IF(A905+1&lt;Statistics!$F$4,A905+1,IF(A905+1=Statistics!$F$4,Statistics!$F$4,IF(A905+1&gt;Statistics!$F$4,""))))</f>
        <v/>
      </c>
      <c r="B906" s="127" t="str">
        <f>IF(A906="","",IF(ISNA(VLOOKUP(A906,Journal!$L$2:$L$1000,1,FALSE)),"",SUMIF(Journal!$L$2:$L$1000,A906,Journal!$Y$2:$Y$1000)))</f>
        <v/>
      </c>
      <c r="C906" s="79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</row>
    <row r="907" spans="1:17" ht="15.75" customHeight="1" x14ac:dyDescent="0.25">
      <c r="A907" s="80" t="str">
        <f>IF(A906="","",IF(A906+1&lt;Statistics!$F$4,A906+1,IF(A906+1=Statistics!$F$4,Statistics!$F$4,IF(A906+1&gt;Statistics!$F$4,""))))</f>
        <v/>
      </c>
      <c r="B907" s="127" t="str">
        <f>IF(A907="","",IF(ISNA(VLOOKUP(A907,Journal!$L$2:$L$1000,1,FALSE)),"",SUMIF(Journal!$L$2:$L$1000,A907,Journal!$Y$2:$Y$1000)))</f>
        <v/>
      </c>
      <c r="C907" s="79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</row>
    <row r="908" spans="1:17" ht="15.75" customHeight="1" x14ac:dyDescent="0.25">
      <c r="A908" s="80" t="str">
        <f>IF(A907="","",IF(A907+1&lt;Statistics!$F$4,A907+1,IF(A907+1=Statistics!$F$4,Statistics!$F$4,IF(A907+1&gt;Statistics!$F$4,""))))</f>
        <v/>
      </c>
      <c r="B908" s="127" t="str">
        <f>IF(A908="","",IF(ISNA(VLOOKUP(A908,Journal!$L$2:$L$1000,1,FALSE)),"",SUMIF(Journal!$L$2:$L$1000,A908,Journal!$Y$2:$Y$1000)))</f>
        <v/>
      </c>
      <c r="C908" s="79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</row>
    <row r="909" spans="1:17" ht="15.75" customHeight="1" x14ac:dyDescent="0.25">
      <c r="A909" s="80" t="str">
        <f>IF(A908="","",IF(A908+1&lt;Statistics!$F$4,A908+1,IF(A908+1=Statistics!$F$4,Statistics!$F$4,IF(A908+1&gt;Statistics!$F$4,""))))</f>
        <v/>
      </c>
      <c r="B909" s="127" t="str">
        <f>IF(A909="","",IF(ISNA(VLOOKUP(A909,Journal!$L$2:$L$1000,1,FALSE)),"",SUMIF(Journal!$L$2:$L$1000,A909,Journal!$Y$2:$Y$1000)))</f>
        <v/>
      </c>
      <c r="C909" s="79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</row>
    <row r="910" spans="1:17" ht="15.75" customHeight="1" x14ac:dyDescent="0.25">
      <c r="A910" s="80" t="str">
        <f>IF(A909="","",IF(A909+1&lt;Statistics!$F$4,A909+1,IF(A909+1=Statistics!$F$4,Statistics!$F$4,IF(A909+1&gt;Statistics!$F$4,""))))</f>
        <v/>
      </c>
      <c r="B910" s="127" t="str">
        <f>IF(A910="","",IF(ISNA(VLOOKUP(A910,Journal!$L$2:$L$1000,1,FALSE)),"",SUMIF(Journal!$L$2:$L$1000,A910,Journal!$Y$2:$Y$1000)))</f>
        <v/>
      </c>
      <c r="C910" s="79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</row>
    <row r="911" spans="1:17" ht="15.75" customHeight="1" x14ac:dyDescent="0.25">
      <c r="A911" s="80" t="str">
        <f>IF(A910="","",IF(A910+1&lt;Statistics!$F$4,A910+1,IF(A910+1=Statistics!$F$4,Statistics!$F$4,IF(A910+1&gt;Statistics!$F$4,""))))</f>
        <v/>
      </c>
      <c r="B911" s="127" t="str">
        <f>IF(A911="","",IF(ISNA(VLOOKUP(A911,Journal!$L$2:$L$1000,1,FALSE)),"",SUMIF(Journal!$L$2:$L$1000,A911,Journal!$Y$2:$Y$1000)))</f>
        <v/>
      </c>
      <c r="C911" s="79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</row>
    <row r="912" spans="1:17" ht="15.75" customHeight="1" x14ac:dyDescent="0.25">
      <c r="A912" s="80" t="str">
        <f>IF(A911="","",IF(A911+1&lt;Statistics!$F$4,A911+1,IF(A911+1=Statistics!$F$4,Statistics!$F$4,IF(A911+1&gt;Statistics!$F$4,""))))</f>
        <v/>
      </c>
      <c r="B912" s="127" t="str">
        <f>IF(A912="","",IF(ISNA(VLOOKUP(A912,Journal!$L$2:$L$1000,1,FALSE)),"",SUMIF(Journal!$L$2:$L$1000,A912,Journal!$Y$2:$Y$1000)))</f>
        <v/>
      </c>
      <c r="C912" s="79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</row>
    <row r="913" spans="1:17" ht="15.75" customHeight="1" x14ac:dyDescent="0.25">
      <c r="A913" s="80" t="str">
        <f>IF(A912="","",IF(A912+1&lt;Statistics!$F$4,A912+1,IF(A912+1=Statistics!$F$4,Statistics!$F$4,IF(A912+1&gt;Statistics!$F$4,""))))</f>
        <v/>
      </c>
      <c r="B913" s="127" t="str">
        <f>IF(A913="","",IF(ISNA(VLOOKUP(A913,Journal!$L$2:$L$1000,1,FALSE)),"",SUMIF(Journal!$L$2:$L$1000,A913,Journal!$Y$2:$Y$1000)))</f>
        <v/>
      </c>
      <c r="C913" s="79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</row>
    <row r="914" spans="1:17" ht="15.75" customHeight="1" x14ac:dyDescent="0.25">
      <c r="A914" s="80" t="str">
        <f>IF(A913="","",IF(A913+1&lt;Statistics!$F$4,A913+1,IF(A913+1=Statistics!$F$4,Statistics!$F$4,IF(A913+1&gt;Statistics!$F$4,""))))</f>
        <v/>
      </c>
      <c r="B914" s="127" t="str">
        <f>IF(A914="","",IF(ISNA(VLOOKUP(A914,Journal!$L$2:$L$1000,1,FALSE)),"",SUMIF(Journal!$L$2:$L$1000,A914,Journal!$Y$2:$Y$1000)))</f>
        <v/>
      </c>
      <c r="C914" s="79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</row>
    <row r="915" spans="1:17" ht="15.75" customHeight="1" x14ac:dyDescent="0.25">
      <c r="A915" s="80" t="str">
        <f>IF(A914="","",IF(A914+1&lt;Statistics!$F$4,A914+1,IF(A914+1=Statistics!$F$4,Statistics!$F$4,IF(A914+1&gt;Statistics!$F$4,""))))</f>
        <v/>
      </c>
      <c r="B915" s="127" t="str">
        <f>IF(A915="","",IF(ISNA(VLOOKUP(A915,Journal!$L$2:$L$1000,1,FALSE)),"",SUMIF(Journal!$L$2:$L$1000,A915,Journal!$Y$2:$Y$1000)))</f>
        <v/>
      </c>
      <c r="C915" s="79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</row>
    <row r="916" spans="1:17" ht="15.75" customHeight="1" x14ac:dyDescent="0.25">
      <c r="A916" s="80" t="str">
        <f>IF(A915="","",IF(A915+1&lt;Statistics!$F$4,A915+1,IF(A915+1=Statistics!$F$4,Statistics!$F$4,IF(A915+1&gt;Statistics!$F$4,""))))</f>
        <v/>
      </c>
      <c r="B916" s="127" t="str">
        <f>IF(A916="","",IF(ISNA(VLOOKUP(A916,Journal!$L$2:$L$1000,1,FALSE)),"",SUMIF(Journal!$L$2:$L$1000,A916,Journal!$Y$2:$Y$1000)))</f>
        <v/>
      </c>
      <c r="C916" s="79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</row>
    <row r="917" spans="1:17" ht="15.75" customHeight="1" x14ac:dyDescent="0.25">
      <c r="A917" s="80" t="str">
        <f>IF(A916="","",IF(A916+1&lt;Statistics!$F$4,A916+1,IF(A916+1=Statistics!$F$4,Statistics!$F$4,IF(A916+1&gt;Statistics!$F$4,""))))</f>
        <v/>
      </c>
      <c r="B917" s="127" t="str">
        <f>IF(A917="","",IF(ISNA(VLOOKUP(A917,Journal!$L$2:$L$1000,1,FALSE)),"",SUMIF(Journal!$L$2:$L$1000,A917,Journal!$Y$2:$Y$1000)))</f>
        <v/>
      </c>
      <c r="C917" s="79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</row>
    <row r="918" spans="1:17" ht="15.75" customHeight="1" x14ac:dyDescent="0.25">
      <c r="A918" s="80" t="str">
        <f>IF(A917="","",IF(A917+1&lt;Statistics!$F$4,A917+1,IF(A917+1=Statistics!$F$4,Statistics!$F$4,IF(A917+1&gt;Statistics!$F$4,""))))</f>
        <v/>
      </c>
      <c r="B918" s="127" t="str">
        <f>IF(A918="","",IF(ISNA(VLOOKUP(A918,Journal!$L$2:$L$1000,1,FALSE)),"",SUMIF(Journal!$L$2:$L$1000,A918,Journal!$Y$2:$Y$1000)))</f>
        <v/>
      </c>
      <c r="C918" s="79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</row>
    <row r="919" spans="1:17" ht="15.75" customHeight="1" x14ac:dyDescent="0.25">
      <c r="A919" s="80" t="str">
        <f>IF(A918="","",IF(A918+1&lt;Statistics!$F$4,A918+1,IF(A918+1=Statistics!$F$4,Statistics!$F$4,IF(A918+1&gt;Statistics!$F$4,""))))</f>
        <v/>
      </c>
      <c r="B919" s="127" t="str">
        <f>IF(A919="","",IF(ISNA(VLOOKUP(A919,Journal!$L$2:$L$1000,1,FALSE)),"",SUMIF(Journal!$L$2:$L$1000,A919,Journal!$Y$2:$Y$1000)))</f>
        <v/>
      </c>
      <c r="C919" s="79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</row>
    <row r="920" spans="1:17" ht="15.75" customHeight="1" x14ac:dyDescent="0.25">
      <c r="A920" s="80" t="str">
        <f>IF(A919="","",IF(A919+1&lt;Statistics!$F$4,A919+1,IF(A919+1=Statistics!$F$4,Statistics!$F$4,IF(A919+1&gt;Statistics!$F$4,""))))</f>
        <v/>
      </c>
      <c r="B920" s="127" t="str">
        <f>IF(A920="","",IF(ISNA(VLOOKUP(A920,Journal!$L$2:$L$1000,1,FALSE)),"",SUMIF(Journal!$L$2:$L$1000,A920,Journal!$Y$2:$Y$1000)))</f>
        <v/>
      </c>
      <c r="C920" s="79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</row>
    <row r="921" spans="1:17" ht="15.75" customHeight="1" x14ac:dyDescent="0.25">
      <c r="A921" s="80" t="str">
        <f>IF(A920="","",IF(A920+1&lt;Statistics!$F$4,A920+1,IF(A920+1=Statistics!$F$4,Statistics!$F$4,IF(A920+1&gt;Statistics!$F$4,""))))</f>
        <v/>
      </c>
      <c r="B921" s="127" t="str">
        <f>IF(A921="","",IF(ISNA(VLOOKUP(A921,Journal!$L$2:$L$1000,1,FALSE)),"",SUMIF(Journal!$L$2:$L$1000,A921,Journal!$Y$2:$Y$1000)))</f>
        <v/>
      </c>
      <c r="C921" s="79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</row>
    <row r="922" spans="1:17" ht="15.75" customHeight="1" x14ac:dyDescent="0.25">
      <c r="A922" s="80" t="str">
        <f>IF(A921="","",IF(A921+1&lt;Statistics!$F$4,A921+1,IF(A921+1=Statistics!$F$4,Statistics!$F$4,IF(A921+1&gt;Statistics!$F$4,""))))</f>
        <v/>
      </c>
      <c r="B922" s="127" t="str">
        <f>IF(A922="","",IF(ISNA(VLOOKUP(A922,Journal!$L$2:$L$1000,1,FALSE)),"",SUMIF(Journal!$L$2:$L$1000,A922,Journal!$Y$2:$Y$1000)))</f>
        <v/>
      </c>
      <c r="C922" s="79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</row>
    <row r="923" spans="1:17" ht="15.75" customHeight="1" x14ac:dyDescent="0.25">
      <c r="A923" s="80" t="str">
        <f>IF(A922="","",IF(A922+1&lt;Statistics!$F$4,A922+1,IF(A922+1=Statistics!$F$4,Statistics!$F$4,IF(A922+1&gt;Statistics!$F$4,""))))</f>
        <v/>
      </c>
      <c r="B923" s="127" t="str">
        <f>IF(A923="","",IF(ISNA(VLOOKUP(A923,Journal!$L$2:$L$1000,1,FALSE)),"",SUMIF(Journal!$L$2:$L$1000,A923,Journal!$Y$2:$Y$1000)))</f>
        <v/>
      </c>
      <c r="C923" s="79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</row>
    <row r="924" spans="1:17" ht="15.75" customHeight="1" x14ac:dyDescent="0.25">
      <c r="A924" s="80" t="str">
        <f>IF(A923="","",IF(A923+1&lt;Statistics!$F$4,A923+1,IF(A923+1=Statistics!$F$4,Statistics!$F$4,IF(A923+1&gt;Statistics!$F$4,""))))</f>
        <v/>
      </c>
      <c r="B924" s="127" t="str">
        <f>IF(A924="","",IF(ISNA(VLOOKUP(A924,Journal!$L$2:$L$1000,1,FALSE)),"",SUMIF(Journal!$L$2:$L$1000,A924,Journal!$Y$2:$Y$1000)))</f>
        <v/>
      </c>
      <c r="C924" s="79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</row>
    <row r="925" spans="1:17" ht="15.75" customHeight="1" x14ac:dyDescent="0.25">
      <c r="A925" s="80" t="str">
        <f>IF(A924="","",IF(A924+1&lt;Statistics!$F$4,A924+1,IF(A924+1=Statistics!$F$4,Statistics!$F$4,IF(A924+1&gt;Statistics!$F$4,""))))</f>
        <v/>
      </c>
      <c r="B925" s="127" t="str">
        <f>IF(A925="","",IF(ISNA(VLOOKUP(A925,Journal!$L$2:$L$1000,1,FALSE)),"",SUMIF(Journal!$L$2:$L$1000,A925,Journal!$Y$2:$Y$1000)))</f>
        <v/>
      </c>
      <c r="C925" s="79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</row>
    <row r="926" spans="1:17" ht="15.75" customHeight="1" x14ac:dyDescent="0.25">
      <c r="A926" s="80" t="str">
        <f>IF(A925="","",IF(A925+1&lt;Statistics!$F$4,A925+1,IF(A925+1=Statistics!$F$4,Statistics!$F$4,IF(A925+1&gt;Statistics!$F$4,""))))</f>
        <v/>
      </c>
      <c r="B926" s="127" t="str">
        <f>IF(A926="","",IF(ISNA(VLOOKUP(A926,Journal!$L$2:$L$1000,1,FALSE)),"",SUMIF(Journal!$L$2:$L$1000,A926,Journal!$Y$2:$Y$1000)))</f>
        <v/>
      </c>
      <c r="C926" s="79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</row>
    <row r="927" spans="1:17" ht="15.75" customHeight="1" x14ac:dyDescent="0.25">
      <c r="A927" s="80" t="str">
        <f>IF(A926="","",IF(A926+1&lt;Statistics!$F$4,A926+1,IF(A926+1=Statistics!$F$4,Statistics!$F$4,IF(A926+1&gt;Statistics!$F$4,""))))</f>
        <v/>
      </c>
      <c r="B927" s="127" t="str">
        <f>IF(A927="","",IF(ISNA(VLOOKUP(A927,Journal!$L$2:$L$1000,1,FALSE)),"",SUMIF(Journal!$L$2:$L$1000,A927,Journal!$Y$2:$Y$1000)))</f>
        <v/>
      </c>
      <c r="C927" s="79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</row>
    <row r="928" spans="1:17" ht="15.75" customHeight="1" x14ac:dyDescent="0.25">
      <c r="A928" s="80" t="str">
        <f>IF(A927="","",IF(A927+1&lt;Statistics!$F$4,A927+1,IF(A927+1=Statistics!$F$4,Statistics!$F$4,IF(A927+1&gt;Statistics!$F$4,""))))</f>
        <v/>
      </c>
      <c r="B928" s="127" t="str">
        <f>IF(A928="","",IF(ISNA(VLOOKUP(A928,Journal!$L$2:$L$1000,1,FALSE)),"",SUMIF(Journal!$L$2:$L$1000,A928,Journal!$Y$2:$Y$1000)))</f>
        <v/>
      </c>
      <c r="C928" s="79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</row>
    <row r="929" spans="1:17" ht="15.75" customHeight="1" x14ac:dyDescent="0.25">
      <c r="A929" s="80" t="str">
        <f>IF(A928="","",IF(A928+1&lt;Statistics!$F$4,A928+1,IF(A928+1=Statistics!$F$4,Statistics!$F$4,IF(A928+1&gt;Statistics!$F$4,""))))</f>
        <v/>
      </c>
      <c r="B929" s="127" t="str">
        <f>IF(A929="","",IF(ISNA(VLOOKUP(A929,Journal!$L$2:$L$1000,1,FALSE)),"",SUMIF(Journal!$L$2:$L$1000,A929,Journal!$Y$2:$Y$1000)))</f>
        <v/>
      </c>
      <c r="C929" s="79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</row>
    <row r="930" spans="1:17" ht="15.75" customHeight="1" x14ac:dyDescent="0.25">
      <c r="A930" s="80" t="str">
        <f>IF(A929="","",IF(A929+1&lt;Statistics!$F$4,A929+1,IF(A929+1=Statistics!$F$4,Statistics!$F$4,IF(A929+1&gt;Statistics!$F$4,""))))</f>
        <v/>
      </c>
      <c r="B930" s="127" t="str">
        <f>IF(A930="","",IF(ISNA(VLOOKUP(A930,Journal!$L$2:$L$1000,1,FALSE)),"",SUMIF(Journal!$L$2:$L$1000,A930,Journal!$Y$2:$Y$1000)))</f>
        <v/>
      </c>
      <c r="C930" s="79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</row>
    <row r="931" spans="1:17" ht="15.75" customHeight="1" x14ac:dyDescent="0.25">
      <c r="A931" s="80" t="str">
        <f>IF(A930="","",IF(A930+1&lt;Statistics!$F$4,A930+1,IF(A930+1=Statistics!$F$4,Statistics!$F$4,IF(A930+1&gt;Statistics!$F$4,""))))</f>
        <v/>
      </c>
      <c r="B931" s="127" t="str">
        <f>IF(A931="","",IF(ISNA(VLOOKUP(A931,Journal!$L$2:$L$1000,1,FALSE)),"",SUMIF(Journal!$L$2:$L$1000,A931,Journal!$Y$2:$Y$1000)))</f>
        <v/>
      </c>
      <c r="C931" s="79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</row>
    <row r="932" spans="1:17" ht="15.75" customHeight="1" x14ac:dyDescent="0.25">
      <c r="A932" s="80" t="str">
        <f>IF(A931="","",IF(A931+1&lt;Statistics!$F$4,A931+1,IF(A931+1=Statistics!$F$4,Statistics!$F$4,IF(A931+1&gt;Statistics!$F$4,""))))</f>
        <v/>
      </c>
      <c r="B932" s="127" t="str">
        <f>IF(A932="","",IF(ISNA(VLOOKUP(A932,Journal!$L$2:$L$1000,1,FALSE)),"",SUMIF(Journal!$L$2:$L$1000,A932,Journal!$Y$2:$Y$1000)))</f>
        <v/>
      </c>
      <c r="C932" s="79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</row>
    <row r="933" spans="1:17" ht="15.75" customHeight="1" x14ac:dyDescent="0.25">
      <c r="A933" s="80" t="str">
        <f>IF(A932="","",IF(A932+1&lt;Statistics!$F$4,A932+1,IF(A932+1=Statistics!$F$4,Statistics!$F$4,IF(A932+1&gt;Statistics!$F$4,""))))</f>
        <v/>
      </c>
      <c r="B933" s="127" t="str">
        <f>IF(A933="","",IF(ISNA(VLOOKUP(A933,Journal!$L$2:$L$1000,1,FALSE)),"",SUMIF(Journal!$L$2:$L$1000,A933,Journal!$Y$2:$Y$1000)))</f>
        <v/>
      </c>
      <c r="C933" s="79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</row>
    <row r="934" spans="1:17" ht="15.75" customHeight="1" x14ac:dyDescent="0.25">
      <c r="A934" s="80" t="str">
        <f>IF(A933="","",IF(A933+1&lt;Statistics!$F$4,A933+1,IF(A933+1=Statistics!$F$4,Statistics!$F$4,IF(A933+1&gt;Statistics!$F$4,""))))</f>
        <v/>
      </c>
      <c r="B934" s="127" t="str">
        <f>IF(A934="","",IF(ISNA(VLOOKUP(A934,Journal!$L$2:$L$1000,1,FALSE)),"",SUMIF(Journal!$L$2:$L$1000,A934,Journal!$Y$2:$Y$1000)))</f>
        <v/>
      </c>
      <c r="C934" s="79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</row>
    <row r="935" spans="1:17" ht="15.75" customHeight="1" x14ac:dyDescent="0.25">
      <c r="A935" s="80" t="str">
        <f>IF(A934="","",IF(A934+1&lt;Statistics!$F$4,A934+1,IF(A934+1=Statistics!$F$4,Statistics!$F$4,IF(A934+1&gt;Statistics!$F$4,""))))</f>
        <v/>
      </c>
      <c r="B935" s="127" t="str">
        <f>IF(A935="","",IF(ISNA(VLOOKUP(A935,Journal!$L$2:$L$1000,1,FALSE)),"",SUMIF(Journal!$L$2:$L$1000,A935,Journal!$Y$2:$Y$1000)))</f>
        <v/>
      </c>
      <c r="C935" s="79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</row>
    <row r="936" spans="1:17" ht="15.75" customHeight="1" x14ac:dyDescent="0.25">
      <c r="A936" s="80" t="str">
        <f>IF(A935="","",IF(A935+1&lt;Statistics!$F$4,A935+1,IF(A935+1=Statistics!$F$4,Statistics!$F$4,IF(A935+1&gt;Statistics!$F$4,""))))</f>
        <v/>
      </c>
      <c r="B936" s="127" t="str">
        <f>IF(A936="","",IF(ISNA(VLOOKUP(A936,Journal!$L$2:$L$1000,1,FALSE)),"",SUMIF(Journal!$L$2:$L$1000,A936,Journal!$Y$2:$Y$1000)))</f>
        <v/>
      </c>
      <c r="C936" s="79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</row>
    <row r="937" spans="1:17" ht="15.75" customHeight="1" x14ac:dyDescent="0.25">
      <c r="A937" s="80" t="str">
        <f>IF(A936="","",IF(A936+1&lt;Statistics!$F$4,A936+1,IF(A936+1=Statistics!$F$4,Statistics!$F$4,IF(A936+1&gt;Statistics!$F$4,""))))</f>
        <v/>
      </c>
      <c r="B937" s="127" t="str">
        <f>IF(A937="","",IF(ISNA(VLOOKUP(A937,Journal!$L$2:$L$1000,1,FALSE)),"",SUMIF(Journal!$L$2:$L$1000,A937,Journal!$Y$2:$Y$1000)))</f>
        <v/>
      </c>
      <c r="C937" s="79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</row>
    <row r="938" spans="1:17" ht="15.75" customHeight="1" x14ac:dyDescent="0.25">
      <c r="A938" s="80" t="str">
        <f>IF(A937="","",IF(A937+1&lt;Statistics!$F$4,A937+1,IF(A937+1=Statistics!$F$4,Statistics!$F$4,IF(A937+1&gt;Statistics!$F$4,""))))</f>
        <v/>
      </c>
      <c r="B938" s="127" t="str">
        <f>IF(A938="","",IF(ISNA(VLOOKUP(A938,Journal!$L$2:$L$1000,1,FALSE)),"",SUMIF(Journal!$L$2:$L$1000,A938,Journal!$Y$2:$Y$1000)))</f>
        <v/>
      </c>
      <c r="C938" s="79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</row>
    <row r="939" spans="1:17" ht="15.75" customHeight="1" x14ac:dyDescent="0.25">
      <c r="A939" s="80" t="str">
        <f>IF(A938="","",IF(A938+1&lt;Statistics!$F$4,A938+1,IF(A938+1=Statistics!$F$4,Statistics!$F$4,IF(A938+1&gt;Statistics!$F$4,""))))</f>
        <v/>
      </c>
      <c r="B939" s="127" t="str">
        <f>IF(A939="","",IF(ISNA(VLOOKUP(A939,Journal!$L$2:$L$1000,1,FALSE)),"",SUMIF(Journal!$L$2:$L$1000,A939,Journal!$Y$2:$Y$1000)))</f>
        <v/>
      </c>
      <c r="C939" s="79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</row>
    <row r="940" spans="1:17" ht="15.75" customHeight="1" x14ac:dyDescent="0.25">
      <c r="A940" s="80" t="str">
        <f>IF(A939="","",IF(A939+1&lt;Statistics!$F$4,A939+1,IF(A939+1=Statistics!$F$4,Statistics!$F$4,IF(A939+1&gt;Statistics!$F$4,""))))</f>
        <v/>
      </c>
      <c r="B940" s="127" t="str">
        <f>IF(A940="","",IF(ISNA(VLOOKUP(A940,Journal!$L$2:$L$1000,1,FALSE)),"",SUMIF(Journal!$L$2:$L$1000,A940,Journal!$Y$2:$Y$1000)))</f>
        <v/>
      </c>
      <c r="C940" s="79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</row>
    <row r="941" spans="1:17" ht="15.75" customHeight="1" x14ac:dyDescent="0.25">
      <c r="A941" s="80" t="str">
        <f>IF(A940="","",IF(A940+1&lt;Statistics!$F$4,A940+1,IF(A940+1=Statistics!$F$4,Statistics!$F$4,IF(A940+1&gt;Statistics!$F$4,""))))</f>
        <v/>
      </c>
      <c r="B941" s="127" t="str">
        <f>IF(A941="","",IF(ISNA(VLOOKUP(A941,Journal!$L$2:$L$1000,1,FALSE)),"",SUMIF(Journal!$L$2:$L$1000,A941,Journal!$Y$2:$Y$1000)))</f>
        <v/>
      </c>
      <c r="C941" s="79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</row>
    <row r="942" spans="1:17" ht="15.75" customHeight="1" x14ac:dyDescent="0.25">
      <c r="A942" s="80" t="str">
        <f>IF(A941="","",IF(A941+1&lt;Statistics!$F$4,A941+1,IF(A941+1=Statistics!$F$4,Statistics!$F$4,IF(A941+1&gt;Statistics!$F$4,""))))</f>
        <v/>
      </c>
      <c r="B942" s="127" t="str">
        <f>IF(A942="","",IF(ISNA(VLOOKUP(A942,Journal!$L$2:$L$1000,1,FALSE)),"",SUMIF(Journal!$L$2:$L$1000,A942,Journal!$Y$2:$Y$1000)))</f>
        <v/>
      </c>
      <c r="C942" s="79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</row>
    <row r="943" spans="1:17" ht="15.75" customHeight="1" x14ac:dyDescent="0.25">
      <c r="A943" s="80" t="str">
        <f>IF(A942="","",IF(A942+1&lt;Statistics!$F$4,A942+1,IF(A942+1=Statistics!$F$4,Statistics!$F$4,IF(A942+1&gt;Statistics!$F$4,""))))</f>
        <v/>
      </c>
      <c r="B943" s="127" t="str">
        <f>IF(A943="","",IF(ISNA(VLOOKUP(A943,Journal!$L$2:$L$1000,1,FALSE)),"",SUMIF(Journal!$L$2:$L$1000,A943,Journal!$Y$2:$Y$1000)))</f>
        <v/>
      </c>
      <c r="C943" s="79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</row>
    <row r="944" spans="1:17" ht="15.75" customHeight="1" x14ac:dyDescent="0.25">
      <c r="A944" s="80" t="str">
        <f>IF(A943="","",IF(A943+1&lt;Statistics!$F$4,A943+1,IF(A943+1=Statistics!$F$4,Statistics!$F$4,IF(A943+1&gt;Statistics!$F$4,""))))</f>
        <v/>
      </c>
      <c r="B944" s="127" t="str">
        <f>IF(A944="","",IF(ISNA(VLOOKUP(A944,Journal!$L$2:$L$1000,1,FALSE)),"",SUMIF(Journal!$L$2:$L$1000,A944,Journal!$Y$2:$Y$1000)))</f>
        <v/>
      </c>
      <c r="C944" s="79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</row>
    <row r="945" spans="1:17" ht="15.75" customHeight="1" x14ac:dyDescent="0.25">
      <c r="A945" s="80" t="str">
        <f>IF(A944="","",IF(A944+1&lt;Statistics!$F$4,A944+1,IF(A944+1=Statistics!$F$4,Statistics!$F$4,IF(A944+1&gt;Statistics!$F$4,""))))</f>
        <v/>
      </c>
      <c r="B945" s="127" t="str">
        <f>IF(A945="","",IF(ISNA(VLOOKUP(A945,Journal!$L$2:$L$1000,1,FALSE)),"",SUMIF(Journal!$L$2:$L$1000,A945,Journal!$Y$2:$Y$1000)))</f>
        <v/>
      </c>
      <c r="C945" s="79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</row>
    <row r="946" spans="1:17" ht="15.75" customHeight="1" x14ac:dyDescent="0.25">
      <c r="A946" s="80" t="str">
        <f>IF(A945="","",IF(A945+1&lt;Statistics!$F$4,A945+1,IF(A945+1=Statistics!$F$4,Statistics!$F$4,IF(A945+1&gt;Statistics!$F$4,""))))</f>
        <v/>
      </c>
      <c r="B946" s="127" t="str">
        <f>IF(A946="","",IF(ISNA(VLOOKUP(A946,Journal!$L$2:$L$1000,1,FALSE)),"",SUMIF(Journal!$L$2:$L$1000,A946,Journal!$Y$2:$Y$1000)))</f>
        <v/>
      </c>
      <c r="C946" s="79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</row>
    <row r="947" spans="1:17" ht="15.75" customHeight="1" x14ac:dyDescent="0.25">
      <c r="A947" s="80" t="str">
        <f>IF(A946="","",IF(A946+1&lt;Statistics!$F$4,A946+1,IF(A946+1=Statistics!$F$4,Statistics!$F$4,IF(A946+1&gt;Statistics!$F$4,""))))</f>
        <v/>
      </c>
      <c r="B947" s="127" t="str">
        <f>IF(A947="","",IF(ISNA(VLOOKUP(A947,Journal!$L$2:$L$1000,1,FALSE)),"",SUMIF(Journal!$L$2:$L$1000,A947,Journal!$Y$2:$Y$1000)))</f>
        <v/>
      </c>
      <c r="C947" s="79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</row>
    <row r="948" spans="1:17" ht="15.75" customHeight="1" x14ac:dyDescent="0.25">
      <c r="A948" s="80" t="str">
        <f>IF(A947="","",IF(A947+1&lt;Statistics!$F$4,A947+1,IF(A947+1=Statistics!$F$4,Statistics!$F$4,IF(A947+1&gt;Statistics!$F$4,""))))</f>
        <v/>
      </c>
      <c r="B948" s="127" t="str">
        <f>IF(A948="","",IF(ISNA(VLOOKUP(A948,Journal!$L$2:$L$1000,1,FALSE)),"",SUMIF(Journal!$L$2:$L$1000,A948,Journal!$Y$2:$Y$1000)))</f>
        <v/>
      </c>
      <c r="C948" s="79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</row>
    <row r="949" spans="1:17" ht="15.75" customHeight="1" x14ac:dyDescent="0.25">
      <c r="A949" s="80" t="str">
        <f>IF(A948="","",IF(A948+1&lt;Statistics!$F$4,A948+1,IF(A948+1=Statistics!$F$4,Statistics!$F$4,IF(A948+1&gt;Statistics!$F$4,""))))</f>
        <v/>
      </c>
      <c r="B949" s="127" t="str">
        <f>IF(A949="","",IF(ISNA(VLOOKUP(A949,Journal!$L$2:$L$1000,1,FALSE)),"",SUMIF(Journal!$L$2:$L$1000,A949,Journal!$Y$2:$Y$1000)))</f>
        <v/>
      </c>
      <c r="C949" s="79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</row>
    <row r="950" spans="1:17" ht="15.75" customHeight="1" x14ac:dyDescent="0.25">
      <c r="A950" s="80" t="str">
        <f>IF(A949="","",IF(A949+1&lt;Statistics!$F$4,A949+1,IF(A949+1=Statistics!$F$4,Statistics!$F$4,IF(A949+1&gt;Statistics!$F$4,""))))</f>
        <v/>
      </c>
      <c r="B950" s="127" t="str">
        <f>IF(A950="","",IF(ISNA(VLOOKUP(A950,Journal!$L$2:$L$1000,1,FALSE)),"",SUMIF(Journal!$L$2:$L$1000,A950,Journal!$Y$2:$Y$1000)))</f>
        <v/>
      </c>
      <c r="C950" s="79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</row>
    <row r="951" spans="1:17" ht="15.75" customHeight="1" x14ac:dyDescent="0.25">
      <c r="A951" s="80" t="str">
        <f>IF(A950="","",IF(A950+1&lt;Statistics!$F$4,A950+1,IF(A950+1=Statistics!$F$4,Statistics!$F$4,IF(A950+1&gt;Statistics!$F$4,""))))</f>
        <v/>
      </c>
      <c r="B951" s="127" t="str">
        <f>IF(A951="","",IF(ISNA(VLOOKUP(A951,Journal!$L$2:$L$1000,1,FALSE)),"",SUMIF(Journal!$L$2:$L$1000,A951,Journal!$Y$2:$Y$1000)))</f>
        <v/>
      </c>
      <c r="C951" s="79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</row>
    <row r="952" spans="1:17" ht="15.75" customHeight="1" x14ac:dyDescent="0.25">
      <c r="A952" s="80" t="str">
        <f>IF(A951="","",IF(A951+1&lt;Statistics!$F$4,A951+1,IF(A951+1=Statistics!$F$4,Statistics!$F$4,IF(A951+1&gt;Statistics!$F$4,""))))</f>
        <v/>
      </c>
      <c r="B952" s="127" t="str">
        <f>IF(A952="","",IF(ISNA(VLOOKUP(A952,Journal!$L$2:$L$1000,1,FALSE)),"",SUMIF(Journal!$L$2:$L$1000,A952,Journal!$Y$2:$Y$1000)))</f>
        <v/>
      </c>
      <c r="C952" s="79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</row>
    <row r="953" spans="1:17" ht="15.75" customHeight="1" x14ac:dyDescent="0.25">
      <c r="A953" s="80" t="str">
        <f>IF(A952="","",IF(A952+1&lt;Statistics!$F$4,A952+1,IF(A952+1=Statistics!$F$4,Statistics!$F$4,IF(A952+1&gt;Statistics!$F$4,""))))</f>
        <v/>
      </c>
      <c r="B953" s="127" t="str">
        <f>IF(A953="","",IF(ISNA(VLOOKUP(A953,Journal!$L$2:$L$1000,1,FALSE)),"",SUMIF(Journal!$L$2:$L$1000,A953,Journal!$Y$2:$Y$1000)))</f>
        <v/>
      </c>
      <c r="C953" s="79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</row>
    <row r="954" spans="1:17" ht="15.75" customHeight="1" x14ac:dyDescent="0.25">
      <c r="A954" s="80" t="str">
        <f>IF(A953="","",IF(A953+1&lt;Statistics!$F$4,A953+1,IF(A953+1=Statistics!$F$4,Statistics!$F$4,IF(A953+1&gt;Statistics!$F$4,""))))</f>
        <v/>
      </c>
      <c r="B954" s="127" t="str">
        <f>IF(A954="","",IF(ISNA(VLOOKUP(A954,Journal!$L$2:$L$1000,1,FALSE)),"",SUMIF(Journal!$L$2:$L$1000,A954,Journal!$Y$2:$Y$1000)))</f>
        <v/>
      </c>
      <c r="C954" s="79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</row>
    <row r="955" spans="1:17" ht="15.75" customHeight="1" x14ac:dyDescent="0.25">
      <c r="A955" s="80" t="str">
        <f>IF(A954="","",IF(A954+1&lt;Statistics!$F$4,A954+1,IF(A954+1=Statistics!$F$4,Statistics!$F$4,IF(A954+1&gt;Statistics!$F$4,""))))</f>
        <v/>
      </c>
      <c r="B955" s="127" t="str">
        <f>IF(A955="","",IF(ISNA(VLOOKUP(A955,Journal!$L$2:$L$1000,1,FALSE)),"",SUMIF(Journal!$L$2:$L$1000,A955,Journal!$Y$2:$Y$1000)))</f>
        <v/>
      </c>
      <c r="C955" s="79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</row>
    <row r="956" spans="1:17" ht="15.75" customHeight="1" x14ac:dyDescent="0.25">
      <c r="A956" s="80" t="str">
        <f>IF(A955="","",IF(A955+1&lt;Statistics!$F$4,A955+1,IF(A955+1=Statistics!$F$4,Statistics!$F$4,IF(A955+1&gt;Statistics!$F$4,""))))</f>
        <v/>
      </c>
      <c r="B956" s="127" t="str">
        <f>IF(A956="","",IF(ISNA(VLOOKUP(A956,Journal!$L$2:$L$1000,1,FALSE)),"",SUMIF(Journal!$L$2:$L$1000,A956,Journal!$Y$2:$Y$1000)))</f>
        <v/>
      </c>
      <c r="C956" s="79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</row>
    <row r="957" spans="1:17" ht="15.75" customHeight="1" x14ac:dyDescent="0.25">
      <c r="A957" s="80" t="str">
        <f>IF(A956="","",IF(A956+1&lt;Statistics!$F$4,A956+1,IF(A956+1=Statistics!$F$4,Statistics!$F$4,IF(A956+1&gt;Statistics!$F$4,""))))</f>
        <v/>
      </c>
      <c r="B957" s="127" t="str">
        <f>IF(A957="","",IF(ISNA(VLOOKUP(A957,Journal!$L$2:$L$1000,1,FALSE)),"",SUMIF(Journal!$L$2:$L$1000,A957,Journal!$Y$2:$Y$1000)))</f>
        <v/>
      </c>
      <c r="C957" s="79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</row>
    <row r="958" spans="1:17" ht="15.75" customHeight="1" x14ac:dyDescent="0.25">
      <c r="A958" s="80" t="str">
        <f>IF(A957="","",IF(A957+1&lt;Statistics!$F$4,A957+1,IF(A957+1=Statistics!$F$4,Statistics!$F$4,IF(A957+1&gt;Statistics!$F$4,""))))</f>
        <v/>
      </c>
      <c r="B958" s="127" t="str">
        <f>IF(A958="","",IF(ISNA(VLOOKUP(A958,Journal!$L$2:$L$1000,1,FALSE)),"",SUMIF(Journal!$L$2:$L$1000,A958,Journal!$Y$2:$Y$1000)))</f>
        <v/>
      </c>
      <c r="C958" s="79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</row>
    <row r="959" spans="1:17" ht="15.75" customHeight="1" x14ac:dyDescent="0.25">
      <c r="A959" s="80" t="str">
        <f>IF(A958="","",IF(A958+1&lt;Statistics!$F$4,A958+1,IF(A958+1=Statistics!$F$4,Statistics!$F$4,IF(A958+1&gt;Statistics!$F$4,""))))</f>
        <v/>
      </c>
      <c r="B959" s="127" t="str">
        <f>IF(A959="","",IF(ISNA(VLOOKUP(A959,Journal!$L$2:$L$1000,1,FALSE)),"",SUMIF(Journal!$L$2:$L$1000,A959,Journal!$Y$2:$Y$1000)))</f>
        <v/>
      </c>
      <c r="C959" s="79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</row>
    <row r="960" spans="1:17" ht="15.75" customHeight="1" x14ac:dyDescent="0.25">
      <c r="A960" s="80" t="str">
        <f>IF(A959="","",IF(A959+1&lt;Statistics!$F$4,A959+1,IF(A959+1=Statistics!$F$4,Statistics!$F$4,IF(A959+1&gt;Statistics!$F$4,""))))</f>
        <v/>
      </c>
      <c r="B960" s="127" t="str">
        <f>IF(A960="","",IF(ISNA(VLOOKUP(A960,Journal!$L$2:$L$1000,1,FALSE)),"",SUMIF(Journal!$L$2:$L$1000,A960,Journal!$Y$2:$Y$1000)))</f>
        <v/>
      </c>
      <c r="C960" s="79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</row>
    <row r="961" spans="1:17" ht="15.75" customHeight="1" x14ac:dyDescent="0.25">
      <c r="A961" s="80" t="str">
        <f>IF(A960="","",IF(A960+1&lt;Statistics!$F$4,A960+1,IF(A960+1=Statistics!$F$4,Statistics!$F$4,IF(A960+1&gt;Statistics!$F$4,""))))</f>
        <v/>
      </c>
      <c r="B961" s="127" t="str">
        <f>IF(A961="","",IF(ISNA(VLOOKUP(A961,Journal!$L$2:$L$1000,1,FALSE)),"",SUMIF(Journal!$L$2:$L$1000,A961,Journal!$Y$2:$Y$1000)))</f>
        <v/>
      </c>
      <c r="C961" s="79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</row>
    <row r="962" spans="1:17" ht="15.75" customHeight="1" x14ac:dyDescent="0.25">
      <c r="A962" s="80" t="str">
        <f>IF(A961="","",IF(A961+1&lt;Statistics!$F$4,A961+1,IF(A961+1=Statistics!$F$4,Statistics!$F$4,IF(A961+1&gt;Statistics!$F$4,""))))</f>
        <v/>
      </c>
      <c r="B962" s="127" t="str">
        <f>IF(A962="","",IF(ISNA(VLOOKUP(A962,Journal!$L$2:$L$1000,1,FALSE)),"",SUMIF(Journal!$L$2:$L$1000,A962,Journal!$Y$2:$Y$1000)))</f>
        <v/>
      </c>
      <c r="C962" s="79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</row>
    <row r="963" spans="1:17" ht="15.75" customHeight="1" x14ac:dyDescent="0.25">
      <c r="A963" s="80" t="str">
        <f>IF(A962="","",IF(A962+1&lt;Statistics!$F$4,A962+1,IF(A962+1=Statistics!$F$4,Statistics!$F$4,IF(A962+1&gt;Statistics!$F$4,""))))</f>
        <v/>
      </c>
      <c r="B963" s="127" t="str">
        <f>IF(A963="","",IF(ISNA(VLOOKUP(A963,Journal!$L$2:$L$1000,1,FALSE)),"",SUMIF(Journal!$L$2:$L$1000,A963,Journal!$Y$2:$Y$1000)))</f>
        <v/>
      </c>
      <c r="C963" s="79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</row>
    <row r="964" spans="1:17" ht="15.75" customHeight="1" x14ac:dyDescent="0.25">
      <c r="A964" s="80" t="str">
        <f>IF(A963="","",IF(A963+1&lt;Statistics!$F$4,A963+1,IF(A963+1=Statistics!$F$4,Statistics!$F$4,IF(A963+1&gt;Statistics!$F$4,""))))</f>
        <v/>
      </c>
      <c r="B964" s="127" t="str">
        <f>IF(A964="","",IF(ISNA(VLOOKUP(A964,Journal!$L$2:$L$1000,1,FALSE)),"",SUMIF(Journal!$L$2:$L$1000,A964,Journal!$Y$2:$Y$1000)))</f>
        <v/>
      </c>
      <c r="C964" s="79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</row>
    <row r="965" spans="1:17" ht="15.75" customHeight="1" x14ac:dyDescent="0.25">
      <c r="A965" s="80" t="str">
        <f>IF(A964="","",IF(A964+1&lt;Statistics!$F$4,A964+1,IF(A964+1=Statistics!$F$4,Statistics!$F$4,IF(A964+1&gt;Statistics!$F$4,""))))</f>
        <v/>
      </c>
      <c r="B965" s="127" t="str">
        <f>IF(A965="","",IF(ISNA(VLOOKUP(A965,Journal!$L$2:$L$1000,1,FALSE)),"",SUMIF(Journal!$L$2:$L$1000,A965,Journal!$Y$2:$Y$1000)))</f>
        <v/>
      </c>
      <c r="C965" s="79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</row>
    <row r="966" spans="1:17" ht="15.75" customHeight="1" x14ac:dyDescent="0.25">
      <c r="A966" s="80" t="str">
        <f>IF(A965="","",IF(A965+1&lt;Statistics!$F$4,A965+1,IF(A965+1=Statistics!$F$4,Statistics!$F$4,IF(A965+1&gt;Statistics!$F$4,""))))</f>
        <v/>
      </c>
      <c r="B966" s="127" t="str">
        <f>IF(A966="","",IF(ISNA(VLOOKUP(A966,Journal!$L$2:$L$1000,1,FALSE)),"",SUMIF(Journal!$L$2:$L$1000,A966,Journal!$Y$2:$Y$1000)))</f>
        <v/>
      </c>
      <c r="C966" s="79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</row>
    <row r="967" spans="1:17" ht="15.75" customHeight="1" x14ac:dyDescent="0.25">
      <c r="A967" s="80" t="str">
        <f>IF(A966="","",IF(A966+1&lt;Statistics!$F$4,A966+1,IF(A966+1=Statistics!$F$4,Statistics!$F$4,IF(A966+1&gt;Statistics!$F$4,""))))</f>
        <v/>
      </c>
      <c r="B967" s="127" t="str">
        <f>IF(A967="","",IF(ISNA(VLOOKUP(A967,Journal!$L$2:$L$1000,1,FALSE)),"",SUMIF(Journal!$L$2:$L$1000,A967,Journal!$Y$2:$Y$1000)))</f>
        <v/>
      </c>
      <c r="C967" s="79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</row>
    <row r="968" spans="1:17" ht="15.75" customHeight="1" x14ac:dyDescent="0.25">
      <c r="A968" s="80" t="str">
        <f>IF(A967="","",IF(A967+1&lt;Statistics!$F$4,A967+1,IF(A967+1=Statistics!$F$4,Statistics!$F$4,IF(A967+1&gt;Statistics!$F$4,""))))</f>
        <v/>
      </c>
      <c r="B968" s="127" t="str">
        <f>IF(A968="","",IF(ISNA(VLOOKUP(A968,Journal!$L$2:$L$1000,1,FALSE)),"",SUMIF(Journal!$L$2:$L$1000,A968,Journal!$Y$2:$Y$1000)))</f>
        <v/>
      </c>
      <c r="C968" s="79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</row>
    <row r="969" spans="1:17" ht="15.75" customHeight="1" x14ac:dyDescent="0.25">
      <c r="A969" s="80" t="str">
        <f>IF(A968="","",IF(A968+1&lt;Statistics!$F$4,A968+1,IF(A968+1=Statistics!$F$4,Statistics!$F$4,IF(A968+1&gt;Statistics!$F$4,""))))</f>
        <v/>
      </c>
      <c r="B969" s="127" t="str">
        <f>IF(A969="","",IF(ISNA(VLOOKUP(A969,Journal!$L$2:$L$1000,1,FALSE)),"",SUMIF(Journal!$L$2:$L$1000,A969,Journal!$Y$2:$Y$1000)))</f>
        <v/>
      </c>
      <c r="C969" s="79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</row>
    <row r="970" spans="1:17" ht="15.75" customHeight="1" x14ac:dyDescent="0.25">
      <c r="A970" s="80" t="str">
        <f>IF(A969="","",IF(A969+1&lt;Statistics!$F$4,A969+1,IF(A969+1=Statistics!$F$4,Statistics!$F$4,IF(A969+1&gt;Statistics!$F$4,""))))</f>
        <v/>
      </c>
      <c r="B970" s="127" t="str">
        <f>IF(A970="","",IF(ISNA(VLOOKUP(A970,Journal!$L$2:$L$1000,1,FALSE)),"",SUMIF(Journal!$L$2:$L$1000,A970,Journal!$Y$2:$Y$1000)))</f>
        <v/>
      </c>
      <c r="C970" s="79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</row>
    <row r="971" spans="1:17" ht="15.75" customHeight="1" x14ac:dyDescent="0.25">
      <c r="A971" s="80" t="str">
        <f>IF(A970="","",IF(A970+1&lt;Statistics!$F$4,A970+1,IF(A970+1=Statistics!$F$4,Statistics!$F$4,IF(A970+1&gt;Statistics!$F$4,""))))</f>
        <v/>
      </c>
      <c r="B971" s="127" t="str">
        <f>IF(A971="","",IF(ISNA(VLOOKUP(A971,Journal!$L$2:$L$1000,1,FALSE)),"",SUMIF(Journal!$L$2:$L$1000,A971,Journal!$Y$2:$Y$1000)))</f>
        <v/>
      </c>
      <c r="C971" s="79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</row>
    <row r="972" spans="1:17" ht="15.75" customHeight="1" x14ac:dyDescent="0.25">
      <c r="A972" s="80" t="str">
        <f>IF(A971="","",IF(A971+1&lt;Statistics!$F$4,A971+1,IF(A971+1=Statistics!$F$4,Statistics!$F$4,IF(A971+1&gt;Statistics!$F$4,""))))</f>
        <v/>
      </c>
      <c r="B972" s="127" t="str">
        <f>IF(A972="","",IF(ISNA(VLOOKUP(A972,Journal!$L$2:$L$1000,1,FALSE)),"",SUMIF(Journal!$L$2:$L$1000,A972,Journal!$Y$2:$Y$1000)))</f>
        <v/>
      </c>
      <c r="C972" s="79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</row>
    <row r="973" spans="1:17" ht="15.75" customHeight="1" x14ac:dyDescent="0.25">
      <c r="A973" s="80" t="str">
        <f>IF(A972="","",IF(A972+1&lt;Statistics!$F$4,A972+1,IF(A972+1=Statistics!$F$4,Statistics!$F$4,IF(A972+1&gt;Statistics!$F$4,""))))</f>
        <v/>
      </c>
      <c r="B973" s="127" t="str">
        <f>IF(A973="","",IF(ISNA(VLOOKUP(A973,Journal!$L$2:$L$1000,1,FALSE)),"",SUMIF(Journal!$L$2:$L$1000,A973,Journal!$Y$2:$Y$1000)))</f>
        <v/>
      </c>
      <c r="C973" s="79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</row>
    <row r="974" spans="1:17" ht="15.75" customHeight="1" x14ac:dyDescent="0.25">
      <c r="A974" s="80" t="str">
        <f>IF(A973="","",IF(A973+1&lt;Statistics!$F$4,A973+1,IF(A973+1=Statistics!$F$4,Statistics!$F$4,IF(A973+1&gt;Statistics!$F$4,""))))</f>
        <v/>
      </c>
      <c r="B974" s="127" t="str">
        <f>IF(A974="","",IF(ISNA(VLOOKUP(A974,Journal!$L$2:$L$1000,1,FALSE)),"",SUMIF(Journal!$L$2:$L$1000,A974,Journal!$Y$2:$Y$1000)))</f>
        <v/>
      </c>
      <c r="C974" s="79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</row>
    <row r="975" spans="1:17" ht="15.75" customHeight="1" x14ac:dyDescent="0.25">
      <c r="A975" s="80" t="str">
        <f>IF(A974="","",IF(A974+1&lt;Statistics!$F$4,A974+1,IF(A974+1=Statistics!$F$4,Statistics!$F$4,IF(A974+1&gt;Statistics!$F$4,""))))</f>
        <v/>
      </c>
      <c r="B975" s="127" t="str">
        <f>IF(A975="","",IF(ISNA(VLOOKUP(A975,Journal!$L$2:$L$1000,1,FALSE)),"",SUMIF(Journal!$L$2:$L$1000,A975,Journal!$Y$2:$Y$1000)))</f>
        <v/>
      </c>
      <c r="C975" s="79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</row>
    <row r="976" spans="1:17" ht="15.75" customHeight="1" x14ac:dyDescent="0.25">
      <c r="A976" s="81"/>
      <c r="B976" s="127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</row>
    <row r="977" spans="1:17" ht="15.75" customHeight="1" x14ac:dyDescent="0.25">
      <c r="A977" s="81"/>
      <c r="B977" s="127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</row>
    <row r="978" spans="1:17" ht="15.75" customHeight="1" x14ac:dyDescent="0.25">
      <c r="A978" s="81"/>
      <c r="B978" s="127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</row>
    <row r="979" spans="1:17" ht="15.75" customHeight="1" x14ac:dyDescent="0.25">
      <c r="A979" s="81"/>
      <c r="B979" s="127" t="str">
        <f>IF(A979="","",SUMIF(Journal!$L$2:$L$1000,A979,Journal!$P$2:$P$1000))</f>
        <v/>
      </c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</row>
  </sheetData>
  <mergeCells count="1">
    <mergeCell ref="F1:J1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975"/>
  <sheetViews>
    <sheetView workbookViewId="0"/>
  </sheetViews>
  <sheetFormatPr defaultColWidth="12.6640625" defaultRowHeight="15" customHeight="1" x14ac:dyDescent="0.25"/>
  <cols>
    <col min="1" max="19" width="12.6640625" customWidth="1"/>
  </cols>
  <sheetData>
    <row r="1" spans="1:20" ht="13.8" x14ac:dyDescent="0.25">
      <c r="A1" s="80" t="str">
        <f>Journal!X1</f>
        <v>Trade Count</v>
      </c>
      <c r="B1" s="79" t="str">
        <f>Journal!L1</f>
        <v>Exit Date</v>
      </c>
      <c r="C1" s="79" t="str">
        <f>Journal!Y1</f>
        <v>Equity</v>
      </c>
      <c r="D1" s="79" t="str">
        <f>Journal!AF1</f>
        <v>Net P&amp;L</v>
      </c>
      <c r="E1" s="79" t="str">
        <f>Journal!AJ1</f>
        <v>MAE Chart</v>
      </c>
      <c r="F1" s="79" t="str">
        <f>Journal!AK1</f>
        <v>MFE Chart</v>
      </c>
      <c r="G1" s="79"/>
      <c r="H1" s="134" t="s">
        <v>104</v>
      </c>
      <c r="I1" s="132"/>
      <c r="J1" s="132"/>
      <c r="K1" s="132"/>
      <c r="L1" s="132"/>
      <c r="M1" s="79"/>
      <c r="N1" s="79"/>
      <c r="O1" s="79"/>
      <c r="P1" s="79"/>
      <c r="Q1" s="79"/>
      <c r="R1" s="79"/>
      <c r="S1" s="79"/>
      <c r="T1" s="81"/>
    </row>
    <row r="2" spans="1:20" ht="15.75" customHeight="1" x14ac:dyDescent="0.25">
      <c r="A2" s="80" t="str">
        <f>IF(AND(Journal!L2&gt;=Statistics!$E$4,Journal!L2&lt;=Statistics!$F$4),Journal!X2,"")</f>
        <v/>
      </c>
      <c r="B2" s="128" t="str">
        <f>IF(A2="","",VLOOKUP(A2,Journal!$X:$AG,10,FALSE))</f>
        <v/>
      </c>
      <c r="C2" s="127" t="str">
        <f>IF(A2="","",IF(ISNA(VLOOKUP(A2,Journal!$X$2:$X$1000,1,FALSE)),"",VLOOKUP(A2,Journal!$X$2:$Y$1000,2,FALSE)))</f>
        <v/>
      </c>
      <c r="D2" s="129" t="str">
        <f>IF(A2="","",IF(ISNA(VLOOKUP(A2,Journal!$X$2:$X$1000,1,FALSE)),"",VLOOKUP(A2,Journal!$X$2:$AF$1000,9,FALSE)))</f>
        <v/>
      </c>
      <c r="E2" s="130" t="str">
        <f>IF(A2="","",IF(ISNA(VLOOKUP(A2,Journal!$X$2:$X$1000,1,FALSE)),"",VLOOKUP(A2,Journal!$X$2:$AK$1000,13,FALSE)))</f>
        <v/>
      </c>
      <c r="F2" s="130" t="str">
        <f>IF(A2="","",IF(ISNA(VLOOKUP(A2,Journal!$X$2:$X$1000,1,FALSE)),"",VLOOKUP(A2,Journal!$X$2:$AK$1000,14,FALSE)))</f>
        <v/>
      </c>
      <c r="G2" s="79"/>
      <c r="H2" s="132"/>
      <c r="I2" s="132"/>
      <c r="J2" s="132"/>
      <c r="K2" s="132"/>
      <c r="L2" s="132"/>
      <c r="M2" s="79"/>
      <c r="N2" s="79"/>
      <c r="O2" s="79"/>
      <c r="P2" s="79"/>
      <c r="Q2" s="79"/>
      <c r="R2" s="79"/>
      <c r="S2" s="79"/>
      <c r="T2" s="81"/>
    </row>
    <row r="3" spans="1:20" ht="15.75" customHeight="1" x14ac:dyDescent="0.25">
      <c r="A3" s="80" t="str">
        <f>IF(AND(Journal!L3&gt;=Statistics!$E$4,Journal!L3&lt;=Statistics!$F$4),Journal!X3,"")</f>
        <v/>
      </c>
      <c r="B3" s="128" t="str">
        <f>IF(A3="","",VLOOKUP(A3,Journal!$X:$AG,10,FALSE))</f>
        <v/>
      </c>
      <c r="C3" s="127" t="str">
        <f>IF(A3="","",IF(ISNA(VLOOKUP(A3,Journal!$X$2:$X$1000,1,FALSE)),"",VLOOKUP(A3,Journal!$X$2:$Y$1000,2,FALSE)))</f>
        <v/>
      </c>
      <c r="D3" s="129" t="str">
        <f>IF(A3="","",IF(ISNA(VLOOKUP(A3,Journal!$X$2:$X$1000,1,FALSE)),"",VLOOKUP(A3,Journal!$X$2:$AF$1000,9,FALSE)))</f>
        <v/>
      </c>
      <c r="E3" s="130" t="str">
        <f>IF(A3="","",IF(ISNA(VLOOKUP(A3,Journal!$X$2:$X$1000,1,FALSE)),"",VLOOKUP(A3,Journal!$X$2:$AK$1000,13,FALSE)))</f>
        <v/>
      </c>
      <c r="F3" s="130" t="str">
        <f>IF(A3="","",IF(ISNA(VLOOKUP(A3,Journal!$X$2:$X$1000,1,FALSE)),"",VLOOKUP(A3,Journal!$X$2:$AK$1000,14,FALSE)))</f>
        <v/>
      </c>
      <c r="G3" s="79"/>
      <c r="H3" s="132"/>
      <c r="I3" s="132"/>
      <c r="J3" s="132"/>
      <c r="K3" s="132"/>
      <c r="L3" s="132"/>
      <c r="M3" s="79"/>
      <c r="N3" s="79"/>
      <c r="O3" s="79"/>
      <c r="P3" s="79"/>
      <c r="Q3" s="79"/>
      <c r="R3" s="79"/>
      <c r="S3" s="79"/>
      <c r="T3" s="81"/>
    </row>
    <row r="4" spans="1:20" ht="15.75" customHeight="1" x14ac:dyDescent="0.25">
      <c r="A4" s="80" t="str">
        <f>IF(AND(Journal!L4&gt;=Statistics!$E$4,Journal!L4&lt;=Statistics!$F$4),Journal!X4,"")</f>
        <v/>
      </c>
      <c r="B4" s="128" t="str">
        <f>IF(A4="","",VLOOKUP(A4,Journal!$X:$AG,10,FALSE))</f>
        <v/>
      </c>
      <c r="C4" s="127" t="str">
        <f>IF(A4="","",IF(ISNA(VLOOKUP(A4,Journal!$X$2:$X$1000,1,FALSE)),"",VLOOKUP(A4,Journal!$X$2:$Y$1000,2,FALSE)))</f>
        <v/>
      </c>
      <c r="D4" s="129" t="str">
        <f>IF(A4="","",IF(ISNA(VLOOKUP(A4,Journal!$X$2:$X$1000,1,FALSE)),"",VLOOKUP(A4,Journal!$X$2:$AF$1000,9,FALSE)))</f>
        <v/>
      </c>
      <c r="E4" s="130" t="str">
        <f>IF(A4="","",IF(ISNA(VLOOKUP(A4,Journal!$X$2:$X$1000,1,FALSE)),"",VLOOKUP(A4,Journal!$X$2:$AK$1000,13,FALSE)))</f>
        <v/>
      </c>
      <c r="F4" s="130" t="str">
        <f>IF(A4="","",IF(ISNA(VLOOKUP(A4,Journal!$X$2:$X$1000,1,FALSE)),"",VLOOKUP(A4,Journal!$X$2:$AK$1000,14,FALSE)))</f>
        <v/>
      </c>
      <c r="G4" s="79"/>
      <c r="H4" s="132"/>
      <c r="I4" s="132"/>
      <c r="J4" s="132"/>
      <c r="K4" s="132"/>
      <c r="L4" s="132"/>
      <c r="M4" s="79"/>
      <c r="N4" s="79"/>
      <c r="O4" s="79"/>
      <c r="P4" s="79"/>
      <c r="Q4" s="79"/>
      <c r="R4" s="79"/>
      <c r="S4" s="79"/>
      <c r="T4" s="81"/>
    </row>
    <row r="5" spans="1:20" ht="15.75" customHeight="1" x14ac:dyDescent="0.25">
      <c r="A5" s="80" t="str">
        <f>IF(AND(Journal!L5&gt;=Statistics!$E$4,Journal!L5&lt;=Statistics!$F$4),Journal!X5,"")</f>
        <v/>
      </c>
      <c r="B5" s="128" t="str">
        <f>IF(A5="","",VLOOKUP(A5,Journal!$X:$AG,10,FALSE))</f>
        <v/>
      </c>
      <c r="C5" s="127" t="str">
        <f>IF(A5="","",IF(ISNA(VLOOKUP(A5,Journal!$X$2:$X$1000,1,FALSE)),"",VLOOKUP(A5,Journal!$X$2:$Y$1000,2,FALSE)))</f>
        <v/>
      </c>
      <c r="D5" s="129" t="str">
        <f>IF(A5="","",IF(ISNA(VLOOKUP(A5,Journal!$X$2:$X$1000,1,FALSE)),"",VLOOKUP(A5,Journal!$X$2:$AF$1000,9,FALSE)))</f>
        <v/>
      </c>
      <c r="E5" s="130" t="str">
        <f>IF(A5="","",IF(ISNA(VLOOKUP(A5,Journal!$X$2:$X$1000,1,FALSE)),"",VLOOKUP(A5,Journal!$X$2:$AK$1000,13,FALSE)))</f>
        <v/>
      </c>
      <c r="F5" s="130" t="str">
        <f>IF(A5="","",IF(ISNA(VLOOKUP(A5,Journal!$X$2:$X$1000,1,FALSE)),"",VLOOKUP(A5,Journal!$X$2:$AK$1000,14,FALSE)))</f>
        <v/>
      </c>
      <c r="G5" s="81"/>
      <c r="H5" s="132"/>
      <c r="I5" s="132"/>
      <c r="J5" s="132"/>
      <c r="K5" s="132"/>
      <c r="L5" s="132"/>
      <c r="M5" s="81"/>
      <c r="N5" s="81"/>
      <c r="O5" s="81"/>
      <c r="P5" s="81"/>
      <c r="Q5" s="81"/>
      <c r="R5" s="81"/>
      <c r="S5" s="81"/>
      <c r="T5" s="81"/>
    </row>
    <row r="6" spans="1:20" ht="15.75" customHeight="1" x14ac:dyDescent="0.25">
      <c r="A6" s="80" t="str">
        <f>IF(AND(Journal!L6&gt;=Statistics!$E$4,Journal!L6&lt;=Statistics!$F$4),Journal!X6,"")</f>
        <v/>
      </c>
      <c r="B6" s="128" t="str">
        <f>IF(A6="","",VLOOKUP(A6,Journal!$X:$AG,10,FALSE))</f>
        <v/>
      </c>
      <c r="C6" s="127" t="str">
        <f>IF(A6="","",IF(ISNA(VLOOKUP(A6,Journal!$X$2:$X$1000,1,FALSE)),"",VLOOKUP(A6,Journal!$X$2:$Y$1000,2,FALSE)))</f>
        <v/>
      </c>
      <c r="D6" s="79" t="str">
        <f>IF(A6="","",IF(ISNA(VLOOKUP(A6,Journal!$X$2:$X$1000,1,FALSE)),"",VLOOKUP(A6,Journal!$X$2:$AF$1000,9,FALSE)))</f>
        <v/>
      </c>
      <c r="E6" s="79" t="str">
        <f>IF(A6="","",IF(ISNA(VLOOKUP(A6,Journal!$X$2:$X$1000,1,FALSE)),"",VLOOKUP(A6,Journal!$X$2:$AK$1000,13,FALSE)))</f>
        <v/>
      </c>
      <c r="F6" s="79" t="str">
        <f>IF(A6="","",IF(ISNA(VLOOKUP(A6,Journal!$X$2:$X$1000,1,FALSE)),"",VLOOKUP(A6,Journal!$X$2:$AK$1000,14,FALSE)))</f>
        <v/>
      </c>
      <c r="G6" s="81"/>
      <c r="H6" s="132"/>
      <c r="I6" s="132"/>
      <c r="J6" s="132"/>
      <c r="K6" s="132"/>
      <c r="L6" s="132"/>
      <c r="M6" s="81"/>
      <c r="N6" s="81"/>
      <c r="O6" s="81"/>
      <c r="P6" s="81"/>
      <c r="Q6" s="81"/>
      <c r="R6" s="81"/>
      <c r="S6" s="81"/>
      <c r="T6" s="81"/>
    </row>
    <row r="7" spans="1:20" ht="15.75" customHeight="1" x14ac:dyDescent="0.25">
      <c r="A7" s="80" t="str">
        <f>IF(AND(Journal!L7&gt;=Statistics!$E$4,Journal!L7&lt;=Statistics!$F$4),Journal!X7,"")</f>
        <v/>
      </c>
      <c r="B7" s="128" t="str">
        <f>IF(A7="","",VLOOKUP(A7,Journal!$X:$AG,10,FALSE))</f>
        <v/>
      </c>
      <c r="C7" s="127" t="str">
        <f>IF(A7="","",IF(ISNA(VLOOKUP(A7,Journal!$X$2:$X$1000,1,FALSE)),"",VLOOKUP(A7,Journal!$X$2:$Y$1000,2,FALSE)))</f>
        <v/>
      </c>
      <c r="D7" s="79" t="str">
        <f>IF(A7="","",IF(ISNA(VLOOKUP(A7,Journal!$X$2:$X$1000,1,FALSE)),"",VLOOKUP(A7,Journal!$X$2:$AF$1000,9,FALSE)))</f>
        <v/>
      </c>
      <c r="E7" s="79" t="str">
        <f>IF(A7="","",IF(ISNA(VLOOKUP(A7,Journal!$X$2:$X$1000,1,FALSE)),"",VLOOKUP(A7,Journal!$X$2:$AK$1000,13,FALSE)))</f>
        <v/>
      </c>
      <c r="F7" s="79" t="str">
        <f>IF(A7="","",IF(ISNA(VLOOKUP(A7,Journal!$X$2:$X$1000,1,FALSE)),"",VLOOKUP(A7,Journal!$X$2:$AK$1000,14,FALSE)))</f>
        <v/>
      </c>
      <c r="G7" s="81"/>
      <c r="H7" s="132"/>
      <c r="I7" s="132"/>
      <c r="J7" s="132"/>
      <c r="K7" s="132"/>
      <c r="L7" s="132"/>
      <c r="M7" s="81"/>
      <c r="N7" s="81"/>
      <c r="O7" s="81"/>
      <c r="P7" s="81"/>
      <c r="Q7" s="81"/>
      <c r="R7" s="81"/>
      <c r="S7" s="81"/>
      <c r="T7" s="81"/>
    </row>
    <row r="8" spans="1:20" ht="15.75" customHeight="1" x14ac:dyDescent="0.25">
      <c r="A8" s="80" t="str">
        <f>IF(AND(Journal!L8&gt;=Statistics!$E$4,Journal!L8&lt;=Statistics!$F$4),Journal!X8,"")</f>
        <v/>
      </c>
      <c r="B8" s="128" t="str">
        <f>IF(A8="","",VLOOKUP(A8,Journal!$X:$AG,10,FALSE))</f>
        <v/>
      </c>
      <c r="C8" s="127" t="str">
        <f>IF(A8="","",IF(ISNA(VLOOKUP(A8,Journal!$X$2:$X$1000,1,FALSE)),"",VLOOKUP(A8,Journal!$X$2:$Y$1000,2,FALSE)))</f>
        <v/>
      </c>
      <c r="D8" s="79" t="str">
        <f>IF(A8="","",IF(ISNA(VLOOKUP(A8,Journal!$X$2:$X$1000,1,FALSE)),"",VLOOKUP(A8,Journal!$X$2:$AF$1000,9,FALSE)))</f>
        <v/>
      </c>
      <c r="E8" s="79" t="str">
        <f>IF(A8="","",IF(ISNA(VLOOKUP(A8,Journal!$X$2:$X$1000,1,FALSE)),"",VLOOKUP(A8,Journal!$X$2:$AK$1000,13,FALSE)))</f>
        <v/>
      </c>
      <c r="F8" s="79" t="str">
        <f>IF(A8="","",IF(ISNA(VLOOKUP(A8,Journal!$X$2:$X$1000,1,FALSE)),"",VLOOKUP(A8,Journal!$X$2:$AK$1000,14,FALSE)))</f>
        <v/>
      </c>
      <c r="G8" s="81"/>
      <c r="H8" s="132"/>
      <c r="I8" s="132"/>
      <c r="J8" s="132"/>
      <c r="K8" s="132"/>
      <c r="L8" s="132"/>
      <c r="M8" s="81"/>
      <c r="N8" s="81"/>
      <c r="O8" s="81"/>
      <c r="P8" s="81"/>
      <c r="Q8" s="81"/>
      <c r="R8" s="81"/>
      <c r="S8" s="81"/>
      <c r="T8" s="81"/>
    </row>
    <row r="9" spans="1:20" ht="15.75" customHeight="1" x14ac:dyDescent="0.25">
      <c r="A9" s="80" t="str">
        <f>IF(AND(Journal!L9&gt;=Statistics!$E$4,Journal!L9&lt;=Statistics!$F$4),Journal!X9,"")</f>
        <v/>
      </c>
      <c r="B9" s="128" t="str">
        <f>IF(A9="","",VLOOKUP(A9,Journal!$X:$AG,10,FALSE))</f>
        <v/>
      </c>
      <c r="C9" s="127" t="str">
        <f>IF(A9="","",IF(ISNA(VLOOKUP(A9,Journal!$X$2:$X$1000,1,FALSE)),"",VLOOKUP(A9,Journal!$X$2:$Y$1000,2,FALSE)))</f>
        <v/>
      </c>
      <c r="D9" s="79" t="str">
        <f>IF(A9="","",IF(ISNA(VLOOKUP(A9,Journal!$X$2:$X$1000,1,FALSE)),"",VLOOKUP(A9,Journal!$X$2:$AF$1000,9,FALSE)))</f>
        <v/>
      </c>
      <c r="E9" s="79" t="str">
        <f>IF(A9="","",IF(ISNA(VLOOKUP(A9,Journal!$X$2:$X$1000,1,FALSE)),"",VLOOKUP(A9,Journal!$X$2:$AK$1000,13,FALSE)))</f>
        <v/>
      </c>
      <c r="F9" s="79" t="str">
        <f>IF(A9="","",IF(ISNA(VLOOKUP(A9,Journal!$X$2:$X$1000,1,FALSE)),"",VLOOKUP(A9,Journal!$X$2:$AK$1000,14,FALSE)))</f>
        <v/>
      </c>
      <c r="G9" s="81"/>
      <c r="H9" s="132"/>
      <c r="I9" s="132"/>
      <c r="J9" s="132"/>
      <c r="K9" s="132"/>
      <c r="L9" s="132"/>
      <c r="M9" s="81"/>
      <c r="N9" s="81"/>
      <c r="O9" s="81"/>
      <c r="P9" s="81"/>
      <c r="Q9" s="81"/>
      <c r="R9" s="81"/>
      <c r="S9" s="81"/>
      <c r="T9" s="81"/>
    </row>
    <row r="10" spans="1:20" ht="15.75" customHeight="1" x14ac:dyDescent="0.25">
      <c r="A10" s="80" t="str">
        <f>IF(AND(Journal!L10&gt;=Statistics!$E$4,Journal!L10&lt;=Statistics!$F$4),Journal!X10,"")</f>
        <v/>
      </c>
      <c r="B10" s="128" t="str">
        <f>IF(A10="","",VLOOKUP(A10,Journal!$X:$AG,10,FALSE))</f>
        <v/>
      </c>
      <c r="C10" s="127" t="str">
        <f>IF(A10="","",IF(ISNA(VLOOKUP(A10,Journal!$X$2:$X$1000,1,FALSE)),"",VLOOKUP(A10,Journal!$X$2:$Y$1000,2,FALSE)))</f>
        <v/>
      </c>
      <c r="D10" s="79" t="str">
        <f>IF(A10="","",IF(ISNA(VLOOKUP(A10,Journal!$X$2:$X$1000,1,FALSE)),"",VLOOKUP(A10,Journal!$X$2:$AF$1000,9,FALSE)))</f>
        <v/>
      </c>
      <c r="E10" s="79" t="str">
        <f>IF(A10="","",IF(ISNA(VLOOKUP(A10,Journal!$X$2:$X$1000,1,FALSE)),"",VLOOKUP(A10,Journal!$X$2:$AK$1000,13,FALSE)))</f>
        <v/>
      </c>
      <c r="F10" s="79" t="str">
        <f>IF(A10="","",IF(ISNA(VLOOKUP(A10,Journal!$X$2:$X$1000,1,FALSE)),"",VLOOKUP(A10,Journal!$X$2:$AK$1000,14,FALSE)))</f>
        <v/>
      </c>
      <c r="G10" s="81"/>
      <c r="H10" s="132"/>
      <c r="I10" s="132"/>
      <c r="J10" s="132"/>
      <c r="K10" s="132"/>
      <c r="L10" s="132"/>
      <c r="M10" s="81"/>
      <c r="N10" s="81"/>
      <c r="O10" s="81"/>
      <c r="P10" s="81"/>
      <c r="Q10" s="81"/>
      <c r="R10" s="81"/>
      <c r="S10" s="81"/>
      <c r="T10" s="81"/>
    </row>
    <row r="11" spans="1:20" ht="15.75" customHeight="1" x14ac:dyDescent="0.25">
      <c r="A11" s="80" t="str">
        <f>IF(AND(Journal!L11&gt;=Statistics!$E$4,Journal!L11&lt;=Statistics!$F$4),Journal!X11,"")</f>
        <v/>
      </c>
      <c r="B11" s="128" t="str">
        <f>IF(A11="","",VLOOKUP(A11,Journal!$X:$AG,10,FALSE))</f>
        <v/>
      </c>
      <c r="C11" s="127" t="str">
        <f>IF(A11="","",IF(ISNA(VLOOKUP(A11,Journal!$X$2:$X$1000,1,FALSE)),"",VLOOKUP(A11,Journal!$X$2:$Y$1000,2,FALSE)))</f>
        <v/>
      </c>
      <c r="D11" s="79" t="str">
        <f>IF(A11="","",IF(ISNA(VLOOKUP(A11,Journal!$X$2:$X$1000,1,FALSE)),"",VLOOKUP(A11,Journal!$X$2:$AF$1000,9,FALSE)))</f>
        <v/>
      </c>
      <c r="E11" s="79" t="str">
        <f>IF(A11="","",IF(ISNA(VLOOKUP(A11,Journal!$X$2:$X$1000,1,FALSE)),"",VLOOKUP(A11,Journal!$X$2:$AK$1000,13,FALSE)))</f>
        <v/>
      </c>
      <c r="F11" s="79" t="str">
        <f>IF(A11="","",IF(ISNA(VLOOKUP(A11,Journal!$X$2:$X$1000,1,FALSE)),"",VLOOKUP(A11,Journal!$X$2:$AK$1000,14,FALSE)))</f>
        <v/>
      </c>
      <c r="G11" s="81"/>
      <c r="H11" s="132"/>
      <c r="I11" s="132"/>
      <c r="J11" s="132"/>
      <c r="K11" s="132"/>
      <c r="L11" s="132"/>
      <c r="M11" s="81"/>
      <c r="N11" s="81"/>
      <c r="O11" s="81"/>
      <c r="P11" s="81"/>
      <c r="Q11" s="81"/>
      <c r="R11" s="81"/>
      <c r="S11" s="81"/>
      <c r="T11" s="81"/>
    </row>
    <row r="12" spans="1:20" ht="15.75" customHeight="1" x14ac:dyDescent="0.25">
      <c r="A12" s="80" t="str">
        <f>IF(AND(Journal!L12&gt;=Statistics!$E$4,Journal!L12&lt;=Statistics!$F$4),Journal!X12,"")</f>
        <v/>
      </c>
      <c r="B12" s="128" t="str">
        <f>IF(A12="","",VLOOKUP(A12,Journal!$X:$AG,10,FALSE))</f>
        <v/>
      </c>
      <c r="C12" s="127" t="str">
        <f>IF(A12="","",IF(ISNA(VLOOKUP(A12,Journal!$X$2:$X$1000,1,FALSE)),"",VLOOKUP(A12,Journal!$X$2:$Y$1000,2,FALSE)))</f>
        <v/>
      </c>
      <c r="D12" s="79" t="str">
        <f>IF(A12="","",IF(ISNA(VLOOKUP(A12,Journal!$X$2:$X$1000,1,FALSE)),"",VLOOKUP(A12,Journal!$X$2:$AF$1000,9,FALSE)))</f>
        <v/>
      </c>
      <c r="E12" s="79" t="str">
        <f>IF(A12="","",IF(ISNA(VLOOKUP(A12,Journal!$X$2:$X$1000,1,FALSE)),"",VLOOKUP(A12,Journal!$X$2:$AK$1000,13,FALSE)))</f>
        <v/>
      </c>
      <c r="F12" s="79" t="str">
        <f>IF(A12="","",IF(ISNA(VLOOKUP(A12,Journal!$X$2:$X$1000,1,FALSE)),"",VLOOKUP(A12,Journal!$X$2:$AK$1000,14,FALSE)))</f>
        <v/>
      </c>
      <c r="G12" s="81"/>
      <c r="H12" s="132"/>
      <c r="I12" s="132"/>
      <c r="J12" s="132"/>
      <c r="K12" s="132"/>
      <c r="L12" s="132"/>
      <c r="M12" s="81"/>
      <c r="N12" s="81"/>
      <c r="O12" s="81"/>
      <c r="P12" s="81"/>
      <c r="Q12" s="81"/>
      <c r="R12" s="81"/>
      <c r="S12" s="81"/>
      <c r="T12" s="81"/>
    </row>
    <row r="13" spans="1:20" ht="15.75" customHeight="1" x14ac:dyDescent="0.25">
      <c r="A13" s="80" t="str">
        <f>IF(AND(Journal!L13&gt;=Statistics!$E$4,Journal!L13&lt;=Statistics!$F$4),Journal!X13,"")</f>
        <v/>
      </c>
      <c r="B13" s="128" t="str">
        <f>IF(A13="","",VLOOKUP(A13,Journal!$X:$AG,10,FALSE))</f>
        <v/>
      </c>
      <c r="C13" s="127" t="str">
        <f>IF(A13="","",IF(ISNA(VLOOKUP(A13,Journal!$X$2:$X$1000,1,FALSE)),"",VLOOKUP(A13,Journal!$X$2:$Y$1000,2,FALSE)))</f>
        <v/>
      </c>
      <c r="D13" s="79" t="str">
        <f>IF(A13="","",IF(ISNA(VLOOKUP(A13,Journal!$X$2:$X$1000,1,FALSE)),"",VLOOKUP(A13,Journal!$X$2:$AF$1000,9,FALSE)))</f>
        <v/>
      </c>
      <c r="E13" s="79" t="str">
        <f>IF(A13="","",IF(ISNA(VLOOKUP(A13,Journal!$X$2:$X$1000,1,FALSE)),"",VLOOKUP(A13,Journal!$X$2:$AK$1000,13,FALSE)))</f>
        <v/>
      </c>
      <c r="F13" s="79" t="str">
        <f>IF(A13="","",IF(ISNA(VLOOKUP(A13,Journal!$X$2:$X$1000,1,FALSE)),"",VLOOKUP(A13,Journal!$X$2:$AK$1000,14,FALSE)))</f>
        <v/>
      </c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</row>
    <row r="14" spans="1:20" ht="15.75" customHeight="1" x14ac:dyDescent="0.25">
      <c r="A14" s="80" t="str">
        <f>IF(AND(Journal!L14&gt;=Statistics!$E$4,Journal!L14&lt;=Statistics!$F$4),Journal!X14,"")</f>
        <v/>
      </c>
      <c r="B14" s="128" t="str">
        <f>IF(A14="","",VLOOKUP(A14,Journal!$X:$AG,10,FALSE))</f>
        <v/>
      </c>
      <c r="C14" s="127" t="str">
        <f>IF(A14="","",IF(ISNA(VLOOKUP(A14,Journal!$X$2:$X$1000,1,FALSE)),"",VLOOKUP(A14,Journal!$X$2:$Y$1000,2,FALSE)))</f>
        <v/>
      </c>
      <c r="D14" s="79" t="str">
        <f>IF(A14="","",IF(ISNA(VLOOKUP(A14,Journal!$X$2:$X$1000,1,FALSE)),"",VLOOKUP(A14,Journal!$X$2:$AF$1000,9,FALSE)))</f>
        <v/>
      </c>
      <c r="E14" s="79" t="str">
        <f>IF(A14="","",IF(ISNA(VLOOKUP(A14,Journal!$X$2:$X$1000,1,FALSE)),"",VLOOKUP(A14,Journal!$X$2:$AK$1000,13,FALSE)))</f>
        <v/>
      </c>
      <c r="F14" s="79" t="str">
        <f>IF(A14="","",IF(ISNA(VLOOKUP(A14,Journal!$X$2:$X$1000,1,FALSE)),"",VLOOKUP(A14,Journal!$X$2:$AK$1000,14,FALSE)))</f>
        <v/>
      </c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</row>
    <row r="15" spans="1:20" ht="15.75" customHeight="1" x14ac:dyDescent="0.25">
      <c r="A15" s="80" t="str">
        <f>IF(AND(Journal!L15&gt;=Statistics!$E$4,Journal!L15&lt;=Statistics!$F$4),Journal!X15,"")</f>
        <v/>
      </c>
      <c r="B15" s="128" t="str">
        <f>IF(A15="","",VLOOKUP(A15,Journal!$X:$AG,10,FALSE))</f>
        <v/>
      </c>
      <c r="C15" s="127" t="str">
        <f>IF(A15="","",IF(ISNA(VLOOKUP(A15,Journal!$X$2:$X$1000,1,FALSE)),"",VLOOKUP(A15,Journal!$X$2:$Y$1000,2,FALSE)))</f>
        <v/>
      </c>
      <c r="D15" s="79" t="str">
        <f>IF(A15="","",IF(ISNA(VLOOKUP(A15,Journal!$X$2:$X$1000,1,FALSE)),"",VLOOKUP(A15,Journal!$X$2:$AF$1000,9,FALSE)))</f>
        <v/>
      </c>
      <c r="E15" s="79" t="str">
        <f>IF(A15="","",IF(ISNA(VLOOKUP(A15,Journal!$X$2:$X$1000,1,FALSE)),"",VLOOKUP(A15,Journal!$X$2:$AK$1000,13,FALSE)))</f>
        <v/>
      </c>
      <c r="F15" s="79" t="str">
        <f>IF(A15="","",IF(ISNA(VLOOKUP(A15,Journal!$X$2:$X$1000,1,FALSE)),"",VLOOKUP(A15,Journal!$X$2:$AK$1000,14,FALSE)))</f>
        <v/>
      </c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</row>
    <row r="16" spans="1:20" ht="15.75" customHeight="1" x14ac:dyDescent="0.25">
      <c r="A16" s="80" t="str">
        <f>IF(AND(Journal!L16&gt;=Statistics!$E$4,Journal!L16&lt;=Statistics!$F$4),Journal!X16,"")</f>
        <v/>
      </c>
      <c r="B16" s="128" t="str">
        <f>IF(A16="","",VLOOKUP(A16,Journal!$X:$AG,10,FALSE))</f>
        <v/>
      </c>
      <c r="C16" s="127" t="str">
        <f>IF(A16="","",IF(ISNA(VLOOKUP(A16,Journal!$X$2:$X$1000,1,FALSE)),"",VLOOKUP(A16,Journal!$X$2:$Y$1000,2,FALSE)))</f>
        <v/>
      </c>
      <c r="D16" s="79" t="str">
        <f>IF(A16="","",IF(ISNA(VLOOKUP(A16,Journal!$X$2:$X$1000,1,FALSE)),"",VLOOKUP(A16,Journal!$X$2:$AF$1000,9,FALSE)))</f>
        <v/>
      </c>
      <c r="E16" s="79" t="str">
        <f>IF(A16="","",IF(ISNA(VLOOKUP(A16,Journal!$X$2:$X$1000,1,FALSE)),"",VLOOKUP(A16,Journal!$X$2:$AK$1000,13,FALSE)))</f>
        <v/>
      </c>
      <c r="F16" s="79" t="str">
        <f>IF(A16="","",IF(ISNA(VLOOKUP(A16,Journal!$X$2:$X$1000,1,FALSE)),"",VLOOKUP(A16,Journal!$X$2:$AK$1000,14,FALSE)))</f>
        <v/>
      </c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</row>
    <row r="17" spans="1:20" ht="15.75" customHeight="1" x14ac:dyDescent="0.25">
      <c r="A17" s="80" t="str">
        <f>IF(AND(Journal!L17&gt;=Statistics!$E$4,Journal!L17&lt;=Statistics!$F$4),Journal!X17,"")</f>
        <v/>
      </c>
      <c r="B17" s="128" t="str">
        <f>IF(A17="","",VLOOKUP(A17,Journal!$X:$AG,10,FALSE))</f>
        <v/>
      </c>
      <c r="C17" s="127" t="str">
        <f>IF(A17="","",IF(ISNA(VLOOKUP(A17,Journal!$X$2:$X$1000,1,FALSE)),"",VLOOKUP(A17,Journal!$X$2:$Y$1000,2,FALSE)))</f>
        <v/>
      </c>
      <c r="D17" s="79" t="str">
        <f>IF(A17="","",IF(ISNA(VLOOKUP(A17,Journal!$X$2:$X$1000,1,FALSE)),"",VLOOKUP(A17,Journal!$X$2:$AF$1000,9,FALSE)))</f>
        <v/>
      </c>
      <c r="E17" s="79" t="str">
        <f>IF(A17="","",IF(ISNA(VLOOKUP(A17,Journal!$X$2:$X$1000,1,FALSE)),"",VLOOKUP(A17,Journal!$X$2:$AK$1000,13,FALSE)))</f>
        <v/>
      </c>
      <c r="F17" s="79" t="str">
        <f>IF(A17="","",IF(ISNA(VLOOKUP(A17,Journal!$X$2:$X$1000,1,FALSE)),"",VLOOKUP(A17,Journal!$X$2:$AK$1000,14,FALSE)))</f>
        <v/>
      </c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</row>
    <row r="18" spans="1:20" ht="15.75" customHeight="1" x14ac:dyDescent="0.25">
      <c r="A18" s="80" t="str">
        <f>IF(AND(Journal!L18&gt;=Statistics!$E$4,Journal!L18&lt;=Statistics!$F$4),Journal!X18,"")</f>
        <v/>
      </c>
      <c r="B18" s="128" t="str">
        <f>IF(A18="","",VLOOKUP(A18,Journal!$X:$AG,10,FALSE))</f>
        <v/>
      </c>
      <c r="C18" s="127" t="str">
        <f>IF(A18="","",IF(ISNA(VLOOKUP(A18,Journal!$X$2:$X$1000,1,FALSE)),"",VLOOKUP(A18,Journal!$X$2:$Y$1000,2,FALSE)))</f>
        <v/>
      </c>
      <c r="D18" s="79" t="str">
        <f>IF(A18="","",IF(ISNA(VLOOKUP(A18,Journal!$X$2:$X$1000,1,FALSE)),"",VLOOKUP(A18,Journal!$X$2:$AF$1000,9,FALSE)))</f>
        <v/>
      </c>
      <c r="E18" s="79" t="str">
        <f>IF(A18="","",IF(ISNA(VLOOKUP(A18,Journal!$X$2:$X$1000,1,FALSE)),"",VLOOKUP(A18,Journal!$X$2:$AK$1000,13,FALSE)))</f>
        <v/>
      </c>
      <c r="F18" s="79" t="str">
        <f>IF(A18="","",IF(ISNA(VLOOKUP(A18,Journal!$X$2:$X$1000,1,FALSE)),"",VLOOKUP(A18,Journal!$X$2:$AK$1000,14,FALSE)))</f>
        <v/>
      </c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</row>
    <row r="19" spans="1:20" ht="15.75" customHeight="1" x14ac:dyDescent="0.25">
      <c r="A19" s="80" t="str">
        <f>IF(AND(Journal!L19&gt;=Statistics!$E$4,Journal!L19&lt;=Statistics!$F$4),Journal!X19,"")</f>
        <v/>
      </c>
      <c r="B19" s="128" t="str">
        <f>IF(A19="","",VLOOKUP(A19,Journal!$X:$AG,10,FALSE))</f>
        <v/>
      </c>
      <c r="C19" s="127" t="str">
        <f>IF(A19="","",IF(ISNA(VLOOKUP(A19,Journal!$X$2:$X$1000,1,FALSE)),"",VLOOKUP(A19,Journal!$X$2:$Y$1000,2,FALSE)))</f>
        <v/>
      </c>
      <c r="D19" s="79" t="str">
        <f>IF(A19="","",IF(ISNA(VLOOKUP(A19,Journal!$X$2:$X$1000,1,FALSE)),"",VLOOKUP(A19,Journal!$X$2:$AF$1000,9,FALSE)))</f>
        <v/>
      </c>
      <c r="E19" s="79" t="str">
        <f>IF(A19="","",IF(ISNA(VLOOKUP(A19,Journal!$X$2:$X$1000,1,FALSE)),"",VLOOKUP(A19,Journal!$X$2:$AK$1000,13,FALSE)))</f>
        <v/>
      </c>
      <c r="F19" s="79" t="str">
        <f>IF(A19="","",IF(ISNA(VLOOKUP(A19,Journal!$X$2:$X$1000,1,FALSE)),"",VLOOKUP(A19,Journal!$X$2:$AK$1000,14,FALSE)))</f>
        <v/>
      </c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</row>
    <row r="20" spans="1:20" ht="15.75" customHeight="1" x14ac:dyDescent="0.25">
      <c r="A20" s="80" t="str">
        <f>IF(AND(Journal!L20&gt;=Statistics!$E$4,Journal!L20&lt;=Statistics!$F$4),Journal!X20,"")</f>
        <v/>
      </c>
      <c r="B20" s="128" t="str">
        <f>IF(A20="","",VLOOKUP(A20,Journal!$X:$AG,10,FALSE))</f>
        <v/>
      </c>
      <c r="C20" s="127" t="str">
        <f>IF(A20="","",IF(ISNA(VLOOKUP(A20,Journal!$X$2:$X$1000,1,FALSE)),"",VLOOKUP(A20,Journal!$X$2:$Y$1000,2,FALSE)))</f>
        <v/>
      </c>
      <c r="D20" s="79" t="str">
        <f>IF(A20="","",IF(ISNA(VLOOKUP(A20,Journal!$X$2:$X$1000,1,FALSE)),"",VLOOKUP(A20,Journal!$X$2:$AF$1000,9,FALSE)))</f>
        <v/>
      </c>
      <c r="E20" s="79" t="str">
        <f>IF(A20="","",IF(ISNA(VLOOKUP(A20,Journal!$X$2:$X$1000,1,FALSE)),"",VLOOKUP(A20,Journal!$X$2:$AK$1000,13,FALSE)))</f>
        <v/>
      </c>
      <c r="F20" s="79" t="str">
        <f>IF(A20="","",IF(ISNA(VLOOKUP(A20,Journal!$X$2:$X$1000,1,FALSE)),"",VLOOKUP(A20,Journal!$X$2:$AK$1000,14,FALSE)))</f>
        <v/>
      </c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</row>
    <row r="21" spans="1:20" ht="15.75" customHeight="1" x14ac:dyDescent="0.25">
      <c r="A21" s="80" t="str">
        <f>IF(AND(Journal!L21&gt;=Statistics!$E$4,Journal!L21&lt;=Statistics!$F$4),Journal!X21,"")</f>
        <v/>
      </c>
      <c r="B21" s="128" t="str">
        <f>IF(A21="","",VLOOKUP(A21,Journal!$X:$AG,10,FALSE))</f>
        <v/>
      </c>
      <c r="C21" s="127" t="str">
        <f>IF(A21="","",IF(ISNA(VLOOKUP(A21,Journal!$X$2:$X$1000,1,FALSE)),"",VLOOKUP(A21,Journal!$X$2:$Y$1000,2,FALSE)))</f>
        <v/>
      </c>
      <c r="D21" s="79" t="str">
        <f>IF(A21="","",IF(ISNA(VLOOKUP(A21,Journal!$X$2:$X$1000,1,FALSE)),"",VLOOKUP(A21,Journal!$X$2:$AF$1000,9,FALSE)))</f>
        <v/>
      </c>
      <c r="E21" s="79" t="str">
        <f>IF(A21="","",IF(ISNA(VLOOKUP(A21,Journal!$X$2:$X$1000,1,FALSE)),"",VLOOKUP(A21,Journal!$X$2:$AK$1000,13,FALSE)))</f>
        <v/>
      </c>
      <c r="F21" s="79" t="str">
        <f>IF(A21="","",IF(ISNA(VLOOKUP(A21,Journal!$X$2:$X$1000,1,FALSE)),"",VLOOKUP(A21,Journal!$X$2:$AK$1000,14,FALSE)))</f>
        <v/>
      </c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</row>
    <row r="22" spans="1:20" ht="15.75" customHeight="1" x14ac:dyDescent="0.25">
      <c r="A22" s="80" t="str">
        <f>IF(AND(Journal!L22&gt;=Statistics!$E$4,Journal!L22&lt;=Statistics!$F$4),Journal!X22,"")</f>
        <v/>
      </c>
      <c r="B22" s="128" t="str">
        <f>IF(A22="","",VLOOKUP(A22,Journal!$X:$AG,10,FALSE))</f>
        <v/>
      </c>
      <c r="C22" s="127" t="str">
        <f>IF(A22="","",IF(ISNA(VLOOKUP(A22,Journal!$X$2:$X$1000,1,FALSE)),"",VLOOKUP(A22,Journal!$X$2:$Y$1000,2,FALSE)))</f>
        <v/>
      </c>
      <c r="D22" s="79" t="str">
        <f>IF(A22="","",IF(ISNA(VLOOKUP(A22,Journal!$X$2:$X$1000,1,FALSE)),"",VLOOKUP(A22,Journal!$X$2:$AF$1000,9,FALSE)))</f>
        <v/>
      </c>
      <c r="E22" s="79" t="str">
        <f>IF(A22="","",IF(ISNA(VLOOKUP(A22,Journal!$X$2:$X$1000,1,FALSE)),"",VLOOKUP(A22,Journal!$X$2:$AK$1000,13,FALSE)))</f>
        <v/>
      </c>
      <c r="F22" s="79" t="str">
        <f>IF(A22="","",IF(ISNA(VLOOKUP(A22,Journal!$X$2:$X$1000,1,FALSE)),"",VLOOKUP(A22,Journal!$X$2:$AK$1000,14,FALSE)))</f>
        <v/>
      </c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</row>
    <row r="23" spans="1:20" ht="15.75" customHeight="1" x14ac:dyDescent="0.25">
      <c r="A23" s="80" t="str">
        <f>IF(AND(Journal!L23&gt;=Statistics!$E$4,Journal!L23&lt;=Statistics!$F$4),Journal!X23,"")</f>
        <v/>
      </c>
      <c r="B23" s="128" t="str">
        <f>IF(A23="","",VLOOKUP(A23,Journal!$X:$AG,10,FALSE))</f>
        <v/>
      </c>
      <c r="C23" s="127" t="str">
        <f>IF(A23="","",IF(ISNA(VLOOKUP(A23,Journal!$X$2:$X$1000,1,FALSE)),"",VLOOKUP(A23,Journal!$X$2:$Y$1000,2,FALSE)))</f>
        <v/>
      </c>
      <c r="D23" s="79" t="str">
        <f>IF(A23="","",IF(ISNA(VLOOKUP(A23,Journal!$X$2:$X$1000,1,FALSE)),"",VLOOKUP(A23,Journal!$X$2:$AF$1000,9,FALSE)))</f>
        <v/>
      </c>
      <c r="E23" s="79" t="str">
        <f>IF(A23="","",IF(ISNA(VLOOKUP(A23,Journal!$X$2:$X$1000,1,FALSE)),"",VLOOKUP(A23,Journal!$X$2:$AK$1000,13,FALSE)))</f>
        <v/>
      </c>
      <c r="F23" s="79" t="str">
        <f>IF(A23="","",IF(ISNA(VLOOKUP(A23,Journal!$X$2:$X$1000,1,FALSE)),"",VLOOKUP(A23,Journal!$X$2:$AK$1000,14,FALSE)))</f>
        <v/>
      </c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</row>
    <row r="24" spans="1:20" ht="15.75" customHeight="1" x14ac:dyDescent="0.25">
      <c r="A24" s="80" t="str">
        <f>IF(AND(Journal!L24&gt;=Statistics!$E$4,Journal!L24&lt;=Statistics!$F$4),Journal!X24,"")</f>
        <v/>
      </c>
      <c r="B24" s="128" t="str">
        <f>IF(A24="","",VLOOKUP(A24,Journal!$X:$AG,10,FALSE))</f>
        <v/>
      </c>
      <c r="C24" s="127" t="str">
        <f>IF(A24="","",IF(ISNA(VLOOKUP(A24,Journal!$X$2:$X$1000,1,FALSE)),"",VLOOKUP(A24,Journal!$X$2:$Y$1000,2,FALSE)))</f>
        <v/>
      </c>
      <c r="D24" s="79" t="str">
        <f>IF(A24="","",IF(ISNA(VLOOKUP(A24,Journal!$X$2:$X$1000,1,FALSE)),"",VLOOKUP(A24,Journal!$X$2:$AF$1000,9,FALSE)))</f>
        <v/>
      </c>
      <c r="E24" s="79" t="str">
        <f>IF(A24="","",IF(ISNA(VLOOKUP(A24,Journal!$X$2:$X$1000,1,FALSE)),"",VLOOKUP(A24,Journal!$X$2:$AK$1000,13,FALSE)))</f>
        <v/>
      </c>
      <c r="F24" s="79" t="str">
        <f>IF(A24="","",IF(ISNA(VLOOKUP(A24,Journal!$X$2:$X$1000,1,FALSE)),"",VLOOKUP(A24,Journal!$X$2:$AK$1000,14,FALSE)))</f>
        <v/>
      </c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</row>
    <row r="25" spans="1:20" ht="15.75" customHeight="1" x14ac:dyDescent="0.25">
      <c r="A25" s="80" t="str">
        <f>IF(AND(Journal!L25&gt;=Statistics!$E$4,Journal!L25&lt;=Statistics!$F$4),Journal!X25,"")</f>
        <v/>
      </c>
      <c r="B25" s="128" t="str">
        <f>IF(A25="","",VLOOKUP(A25,Journal!$X:$AG,10,FALSE))</f>
        <v/>
      </c>
      <c r="C25" s="127" t="str">
        <f>IF(A25="","",IF(ISNA(VLOOKUP(A25,Journal!$X$2:$X$1000,1,FALSE)),"",VLOOKUP(A25,Journal!$X$2:$Y$1000,2,FALSE)))</f>
        <v/>
      </c>
      <c r="D25" s="79" t="str">
        <f>IF(A25="","",IF(ISNA(VLOOKUP(A25,Journal!$X$2:$X$1000,1,FALSE)),"",VLOOKUP(A25,Journal!$X$2:$AF$1000,9,FALSE)))</f>
        <v/>
      </c>
      <c r="E25" s="79" t="str">
        <f>IF(A25="","",IF(ISNA(VLOOKUP(A25,Journal!$X$2:$X$1000,1,FALSE)),"",VLOOKUP(A25,Journal!$X$2:$AK$1000,13,FALSE)))</f>
        <v/>
      </c>
      <c r="F25" s="79" t="str">
        <f>IF(A25="","",IF(ISNA(VLOOKUP(A25,Journal!$X$2:$X$1000,1,FALSE)),"",VLOOKUP(A25,Journal!$X$2:$AK$1000,14,FALSE)))</f>
        <v/>
      </c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</row>
    <row r="26" spans="1:20" ht="15.75" customHeight="1" x14ac:dyDescent="0.25">
      <c r="A26" s="80" t="str">
        <f>IF(AND(Journal!L26&gt;=Statistics!$E$4,Journal!L26&lt;=Statistics!$F$4),Journal!X26,"")</f>
        <v/>
      </c>
      <c r="B26" s="128" t="str">
        <f>IF(A26="","",VLOOKUP(A26,Journal!$X:$AG,10,FALSE))</f>
        <v/>
      </c>
      <c r="C26" s="127" t="str">
        <f>IF(A26="","",IF(ISNA(VLOOKUP(A26,Journal!$X$2:$X$1000,1,FALSE)),"",VLOOKUP(A26,Journal!$X$2:$Y$1000,2,FALSE)))</f>
        <v/>
      </c>
      <c r="D26" s="79" t="str">
        <f>IF(A26="","",IF(ISNA(VLOOKUP(A26,Journal!$X$2:$X$1000,1,FALSE)),"",VLOOKUP(A26,Journal!$X$2:$AF$1000,9,FALSE)))</f>
        <v/>
      </c>
      <c r="E26" s="79" t="str">
        <f>IF(A26="","",IF(ISNA(VLOOKUP(A26,Journal!$X$2:$X$1000,1,FALSE)),"",VLOOKUP(A26,Journal!$X$2:$AK$1000,13,FALSE)))</f>
        <v/>
      </c>
      <c r="F26" s="79" t="str">
        <f>IF(A26="","",IF(ISNA(VLOOKUP(A26,Journal!$X$2:$X$1000,1,FALSE)),"",VLOOKUP(A26,Journal!$X$2:$AK$1000,14,FALSE)))</f>
        <v/>
      </c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</row>
    <row r="27" spans="1:20" ht="15.75" customHeight="1" x14ac:dyDescent="0.25">
      <c r="A27" s="80" t="str">
        <f>IF(AND(Journal!L27&gt;=Statistics!$E$4,Journal!L27&lt;=Statistics!$F$4),Journal!X27,"")</f>
        <v/>
      </c>
      <c r="B27" s="128" t="str">
        <f>IF(A27="","",VLOOKUP(A27,Journal!$X:$AG,10,FALSE))</f>
        <v/>
      </c>
      <c r="C27" s="127" t="str">
        <f>IF(A27="","",IF(ISNA(VLOOKUP(A27,Journal!$X$2:$X$1000,1,FALSE)),"",VLOOKUP(A27,Journal!$X$2:$Y$1000,2,FALSE)))</f>
        <v/>
      </c>
      <c r="D27" s="79" t="str">
        <f>IF(A27="","",IF(ISNA(VLOOKUP(A27,Journal!$X$2:$X$1000,1,FALSE)),"",VLOOKUP(A27,Journal!$X$2:$AF$1000,9,FALSE)))</f>
        <v/>
      </c>
      <c r="E27" s="79" t="str">
        <f>IF(A27="","",IF(ISNA(VLOOKUP(A27,Journal!$X$2:$X$1000,1,FALSE)),"",VLOOKUP(A27,Journal!$X$2:$AK$1000,13,FALSE)))</f>
        <v/>
      </c>
      <c r="F27" s="79" t="str">
        <f>IF(A27="","",IF(ISNA(VLOOKUP(A27,Journal!$X$2:$X$1000,1,FALSE)),"",VLOOKUP(A27,Journal!$X$2:$AK$1000,14,FALSE)))</f>
        <v/>
      </c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</row>
    <row r="28" spans="1:20" ht="15.75" customHeight="1" x14ac:dyDescent="0.25">
      <c r="A28" s="80" t="str">
        <f>IF(AND(Journal!L28&gt;=Statistics!$E$4,Journal!L28&lt;=Statistics!$F$4),Journal!X28,"")</f>
        <v/>
      </c>
      <c r="B28" s="128" t="str">
        <f>IF(A28="","",VLOOKUP(A28,Journal!$X:$AG,10,FALSE))</f>
        <v/>
      </c>
      <c r="C28" s="127" t="str">
        <f>IF(A28="","",IF(ISNA(VLOOKUP(A28,Journal!$X$2:$X$1000,1,FALSE)),"",VLOOKUP(A28,Journal!$X$2:$Y$1000,2,FALSE)))</f>
        <v/>
      </c>
      <c r="D28" s="79" t="str">
        <f>IF(A28="","",IF(ISNA(VLOOKUP(A28,Journal!$X$2:$X$1000,1,FALSE)),"",VLOOKUP(A28,Journal!$X$2:$AF$1000,9,FALSE)))</f>
        <v/>
      </c>
      <c r="E28" s="79" t="str">
        <f>IF(A28="","",IF(ISNA(VLOOKUP(A28,Journal!$X$2:$X$1000,1,FALSE)),"",VLOOKUP(A28,Journal!$X$2:$AK$1000,13,FALSE)))</f>
        <v/>
      </c>
      <c r="F28" s="79" t="str">
        <f>IF(A28="","",IF(ISNA(VLOOKUP(A28,Journal!$X$2:$X$1000,1,FALSE)),"",VLOOKUP(A28,Journal!$X$2:$AK$1000,14,FALSE)))</f>
        <v/>
      </c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</row>
    <row r="29" spans="1:20" ht="15.75" customHeight="1" x14ac:dyDescent="0.25">
      <c r="A29" s="80" t="str">
        <f>IF(AND(Journal!L29&gt;=Statistics!$E$4,Journal!L29&lt;=Statistics!$F$4),Journal!X29,"")</f>
        <v/>
      </c>
      <c r="B29" s="128" t="str">
        <f>IF(A29="","",VLOOKUP(A29,Journal!$X:$AG,10,FALSE))</f>
        <v/>
      </c>
      <c r="C29" s="127" t="str">
        <f>IF(A29="","",IF(ISNA(VLOOKUP(A29,Journal!$X$2:$X$1000,1,FALSE)),"",VLOOKUP(A29,Journal!$X$2:$Y$1000,2,FALSE)))</f>
        <v/>
      </c>
      <c r="D29" s="79" t="str">
        <f>IF(A29="","",IF(ISNA(VLOOKUP(A29,Journal!$X$2:$X$1000,1,FALSE)),"",VLOOKUP(A29,Journal!$X$2:$AF$1000,9,FALSE)))</f>
        <v/>
      </c>
      <c r="E29" s="79" t="str">
        <f>IF(A29="","",IF(ISNA(VLOOKUP(A29,Journal!$X$2:$X$1000,1,FALSE)),"",VLOOKUP(A29,Journal!$X$2:$AK$1000,13,FALSE)))</f>
        <v/>
      </c>
      <c r="F29" s="79" t="str">
        <f>IF(A29="","",IF(ISNA(VLOOKUP(A29,Journal!$X$2:$X$1000,1,FALSE)),"",VLOOKUP(A29,Journal!$X$2:$AK$1000,14,FALSE)))</f>
        <v/>
      </c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</row>
    <row r="30" spans="1:20" ht="15.75" customHeight="1" x14ac:dyDescent="0.25">
      <c r="A30" s="80" t="str">
        <f>IF(AND(Journal!L30&gt;=Statistics!$E$4,Journal!L30&lt;=Statistics!$F$4),Journal!X30,"")</f>
        <v/>
      </c>
      <c r="B30" s="128" t="str">
        <f>IF(A30="","",VLOOKUP(A30,Journal!$X:$AG,10,FALSE))</f>
        <v/>
      </c>
      <c r="C30" s="127" t="str">
        <f>IF(A30="","",IF(ISNA(VLOOKUP(A30,Journal!$X$2:$X$1000,1,FALSE)),"",VLOOKUP(A30,Journal!$X$2:$Y$1000,2,FALSE)))</f>
        <v/>
      </c>
      <c r="D30" s="79" t="str">
        <f>IF(A30="","",IF(ISNA(VLOOKUP(A30,Journal!$X$2:$X$1000,1,FALSE)),"",VLOOKUP(A30,Journal!$X$2:$AF$1000,9,FALSE)))</f>
        <v/>
      </c>
      <c r="E30" s="79" t="str">
        <f>IF(A30="","",IF(ISNA(VLOOKUP(A30,Journal!$X$2:$X$1000,1,FALSE)),"",VLOOKUP(A30,Journal!$X$2:$AK$1000,13,FALSE)))</f>
        <v/>
      </c>
      <c r="F30" s="79" t="str">
        <f>IF(A30="","",IF(ISNA(VLOOKUP(A30,Journal!$X$2:$X$1000,1,FALSE)),"",VLOOKUP(A30,Journal!$X$2:$AK$1000,14,FALSE)))</f>
        <v/>
      </c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</row>
    <row r="31" spans="1:20" ht="15.75" customHeight="1" x14ac:dyDescent="0.25">
      <c r="A31" s="80" t="str">
        <f>IF(AND(Journal!L31&gt;=Statistics!$E$4,Journal!L31&lt;=Statistics!$F$4),Journal!X31,"")</f>
        <v/>
      </c>
      <c r="B31" s="128" t="str">
        <f>IF(A31="","",VLOOKUP(A31,Journal!$X:$AG,10,FALSE))</f>
        <v/>
      </c>
      <c r="C31" s="127" t="str">
        <f>IF(A31="","",IF(ISNA(VLOOKUP(A31,Journal!$X$2:$X$1000,1,FALSE)),"",VLOOKUP(A31,Journal!$X$2:$Y$1000,2,FALSE)))</f>
        <v/>
      </c>
      <c r="D31" s="79" t="str">
        <f>IF(A31="","",IF(ISNA(VLOOKUP(A31,Journal!$X$2:$X$1000,1,FALSE)),"",VLOOKUP(A31,Journal!$X$2:$AF$1000,9,FALSE)))</f>
        <v/>
      </c>
      <c r="E31" s="79" t="str">
        <f>IF(A31="","",IF(ISNA(VLOOKUP(A31,Journal!$X$2:$X$1000,1,FALSE)),"",VLOOKUP(A31,Journal!$X$2:$AK$1000,13,FALSE)))</f>
        <v/>
      </c>
      <c r="F31" s="79" t="str">
        <f>IF(A31="","",IF(ISNA(VLOOKUP(A31,Journal!$X$2:$X$1000,1,FALSE)),"",VLOOKUP(A31,Journal!$X$2:$AK$1000,14,FALSE)))</f>
        <v/>
      </c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</row>
    <row r="32" spans="1:20" ht="15.75" customHeight="1" x14ac:dyDescent="0.25">
      <c r="A32" s="80" t="str">
        <f>IF(AND(Journal!L32&gt;=Statistics!$E$4,Journal!L32&lt;=Statistics!$F$4),Journal!X32,"")</f>
        <v/>
      </c>
      <c r="B32" s="128" t="str">
        <f>IF(A32="","",VLOOKUP(A32,Journal!$X:$AG,10,FALSE))</f>
        <v/>
      </c>
      <c r="C32" s="127" t="str">
        <f>IF(A32="","",IF(ISNA(VLOOKUP(A32,Journal!$X$2:$X$1000,1,FALSE)),"",VLOOKUP(A32,Journal!$X$2:$Y$1000,2,FALSE)))</f>
        <v/>
      </c>
      <c r="D32" s="79" t="str">
        <f>IF(A32="","",IF(ISNA(VLOOKUP(A32,Journal!$X$2:$X$1000,1,FALSE)),"",VLOOKUP(A32,Journal!$X$2:$AF$1000,9,FALSE)))</f>
        <v/>
      </c>
      <c r="E32" s="79" t="str">
        <f>IF(A32="","",IF(ISNA(VLOOKUP(A32,Journal!$X$2:$X$1000,1,FALSE)),"",VLOOKUP(A32,Journal!$X$2:$AK$1000,13,FALSE)))</f>
        <v/>
      </c>
      <c r="F32" s="79" t="str">
        <f>IF(A32="","",IF(ISNA(VLOOKUP(A32,Journal!$X$2:$X$1000,1,FALSE)),"",VLOOKUP(A32,Journal!$X$2:$AK$1000,14,FALSE)))</f>
        <v/>
      </c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</row>
    <row r="33" spans="1:20" ht="15.75" customHeight="1" x14ac:dyDescent="0.25">
      <c r="A33" s="80" t="str">
        <f>IF(AND(Journal!L33&gt;=Statistics!$E$4,Journal!L33&lt;=Statistics!$F$4),Journal!X33,"")</f>
        <v/>
      </c>
      <c r="B33" s="128" t="str">
        <f>IF(A33="","",VLOOKUP(A33,Journal!$X:$AG,10,FALSE))</f>
        <v/>
      </c>
      <c r="C33" s="127" t="str">
        <f>IF(A33="","",IF(ISNA(VLOOKUP(A33,Journal!$X$2:$X$1000,1,FALSE)),"",VLOOKUP(A33,Journal!$X$2:$Y$1000,2,FALSE)))</f>
        <v/>
      </c>
      <c r="D33" s="79" t="str">
        <f>IF(A33="","",IF(ISNA(VLOOKUP(A33,Journal!$X$2:$X$1000,1,FALSE)),"",VLOOKUP(A33,Journal!$X$2:$AF$1000,9,FALSE)))</f>
        <v/>
      </c>
      <c r="E33" s="79" t="str">
        <f>IF(A33="","",IF(ISNA(VLOOKUP(A33,Journal!$X$2:$X$1000,1,FALSE)),"",VLOOKUP(A33,Journal!$X$2:$AK$1000,13,FALSE)))</f>
        <v/>
      </c>
      <c r="F33" s="79" t="str">
        <f>IF(A33="","",IF(ISNA(VLOOKUP(A33,Journal!$X$2:$X$1000,1,FALSE)),"",VLOOKUP(A33,Journal!$X$2:$AK$1000,14,FALSE)))</f>
        <v/>
      </c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</row>
    <row r="34" spans="1:20" ht="15.75" customHeight="1" x14ac:dyDescent="0.25">
      <c r="A34" s="80" t="str">
        <f>IF(AND(Journal!L34&gt;=Statistics!$E$4,Journal!L34&lt;=Statistics!$F$4),Journal!X34,"")</f>
        <v/>
      </c>
      <c r="B34" s="128" t="str">
        <f>IF(A34="","",VLOOKUP(A34,Journal!$X:$AG,10,FALSE))</f>
        <v/>
      </c>
      <c r="C34" s="127" t="str">
        <f>IF(A34="","",IF(ISNA(VLOOKUP(A34,Journal!$X$2:$X$1000,1,FALSE)),"",VLOOKUP(A34,Journal!$X$2:$Y$1000,2,FALSE)))</f>
        <v/>
      </c>
      <c r="D34" s="79" t="str">
        <f>IF(A34="","",IF(ISNA(VLOOKUP(A34,Journal!$X$2:$X$1000,1,FALSE)),"",VLOOKUP(A34,Journal!$X$2:$AF$1000,9,FALSE)))</f>
        <v/>
      </c>
      <c r="E34" s="79" t="str">
        <f>IF(A34="","",IF(ISNA(VLOOKUP(A34,Journal!$X$2:$X$1000,1,FALSE)),"",VLOOKUP(A34,Journal!$X$2:$AK$1000,13,FALSE)))</f>
        <v/>
      </c>
      <c r="F34" s="79" t="str">
        <f>IF(A34="","",IF(ISNA(VLOOKUP(A34,Journal!$X$2:$X$1000,1,FALSE)),"",VLOOKUP(A34,Journal!$X$2:$AK$1000,14,FALSE)))</f>
        <v/>
      </c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</row>
    <row r="35" spans="1:20" ht="15.75" customHeight="1" x14ac:dyDescent="0.25">
      <c r="A35" s="80" t="str">
        <f>IF(AND(Journal!L35&gt;=Statistics!$E$4,Journal!L35&lt;=Statistics!$F$4),Journal!X35,"")</f>
        <v/>
      </c>
      <c r="B35" s="128" t="str">
        <f>IF(A35="","",VLOOKUP(A35,Journal!$X:$AG,10,FALSE))</f>
        <v/>
      </c>
      <c r="C35" s="127" t="str">
        <f>IF(A35="","",IF(ISNA(VLOOKUP(A35,Journal!$X$2:$X$1000,1,FALSE)),"",VLOOKUP(A35,Journal!$X$2:$Y$1000,2,FALSE)))</f>
        <v/>
      </c>
      <c r="D35" s="79" t="str">
        <f>IF(A35="","",IF(ISNA(VLOOKUP(A35,Journal!$X$2:$X$1000,1,FALSE)),"",VLOOKUP(A35,Journal!$X$2:$AF$1000,9,FALSE)))</f>
        <v/>
      </c>
      <c r="E35" s="79" t="str">
        <f>IF(A35="","",IF(ISNA(VLOOKUP(A35,Journal!$X$2:$X$1000,1,FALSE)),"",VLOOKUP(A35,Journal!$X$2:$AK$1000,13,FALSE)))</f>
        <v/>
      </c>
      <c r="F35" s="79" t="str">
        <f>IF(A35="","",IF(ISNA(VLOOKUP(A35,Journal!$X$2:$X$1000,1,FALSE)),"",VLOOKUP(A35,Journal!$X$2:$AK$1000,14,FALSE)))</f>
        <v/>
      </c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</row>
    <row r="36" spans="1:20" ht="15.75" customHeight="1" x14ac:dyDescent="0.25">
      <c r="A36" s="80" t="str">
        <f>IF(AND(Journal!L36&gt;=Statistics!$E$4,Journal!L36&lt;=Statistics!$F$4),Journal!X36,"")</f>
        <v/>
      </c>
      <c r="B36" s="128" t="str">
        <f>IF(A36="","",VLOOKUP(A36,Journal!$X:$AG,10,FALSE))</f>
        <v/>
      </c>
      <c r="C36" s="127" t="str">
        <f>IF(A36="","",IF(ISNA(VLOOKUP(A36,Journal!$X$2:$X$1000,1,FALSE)),"",VLOOKUP(A36,Journal!$X$2:$Y$1000,2,FALSE)))</f>
        <v/>
      </c>
      <c r="D36" s="79" t="str">
        <f>IF(A36="","",IF(ISNA(VLOOKUP(A36,Journal!$X$2:$X$1000,1,FALSE)),"",VLOOKUP(A36,Journal!$X$2:$AF$1000,9,FALSE)))</f>
        <v/>
      </c>
      <c r="E36" s="79" t="str">
        <f>IF(A36="","",IF(ISNA(VLOOKUP(A36,Journal!$X$2:$X$1000,1,FALSE)),"",VLOOKUP(A36,Journal!$X$2:$AK$1000,13,FALSE)))</f>
        <v/>
      </c>
      <c r="F36" s="79" t="str">
        <f>IF(A36="","",IF(ISNA(VLOOKUP(A36,Journal!$X$2:$X$1000,1,FALSE)),"",VLOOKUP(A36,Journal!$X$2:$AK$1000,14,FALSE)))</f>
        <v/>
      </c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</row>
    <row r="37" spans="1:20" ht="15.75" customHeight="1" x14ac:dyDescent="0.25">
      <c r="A37" s="80" t="str">
        <f>IF(AND(Journal!L37&gt;=Statistics!$E$4,Journal!L37&lt;=Statistics!$F$4),Journal!X37,"")</f>
        <v/>
      </c>
      <c r="B37" s="128" t="str">
        <f>IF(A37="","",VLOOKUP(A37,Journal!$X:$AG,10,FALSE))</f>
        <v/>
      </c>
      <c r="C37" s="127" t="str">
        <f>IF(A37="","",IF(ISNA(VLOOKUP(A37,Journal!$X$2:$X$1000,1,FALSE)),"",VLOOKUP(A37,Journal!$X$2:$Y$1000,2,FALSE)))</f>
        <v/>
      </c>
      <c r="D37" s="79" t="str">
        <f>IF(A37="","",IF(ISNA(VLOOKUP(A37,Journal!$X$2:$X$1000,1,FALSE)),"",VLOOKUP(A37,Journal!$X$2:$AF$1000,9,FALSE)))</f>
        <v/>
      </c>
      <c r="E37" s="79" t="str">
        <f>IF(A37="","",IF(ISNA(VLOOKUP(A37,Journal!$X$2:$X$1000,1,FALSE)),"",VLOOKUP(A37,Journal!$X$2:$AK$1000,13,FALSE)))</f>
        <v/>
      </c>
      <c r="F37" s="79" t="str">
        <f>IF(A37="","",IF(ISNA(VLOOKUP(A37,Journal!$X$2:$X$1000,1,FALSE)),"",VLOOKUP(A37,Journal!$X$2:$AK$1000,14,FALSE)))</f>
        <v/>
      </c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</row>
    <row r="38" spans="1:20" ht="15.75" customHeight="1" x14ac:dyDescent="0.25">
      <c r="A38" s="80" t="str">
        <f>IF(AND(Journal!L38&gt;=Statistics!$E$4,Journal!L38&lt;=Statistics!$F$4),Journal!X38,"")</f>
        <v/>
      </c>
      <c r="B38" s="128" t="str">
        <f>IF(A38="","",VLOOKUP(A38,Journal!$X:$AG,10,FALSE))</f>
        <v/>
      </c>
      <c r="C38" s="127" t="str">
        <f>IF(A38="","",IF(ISNA(VLOOKUP(A38,Journal!$X$2:$X$1000,1,FALSE)),"",VLOOKUP(A38,Journal!$X$2:$Y$1000,2,FALSE)))</f>
        <v/>
      </c>
      <c r="D38" s="79" t="str">
        <f>IF(A38="","",IF(ISNA(VLOOKUP(A38,Journal!$X$2:$X$1000,1,FALSE)),"",VLOOKUP(A38,Journal!$X$2:$AF$1000,9,FALSE)))</f>
        <v/>
      </c>
      <c r="E38" s="79" t="str">
        <f>IF(A38="","",IF(ISNA(VLOOKUP(A38,Journal!$X$2:$X$1000,1,FALSE)),"",VLOOKUP(A38,Journal!$X$2:$AK$1000,13,FALSE)))</f>
        <v/>
      </c>
      <c r="F38" s="79" t="str">
        <f>IF(A38="","",IF(ISNA(VLOOKUP(A38,Journal!$X$2:$X$1000,1,FALSE)),"",VLOOKUP(A38,Journal!$X$2:$AK$1000,14,FALSE)))</f>
        <v/>
      </c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</row>
    <row r="39" spans="1:20" ht="15.75" customHeight="1" x14ac:dyDescent="0.25">
      <c r="A39" s="80" t="str">
        <f>IF(AND(Journal!L39&gt;=Statistics!$E$4,Journal!L39&lt;=Statistics!$F$4),Journal!X39,"")</f>
        <v/>
      </c>
      <c r="B39" s="128" t="str">
        <f>IF(A39="","",VLOOKUP(A39,Journal!$X:$AG,10,FALSE))</f>
        <v/>
      </c>
      <c r="C39" s="127" t="str">
        <f>IF(A39="","",IF(ISNA(VLOOKUP(A39,Journal!$X$2:$X$1000,1,FALSE)),"",VLOOKUP(A39,Journal!$X$2:$Y$1000,2,FALSE)))</f>
        <v/>
      </c>
      <c r="D39" s="79" t="str">
        <f>IF(A39="","",IF(ISNA(VLOOKUP(A39,Journal!$X$2:$X$1000,1,FALSE)),"",VLOOKUP(A39,Journal!$X$2:$AF$1000,9,FALSE)))</f>
        <v/>
      </c>
      <c r="E39" s="79" t="str">
        <f>IF(A39="","",IF(ISNA(VLOOKUP(A39,Journal!$X$2:$X$1000,1,FALSE)),"",VLOOKUP(A39,Journal!$X$2:$AK$1000,13,FALSE)))</f>
        <v/>
      </c>
      <c r="F39" s="79" t="str">
        <f>IF(A39="","",IF(ISNA(VLOOKUP(A39,Journal!$X$2:$X$1000,1,FALSE)),"",VLOOKUP(A39,Journal!$X$2:$AK$1000,14,FALSE)))</f>
        <v/>
      </c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</row>
    <row r="40" spans="1:20" ht="15.75" customHeight="1" x14ac:dyDescent="0.25">
      <c r="A40" s="80" t="str">
        <f>IF(AND(Journal!L40&gt;=Statistics!$E$4,Journal!L40&lt;=Statistics!$F$4),Journal!X40,"")</f>
        <v/>
      </c>
      <c r="B40" s="128" t="str">
        <f>IF(A40="","",VLOOKUP(A40,Journal!$X:$AG,10,FALSE))</f>
        <v/>
      </c>
      <c r="C40" s="127" t="str">
        <f>IF(A40="","",IF(ISNA(VLOOKUP(A40,Journal!$X$2:$X$1000,1,FALSE)),"",VLOOKUP(A40,Journal!$X$2:$Y$1000,2,FALSE)))</f>
        <v/>
      </c>
      <c r="D40" s="79" t="str">
        <f>IF(A40="","",IF(ISNA(VLOOKUP(A40,Journal!$X$2:$X$1000,1,FALSE)),"",VLOOKUP(A40,Journal!$X$2:$AF$1000,9,FALSE)))</f>
        <v/>
      </c>
      <c r="E40" s="79" t="str">
        <f>IF(A40="","",IF(ISNA(VLOOKUP(A40,Journal!$X$2:$X$1000,1,FALSE)),"",VLOOKUP(A40,Journal!$X$2:$AK$1000,13,FALSE)))</f>
        <v/>
      </c>
      <c r="F40" s="79" t="str">
        <f>IF(A40="","",IF(ISNA(VLOOKUP(A40,Journal!$X$2:$X$1000,1,FALSE)),"",VLOOKUP(A40,Journal!$X$2:$AK$1000,14,FALSE)))</f>
        <v/>
      </c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</row>
    <row r="41" spans="1:20" ht="15.75" customHeight="1" x14ac:dyDescent="0.25">
      <c r="A41" s="80" t="str">
        <f>IF(AND(Journal!L41&gt;=Statistics!$E$4,Journal!L41&lt;=Statistics!$F$4),Journal!X41,"")</f>
        <v/>
      </c>
      <c r="B41" s="128" t="str">
        <f>IF(A41="","",VLOOKUP(A41,Journal!$X:$AG,10,FALSE))</f>
        <v/>
      </c>
      <c r="C41" s="127" t="str">
        <f>IF(A41="","",IF(ISNA(VLOOKUP(A41,Journal!$X$2:$X$1000,1,FALSE)),"",VLOOKUP(A41,Journal!$X$2:$Y$1000,2,FALSE)))</f>
        <v/>
      </c>
      <c r="D41" s="79" t="str">
        <f>IF(A41="","",IF(ISNA(VLOOKUP(A41,Journal!$X$2:$X$1000,1,FALSE)),"",VLOOKUP(A41,Journal!$X$2:$AF$1000,9,FALSE)))</f>
        <v/>
      </c>
      <c r="E41" s="79" t="str">
        <f>IF(A41="","",IF(ISNA(VLOOKUP(A41,Journal!$X$2:$X$1000,1,FALSE)),"",VLOOKUP(A41,Journal!$X$2:$AK$1000,13,FALSE)))</f>
        <v/>
      </c>
      <c r="F41" s="79" t="str">
        <f>IF(A41="","",IF(ISNA(VLOOKUP(A41,Journal!$X$2:$X$1000,1,FALSE)),"",VLOOKUP(A41,Journal!$X$2:$AK$1000,14,FALSE)))</f>
        <v/>
      </c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</row>
    <row r="42" spans="1:20" ht="15.75" customHeight="1" x14ac:dyDescent="0.25">
      <c r="A42" s="80" t="str">
        <f>IF(AND(Journal!L42&gt;=Statistics!$E$4,Journal!L42&lt;=Statistics!$F$4),Journal!X42,"")</f>
        <v/>
      </c>
      <c r="B42" s="128" t="str">
        <f>IF(A42="","",VLOOKUP(A42,Journal!$X:$AG,10,FALSE))</f>
        <v/>
      </c>
      <c r="C42" s="127" t="str">
        <f>IF(A42="","",IF(ISNA(VLOOKUP(A42,Journal!$X$2:$X$1000,1,FALSE)),"",VLOOKUP(A42,Journal!$X$2:$Y$1000,2,FALSE)))</f>
        <v/>
      </c>
      <c r="D42" s="79" t="str">
        <f>IF(A42="","",IF(ISNA(VLOOKUP(A42,Journal!$X$2:$X$1000,1,FALSE)),"",VLOOKUP(A42,Journal!$X$2:$AF$1000,9,FALSE)))</f>
        <v/>
      </c>
      <c r="E42" s="79" t="str">
        <f>IF(A42="","",IF(ISNA(VLOOKUP(A42,Journal!$X$2:$X$1000,1,FALSE)),"",VLOOKUP(A42,Journal!$X$2:$AK$1000,13,FALSE)))</f>
        <v/>
      </c>
      <c r="F42" s="79" t="str">
        <f>IF(A42="","",IF(ISNA(VLOOKUP(A42,Journal!$X$2:$X$1000,1,FALSE)),"",VLOOKUP(A42,Journal!$X$2:$AK$1000,14,FALSE)))</f>
        <v/>
      </c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</row>
    <row r="43" spans="1:20" ht="15.75" customHeight="1" x14ac:dyDescent="0.25">
      <c r="A43" s="80" t="str">
        <f>IF(AND(Journal!L43&gt;=Statistics!$E$4,Journal!L43&lt;=Statistics!$F$4),Journal!X43,"")</f>
        <v/>
      </c>
      <c r="B43" s="128" t="str">
        <f>IF(A43="","",VLOOKUP(A43,Journal!$X:$AG,10,FALSE))</f>
        <v/>
      </c>
      <c r="C43" s="127" t="str">
        <f>IF(A43="","",IF(ISNA(VLOOKUP(A43,Journal!$X$2:$X$1000,1,FALSE)),"",VLOOKUP(A43,Journal!$X$2:$Y$1000,2,FALSE)))</f>
        <v/>
      </c>
      <c r="D43" s="79" t="str">
        <f>IF(A43="","",IF(ISNA(VLOOKUP(A43,Journal!$X$2:$X$1000,1,FALSE)),"",VLOOKUP(A43,Journal!$X$2:$AF$1000,9,FALSE)))</f>
        <v/>
      </c>
      <c r="E43" s="79" t="str">
        <f>IF(A43="","",IF(ISNA(VLOOKUP(A43,Journal!$X$2:$X$1000,1,FALSE)),"",VLOOKUP(A43,Journal!$X$2:$AK$1000,13,FALSE)))</f>
        <v/>
      </c>
      <c r="F43" s="79" t="str">
        <f>IF(A43="","",IF(ISNA(VLOOKUP(A43,Journal!$X$2:$X$1000,1,FALSE)),"",VLOOKUP(A43,Journal!$X$2:$AK$1000,14,FALSE)))</f>
        <v/>
      </c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</row>
    <row r="44" spans="1:20" ht="15.75" customHeight="1" x14ac:dyDescent="0.25">
      <c r="A44" s="80" t="str">
        <f>IF(AND(Journal!L44&gt;=Statistics!$E$4,Journal!L44&lt;=Statistics!$F$4),Journal!X44,"")</f>
        <v/>
      </c>
      <c r="B44" s="128" t="str">
        <f>IF(A44="","",VLOOKUP(A44,Journal!$X:$AG,10,FALSE))</f>
        <v/>
      </c>
      <c r="C44" s="127" t="str">
        <f>IF(A44="","",IF(ISNA(VLOOKUP(A44,Journal!$X$2:$X$1000,1,FALSE)),"",VLOOKUP(A44,Journal!$X$2:$Y$1000,2,FALSE)))</f>
        <v/>
      </c>
      <c r="D44" s="79" t="str">
        <f>IF(A44="","",IF(ISNA(VLOOKUP(A44,Journal!$X$2:$X$1000,1,FALSE)),"",VLOOKUP(A44,Journal!$X$2:$AF$1000,9,FALSE)))</f>
        <v/>
      </c>
      <c r="E44" s="79" t="str">
        <f>IF(A44="","",IF(ISNA(VLOOKUP(A44,Journal!$X$2:$X$1000,1,FALSE)),"",VLOOKUP(A44,Journal!$X$2:$AK$1000,13,FALSE)))</f>
        <v/>
      </c>
      <c r="F44" s="79" t="str">
        <f>IF(A44="","",IF(ISNA(VLOOKUP(A44,Journal!$X$2:$X$1000,1,FALSE)),"",VLOOKUP(A44,Journal!$X$2:$AK$1000,14,FALSE)))</f>
        <v/>
      </c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</row>
    <row r="45" spans="1:20" ht="15.75" customHeight="1" x14ac:dyDescent="0.25">
      <c r="A45" s="80" t="str">
        <f>IF(AND(Journal!L45&gt;=Statistics!$E$4,Journal!L45&lt;=Statistics!$F$4),Journal!X45,"")</f>
        <v/>
      </c>
      <c r="B45" s="128" t="str">
        <f>IF(A45="","",VLOOKUP(A45,Journal!$X:$AG,10,FALSE))</f>
        <v/>
      </c>
      <c r="C45" s="127" t="str">
        <f>IF(A45="","",IF(ISNA(VLOOKUP(A45,Journal!$X$2:$X$1000,1,FALSE)),"",VLOOKUP(A45,Journal!$X$2:$Y$1000,2,FALSE)))</f>
        <v/>
      </c>
      <c r="D45" s="79" t="str">
        <f>IF(A45="","",IF(ISNA(VLOOKUP(A45,Journal!$X$2:$X$1000,1,FALSE)),"",VLOOKUP(A45,Journal!$X$2:$AF$1000,9,FALSE)))</f>
        <v/>
      </c>
      <c r="E45" s="79" t="str">
        <f>IF(A45="","",IF(ISNA(VLOOKUP(A45,Journal!$X$2:$X$1000,1,FALSE)),"",VLOOKUP(A45,Journal!$X$2:$AK$1000,13,FALSE)))</f>
        <v/>
      </c>
      <c r="F45" s="79" t="str">
        <f>IF(A45="","",IF(ISNA(VLOOKUP(A45,Journal!$X$2:$X$1000,1,FALSE)),"",VLOOKUP(A45,Journal!$X$2:$AK$1000,14,FALSE)))</f>
        <v/>
      </c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</row>
    <row r="46" spans="1:20" ht="15.75" customHeight="1" x14ac:dyDescent="0.25">
      <c r="A46" s="80" t="str">
        <f>IF(AND(Journal!L46&gt;=Statistics!$E$4,Journal!L46&lt;=Statistics!$F$4),Journal!X46,"")</f>
        <v/>
      </c>
      <c r="B46" s="128" t="str">
        <f>IF(A46="","",VLOOKUP(A46,Journal!$X:$AG,10,FALSE))</f>
        <v/>
      </c>
      <c r="C46" s="127" t="str">
        <f>IF(A46="","",IF(ISNA(VLOOKUP(A46,Journal!$X$2:$X$1000,1,FALSE)),"",VLOOKUP(A46,Journal!$X$2:$Y$1000,2,FALSE)))</f>
        <v/>
      </c>
      <c r="D46" s="79" t="str">
        <f>IF(A46="","",IF(ISNA(VLOOKUP(A46,Journal!$X$2:$X$1000,1,FALSE)),"",VLOOKUP(A46,Journal!$X$2:$AF$1000,9,FALSE)))</f>
        <v/>
      </c>
      <c r="E46" s="79" t="str">
        <f>IF(A46="","",IF(ISNA(VLOOKUP(A46,Journal!$X$2:$X$1000,1,FALSE)),"",VLOOKUP(A46,Journal!$X$2:$AK$1000,13,FALSE)))</f>
        <v/>
      </c>
      <c r="F46" s="79" t="str">
        <f>IF(A46="","",IF(ISNA(VLOOKUP(A46,Journal!$X$2:$X$1000,1,FALSE)),"",VLOOKUP(A46,Journal!$X$2:$AK$1000,14,FALSE)))</f>
        <v/>
      </c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</row>
    <row r="47" spans="1:20" ht="15.75" customHeight="1" x14ac:dyDescent="0.25">
      <c r="A47" s="80" t="str">
        <f>IF(AND(Journal!L47&gt;=Statistics!$E$4,Journal!L47&lt;=Statistics!$F$4),Journal!X47,"")</f>
        <v/>
      </c>
      <c r="B47" s="128" t="str">
        <f>IF(A47="","",VLOOKUP(A47,Journal!$X:$AG,10,FALSE))</f>
        <v/>
      </c>
      <c r="C47" s="127" t="str">
        <f>IF(A47="","",IF(ISNA(VLOOKUP(A47,Journal!$X$2:$X$1000,1,FALSE)),"",VLOOKUP(A47,Journal!$X$2:$Y$1000,2,FALSE)))</f>
        <v/>
      </c>
      <c r="D47" s="79" t="str">
        <f>IF(A47="","",IF(ISNA(VLOOKUP(A47,Journal!$X$2:$X$1000,1,FALSE)),"",VLOOKUP(A47,Journal!$X$2:$AF$1000,9,FALSE)))</f>
        <v/>
      </c>
      <c r="E47" s="79" t="str">
        <f>IF(A47="","",IF(ISNA(VLOOKUP(A47,Journal!$X$2:$X$1000,1,FALSE)),"",VLOOKUP(A47,Journal!$X$2:$AK$1000,13,FALSE)))</f>
        <v/>
      </c>
      <c r="F47" s="79" t="str">
        <f>IF(A47="","",IF(ISNA(VLOOKUP(A47,Journal!$X$2:$X$1000,1,FALSE)),"",VLOOKUP(A47,Journal!$X$2:$AK$1000,14,FALSE)))</f>
        <v/>
      </c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</row>
    <row r="48" spans="1:20" ht="15.75" customHeight="1" x14ac:dyDescent="0.25">
      <c r="A48" s="80" t="str">
        <f>IF(AND(Journal!L48&gt;=Statistics!$E$4,Journal!L48&lt;=Statistics!$F$4),Journal!X48,"")</f>
        <v/>
      </c>
      <c r="B48" s="128" t="str">
        <f>IF(A48="","",VLOOKUP(A48,Journal!$X:$AG,10,FALSE))</f>
        <v/>
      </c>
      <c r="C48" s="127" t="str">
        <f>IF(A48="","",IF(ISNA(VLOOKUP(A48,Journal!$X$2:$X$1000,1,FALSE)),"",VLOOKUP(A48,Journal!$X$2:$Y$1000,2,FALSE)))</f>
        <v/>
      </c>
      <c r="D48" s="79" t="str">
        <f>IF(A48="","",IF(ISNA(VLOOKUP(A48,Journal!$X$2:$X$1000,1,FALSE)),"",VLOOKUP(A48,Journal!$X$2:$AF$1000,9,FALSE)))</f>
        <v/>
      </c>
      <c r="E48" s="79" t="str">
        <f>IF(A48="","",IF(ISNA(VLOOKUP(A48,Journal!$X$2:$X$1000,1,FALSE)),"",VLOOKUP(A48,Journal!$X$2:$AK$1000,13,FALSE)))</f>
        <v/>
      </c>
      <c r="F48" s="79" t="str">
        <f>IF(A48="","",IF(ISNA(VLOOKUP(A48,Journal!$X$2:$X$1000,1,FALSE)),"",VLOOKUP(A48,Journal!$X$2:$AK$1000,14,FALSE)))</f>
        <v/>
      </c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</row>
    <row r="49" spans="1:20" ht="15.75" customHeight="1" x14ac:dyDescent="0.25">
      <c r="A49" s="80" t="str">
        <f>IF(AND(Journal!L49&gt;=Statistics!$E$4,Journal!L49&lt;=Statistics!$F$4),Journal!X49,"")</f>
        <v/>
      </c>
      <c r="B49" s="128" t="str">
        <f>IF(A49="","",VLOOKUP(A49,Journal!$X:$AG,10,FALSE))</f>
        <v/>
      </c>
      <c r="C49" s="127" t="str">
        <f>IF(A49="","",IF(ISNA(VLOOKUP(A49,Journal!$X$2:$X$1000,1,FALSE)),"",VLOOKUP(A49,Journal!$X$2:$Y$1000,2,FALSE)))</f>
        <v/>
      </c>
      <c r="D49" s="79" t="str">
        <f>IF(A49="","",IF(ISNA(VLOOKUP(A49,Journal!$X$2:$X$1000,1,FALSE)),"",VLOOKUP(A49,Journal!$X$2:$AF$1000,9,FALSE)))</f>
        <v/>
      </c>
      <c r="E49" s="79" t="str">
        <f>IF(A49="","",IF(ISNA(VLOOKUP(A49,Journal!$X$2:$X$1000,1,FALSE)),"",VLOOKUP(A49,Journal!$X$2:$AK$1000,13,FALSE)))</f>
        <v/>
      </c>
      <c r="F49" s="79" t="str">
        <f>IF(A49="","",IF(ISNA(VLOOKUP(A49,Journal!$X$2:$X$1000,1,FALSE)),"",VLOOKUP(A49,Journal!$X$2:$AK$1000,14,FALSE)))</f>
        <v/>
      </c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</row>
    <row r="50" spans="1:20" ht="15.75" customHeight="1" x14ac:dyDescent="0.25">
      <c r="A50" s="80" t="str">
        <f>IF(AND(Journal!L50&gt;=Statistics!$E$4,Journal!L50&lt;=Statistics!$F$4),Journal!X50,"")</f>
        <v/>
      </c>
      <c r="B50" s="128" t="str">
        <f>IF(A50="","",VLOOKUP(A50,Journal!$X:$AG,10,FALSE))</f>
        <v/>
      </c>
      <c r="C50" s="127" t="str">
        <f>IF(A50="","",IF(ISNA(VLOOKUP(A50,Journal!$X$2:$X$1000,1,FALSE)),"",VLOOKUP(A50,Journal!$X$2:$Y$1000,2,FALSE)))</f>
        <v/>
      </c>
      <c r="D50" s="79" t="str">
        <f>IF(A50="","",IF(ISNA(VLOOKUP(A50,Journal!$X$2:$X$1000,1,FALSE)),"",VLOOKUP(A50,Journal!$X$2:$AF$1000,9,FALSE)))</f>
        <v/>
      </c>
      <c r="E50" s="79" t="str">
        <f>IF(A50="","",IF(ISNA(VLOOKUP(A50,Journal!$X$2:$X$1000,1,FALSE)),"",VLOOKUP(A50,Journal!$X$2:$AK$1000,13,FALSE)))</f>
        <v/>
      </c>
      <c r="F50" s="79" t="str">
        <f>IF(A50="","",IF(ISNA(VLOOKUP(A50,Journal!$X$2:$X$1000,1,FALSE)),"",VLOOKUP(A50,Journal!$X$2:$AK$1000,14,FALSE)))</f>
        <v/>
      </c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</row>
    <row r="51" spans="1:20" ht="15.75" customHeight="1" x14ac:dyDescent="0.25">
      <c r="A51" s="80" t="str">
        <f>IF(AND(Journal!L51&gt;=Statistics!$E$4,Journal!L51&lt;=Statistics!$F$4),Journal!X51,"")</f>
        <v/>
      </c>
      <c r="B51" s="128" t="str">
        <f>IF(A51="","",VLOOKUP(A51,Journal!$X:$AG,10,FALSE))</f>
        <v/>
      </c>
      <c r="C51" s="127" t="str">
        <f>IF(A51="","",IF(ISNA(VLOOKUP(A51,Journal!$X$2:$X$1000,1,FALSE)),"",VLOOKUP(A51,Journal!$X$2:$Y$1000,2,FALSE)))</f>
        <v/>
      </c>
      <c r="D51" s="79" t="str">
        <f>IF(A51="","",IF(ISNA(VLOOKUP(A51,Journal!$X$2:$X$1000,1,FALSE)),"",VLOOKUP(A51,Journal!$X$2:$AF$1000,9,FALSE)))</f>
        <v/>
      </c>
      <c r="E51" s="79" t="str">
        <f>IF(A51="","",IF(ISNA(VLOOKUP(A51,Journal!$X$2:$X$1000,1,FALSE)),"",VLOOKUP(A51,Journal!$X$2:$AK$1000,13,FALSE)))</f>
        <v/>
      </c>
      <c r="F51" s="79" t="str">
        <f>IF(A51="","",IF(ISNA(VLOOKUP(A51,Journal!$X$2:$X$1000,1,FALSE)),"",VLOOKUP(A51,Journal!$X$2:$AK$1000,14,FALSE)))</f>
        <v/>
      </c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</row>
    <row r="52" spans="1:20" ht="15.75" customHeight="1" x14ac:dyDescent="0.25">
      <c r="A52" s="80" t="str">
        <f>IF(AND(Journal!L52&gt;=Statistics!$E$4,Journal!L52&lt;=Statistics!$F$4),Journal!X52,"")</f>
        <v/>
      </c>
      <c r="B52" s="128" t="str">
        <f>IF(A52="","",VLOOKUP(A52,Journal!$X:$AG,10,FALSE))</f>
        <v/>
      </c>
      <c r="C52" s="127" t="str">
        <f>IF(A52="","",IF(ISNA(VLOOKUP(A52,Journal!$X$2:$X$1000,1,FALSE)),"",VLOOKUP(A52,Journal!$X$2:$Y$1000,2,FALSE)))</f>
        <v/>
      </c>
      <c r="D52" s="79" t="str">
        <f>IF(A52="","",IF(ISNA(VLOOKUP(A52,Journal!$X$2:$X$1000,1,FALSE)),"",VLOOKUP(A52,Journal!$X$2:$AF$1000,9,FALSE)))</f>
        <v/>
      </c>
      <c r="E52" s="79" t="str">
        <f>IF(A52="","",IF(ISNA(VLOOKUP(A52,Journal!$X$2:$X$1000,1,FALSE)),"",VLOOKUP(A52,Journal!$X$2:$AK$1000,13,FALSE)))</f>
        <v/>
      </c>
      <c r="F52" s="79" t="str">
        <f>IF(A52="","",IF(ISNA(VLOOKUP(A52,Journal!$X$2:$X$1000,1,FALSE)),"",VLOOKUP(A52,Journal!$X$2:$AK$1000,14,FALSE)))</f>
        <v/>
      </c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</row>
    <row r="53" spans="1:20" ht="15.75" customHeight="1" x14ac:dyDescent="0.25">
      <c r="A53" s="80" t="str">
        <f>IF(AND(Journal!L53&gt;=Statistics!$E$4,Journal!L53&lt;=Statistics!$F$4),Journal!X53,"")</f>
        <v/>
      </c>
      <c r="B53" s="128" t="str">
        <f>IF(A53="","",VLOOKUP(A53,Journal!$X:$AG,10,FALSE))</f>
        <v/>
      </c>
      <c r="C53" s="127" t="str">
        <f>IF(A53="","",IF(ISNA(VLOOKUP(A53,Journal!$X$2:$X$1000,1,FALSE)),"",VLOOKUP(A53,Journal!$X$2:$Y$1000,2,FALSE)))</f>
        <v/>
      </c>
      <c r="D53" s="79" t="str">
        <f>IF(A53="","",IF(ISNA(VLOOKUP(A53,Journal!$X$2:$X$1000,1,FALSE)),"",VLOOKUP(A53,Journal!$X$2:$AF$1000,9,FALSE)))</f>
        <v/>
      </c>
      <c r="E53" s="79" t="str">
        <f>IF(A53="","",IF(ISNA(VLOOKUP(A53,Journal!$X$2:$X$1000,1,FALSE)),"",VLOOKUP(A53,Journal!$X$2:$AK$1000,13,FALSE)))</f>
        <v/>
      </c>
      <c r="F53" s="79" t="str">
        <f>IF(A53="","",IF(ISNA(VLOOKUP(A53,Journal!$X$2:$X$1000,1,FALSE)),"",VLOOKUP(A53,Journal!$X$2:$AK$1000,14,FALSE)))</f>
        <v/>
      </c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</row>
    <row r="54" spans="1:20" ht="15.75" customHeight="1" x14ac:dyDescent="0.25">
      <c r="A54" s="80" t="str">
        <f>IF(AND(Journal!L54&gt;=Statistics!$E$4,Journal!L54&lt;=Statistics!$F$4),Journal!X54,"")</f>
        <v/>
      </c>
      <c r="B54" s="128" t="str">
        <f>IF(A54="","",VLOOKUP(A54,Journal!$X:$AG,10,FALSE))</f>
        <v/>
      </c>
      <c r="C54" s="127" t="str">
        <f>IF(A54="","",IF(ISNA(VLOOKUP(A54,Journal!$X$2:$X$1000,1,FALSE)),"",VLOOKUP(A54,Journal!$X$2:$Y$1000,2,FALSE)))</f>
        <v/>
      </c>
      <c r="D54" s="79" t="str">
        <f>IF(A54="","",IF(ISNA(VLOOKUP(A54,Journal!$X$2:$X$1000,1,FALSE)),"",VLOOKUP(A54,Journal!$X$2:$AF$1000,9,FALSE)))</f>
        <v/>
      </c>
      <c r="E54" s="79" t="str">
        <f>IF(A54="","",IF(ISNA(VLOOKUP(A54,Journal!$X$2:$X$1000,1,FALSE)),"",VLOOKUP(A54,Journal!$X$2:$AK$1000,13,FALSE)))</f>
        <v/>
      </c>
      <c r="F54" s="79" t="str">
        <f>IF(A54="","",IF(ISNA(VLOOKUP(A54,Journal!$X$2:$X$1000,1,FALSE)),"",VLOOKUP(A54,Journal!$X$2:$AK$1000,14,FALSE)))</f>
        <v/>
      </c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</row>
    <row r="55" spans="1:20" ht="15.75" customHeight="1" x14ac:dyDescent="0.25">
      <c r="A55" s="80" t="str">
        <f>IF(AND(Journal!L55&gt;=Statistics!$E$4,Journal!L55&lt;=Statistics!$F$4),Journal!X55,"")</f>
        <v/>
      </c>
      <c r="B55" s="128" t="str">
        <f>IF(A55="","",VLOOKUP(A55,Journal!$X:$AG,10,FALSE))</f>
        <v/>
      </c>
      <c r="C55" s="127" t="str">
        <f>IF(A55="","",IF(ISNA(VLOOKUP(A55,Journal!$X$2:$X$1000,1,FALSE)),"",VLOOKUP(A55,Journal!$X$2:$Y$1000,2,FALSE)))</f>
        <v/>
      </c>
      <c r="D55" s="79" t="str">
        <f>IF(A55="","",IF(ISNA(VLOOKUP(A55,Journal!$X$2:$X$1000,1,FALSE)),"",VLOOKUP(A55,Journal!$X$2:$AF$1000,9,FALSE)))</f>
        <v/>
      </c>
      <c r="E55" s="79" t="str">
        <f>IF(A55="","",IF(ISNA(VLOOKUP(A55,Journal!$X$2:$X$1000,1,FALSE)),"",VLOOKUP(A55,Journal!$X$2:$AK$1000,13,FALSE)))</f>
        <v/>
      </c>
      <c r="F55" s="79" t="str">
        <f>IF(A55="","",IF(ISNA(VLOOKUP(A55,Journal!$X$2:$X$1000,1,FALSE)),"",VLOOKUP(A55,Journal!$X$2:$AK$1000,14,FALSE)))</f>
        <v/>
      </c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</row>
    <row r="56" spans="1:20" ht="15.75" customHeight="1" x14ac:dyDescent="0.25">
      <c r="A56" s="80" t="str">
        <f>IF(AND(Journal!L56&gt;=Statistics!$E$4,Journal!L56&lt;=Statistics!$F$4),Journal!X56,"")</f>
        <v/>
      </c>
      <c r="B56" s="128" t="str">
        <f>IF(A56="","",VLOOKUP(A56,Journal!$X:$AG,10,FALSE))</f>
        <v/>
      </c>
      <c r="C56" s="127" t="str">
        <f>IF(A56="","",IF(ISNA(VLOOKUP(A56,Journal!$X$2:$X$1000,1,FALSE)),"",VLOOKUP(A56,Journal!$X$2:$Y$1000,2,FALSE)))</f>
        <v/>
      </c>
      <c r="D56" s="79" t="str">
        <f>IF(A56="","",IF(ISNA(VLOOKUP(A56,Journal!$X$2:$X$1000,1,FALSE)),"",VLOOKUP(A56,Journal!$X$2:$AF$1000,9,FALSE)))</f>
        <v/>
      </c>
      <c r="E56" s="79" t="str">
        <f>IF(A56="","",IF(ISNA(VLOOKUP(A56,Journal!$X$2:$X$1000,1,FALSE)),"",VLOOKUP(A56,Journal!$X$2:$AK$1000,13,FALSE)))</f>
        <v/>
      </c>
      <c r="F56" s="79" t="str">
        <f>IF(A56="","",IF(ISNA(VLOOKUP(A56,Journal!$X$2:$X$1000,1,FALSE)),"",VLOOKUP(A56,Journal!$X$2:$AK$1000,14,FALSE)))</f>
        <v/>
      </c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</row>
    <row r="57" spans="1:20" ht="15.75" customHeight="1" x14ac:dyDescent="0.25">
      <c r="A57" s="80" t="str">
        <f>IF(AND(Journal!L57&gt;=Statistics!$E$4,Journal!L57&lt;=Statistics!$F$4),Journal!X57,"")</f>
        <v/>
      </c>
      <c r="B57" s="128" t="str">
        <f>IF(A57="","",VLOOKUP(A57,Journal!$X:$AG,10,FALSE))</f>
        <v/>
      </c>
      <c r="C57" s="127" t="str">
        <f>IF(A57="","",IF(ISNA(VLOOKUP(A57,Journal!$X$2:$X$1000,1,FALSE)),"",VLOOKUP(A57,Journal!$X$2:$Y$1000,2,FALSE)))</f>
        <v/>
      </c>
      <c r="D57" s="79" t="str">
        <f>IF(A57="","",IF(ISNA(VLOOKUP(A57,Journal!$X$2:$X$1000,1,FALSE)),"",VLOOKUP(A57,Journal!$X$2:$AF$1000,9,FALSE)))</f>
        <v/>
      </c>
      <c r="E57" s="79" t="str">
        <f>IF(A57="","",IF(ISNA(VLOOKUP(A57,Journal!$X$2:$X$1000,1,FALSE)),"",VLOOKUP(A57,Journal!$X$2:$AK$1000,13,FALSE)))</f>
        <v/>
      </c>
      <c r="F57" s="79" t="str">
        <f>IF(A57="","",IF(ISNA(VLOOKUP(A57,Journal!$X$2:$X$1000,1,FALSE)),"",VLOOKUP(A57,Journal!$X$2:$AK$1000,14,FALSE)))</f>
        <v/>
      </c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</row>
    <row r="58" spans="1:20" ht="15.75" customHeight="1" x14ac:dyDescent="0.25">
      <c r="A58" s="80" t="str">
        <f>IF(AND(Journal!L58&gt;=Statistics!$E$4,Journal!L58&lt;=Statistics!$F$4),Journal!X58,"")</f>
        <v/>
      </c>
      <c r="B58" s="128" t="str">
        <f>IF(A58="","",VLOOKUP(A58,Journal!$X:$AG,10,FALSE))</f>
        <v/>
      </c>
      <c r="C58" s="127" t="str">
        <f>IF(A58="","",IF(ISNA(VLOOKUP(A58,Journal!$X$2:$X$1000,1,FALSE)),"",VLOOKUP(A58,Journal!$X$2:$Y$1000,2,FALSE)))</f>
        <v/>
      </c>
      <c r="D58" s="79" t="str">
        <f>IF(A58="","",IF(ISNA(VLOOKUP(A58,Journal!$X$2:$X$1000,1,FALSE)),"",VLOOKUP(A58,Journal!$X$2:$AF$1000,9,FALSE)))</f>
        <v/>
      </c>
      <c r="E58" s="79" t="str">
        <f>IF(A58="","",IF(ISNA(VLOOKUP(A58,Journal!$X$2:$X$1000,1,FALSE)),"",VLOOKUP(A58,Journal!$X$2:$AK$1000,13,FALSE)))</f>
        <v/>
      </c>
      <c r="F58" s="79" t="str">
        <f>IF(A58="","",IF(ISNA(VLOOKUP(A58,Journal!$X$2:$X$1000,1,FALSE)),"",VLOOKUP(A58,Journal!$X$2:$AK$1000,14,FALSE)))</f>
        <v/>
      </c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</row>
    <row r="59" spans="1:20" ht="15.75" customHeight="1" x14ac:dyDescent="0.25">
      <c r="A59" s="80" t="str">
        <f>IF(AND(Journal!L59&gt;=Statistics!$E$4,Journal!L59&lt;=Statistics!$F$4),Journal!X59,"")</f>
        <v/>
      </c>
      <c r="B59" s="128" t="str">
        <f>IF(A59="","",VLOOKUP(A59,Journal!$X:$AG,10,FALSE))</f>
        <v/>
      </c>
      <c r="C59" s="127" t="str">
        <f>IF(A59="","",IF(ISNA(VLOOKUP(A59,Journal!$X$2:$X$1000,1,FALSE)),"",VLOOKUP(A59,Journal!$X$2:$Y$1000,2,FALSE)))</f>
        <v/>
      </c>
      <c r="D59" s="79" t="str">
        <f>IF(A59="","",IF(ISNA(VLOOKUP(A59,Journal!$X$2:$X$1000,1,FALSE)),"",VLOOKUP(A59,Journal!$X$2:$AF$1000,9,FALSE)))</f>
        <v/>
      </c>
      <c r="E59" s="79" t="str">
        <f>IF(A59="","",IF(ISNA(VLOOKUP(A59,Journal!$X$2:$X$1000,1,FALSE)),"",VLOOKUP(A59,Journal!$X$2:$AK$1000,13,FALSE)))</f>
        <v/>
      </c>
      <c r="F59" s="79" t="str">
        <f>IF(A59="","",IF(ISNA(VLOOKUP(A59,Journal!$X$2:$X$1000,1,FALSE)),"",VLOOKUP(A59,Journal!$X$2:$AK$1000,14,FALSE)))</f>
        <v/>
      </c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</row>
    <row r="60" spans="1:20" ht="15.75" customHeight="1" x14ac:dyDescent="0.25">
      <c r="A60" s="80" t="str">
        <f>IF(AND(Journal!L60&gt;=Statistics!$E$4,Journal!L60&lt;=Statistics!$F$4),Journal!X60,"")</f>
        <v/>
      </c>
      <c r="B60" s="128" t="str">
        <f>IF(A60="","",VLOOKUP(A60,Journal!$X:$AG,10,FALSE))</f>
        <v/>
      </c>
      <c r="C60" s="127" t="str">
        <f>IF(A60="","",IF(ISNA(VLOOKUP(A60,Journal!$X$2:$X$1000,1,FALSE)),"",VLOOKUP(A60,Journal!$X$2:$Y$1000,2,FALSE)))</f>
        <v/>
      </c>
      <c r="D60" s="79" t="str">
        <f>IF(A60="","",IF(ISNA(VLOOKUP(A60,Journal!$X$2:$X$1000,1,FALSE)),"",VLOOKUP(A60,Journal!$X$2:$AF$1000,9,FALSE)))</f>
        <v/>
      </c>
      <c r="E60" s="79" t="str">
        <f>IF(A60="","",IF(ISNA(VLOOKUP(A60,Journal!$X$2:$X$1000,1,FALSE)),"",VLOOKUP(A60,Journal!$X$2:$AK$1000,13,FALSE)))</f>
        <v/>
      </c>
      <c r="F60" s="79" t="str">
        <f>IF(A60="","",IF(ISNA(VLOOKUP(A60,Journal!$X$2:$X$1000,1,FALSE)),"",VLOOKUP(A60,Journal!$X$2:$AK$1000,14,FALSE)))</f>
        <v/>
      </c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</row>
    <row r="61" spans="1:20" ht="15.75" customHeight="1" x14ac:dyDescent="0.25">
      <c r="A61" s="80" t="str">
        <f>IF(AND(Journal!L61&gt;=Statistics!$E$4,Journal!L61&lt;=Statistics!$F$4),Journal!X61,"")</f>
        <v/>
      </c>
      <c r="B61" s="128" t="str">
        <f>IF(A61="","",VLOOKUP(A61,Journal!$X:$AG,10,FALSE))</f>
        <v/>
      </c>
      <c r="C61" s="127" t="str">
        <f>IF(A61="","",IF(ISNA(VLOOKUP(A61,Journal!$X$2:$X$1000,1,FALSE)),"",VLOOKUP(A61,Journal!$X$2:$Y$1000,2,FALSE)))</f>
        <v/>
      </c>
      <c r="D61" s="79" t="str">
        <f>IF(A61="","",IF(ISNA(VLOOKUP(A61,Journal!$X$2:$X$1000,1,FALSE)),"",VLOOKUP(A61,Journal!$X$2:$AF$1000,9,FALSE)))</f>
        <v/>
      </c>
      <c r="E61" s="79" t="str">
        <f>IF(A61="","",IF(ISNA(VLOOKUP(A61,Journal!$X$2:$X$1000,1,FALSE)),"",VLOOKUP(A61,Journal!$X$2:$AK$1000,13,FALSE)))</f>
        <v/>
      </c>
      <c r="F61" s="79" t="str">
        <f>IF(A61="","",IF(ISNA(VLOOKUP(A61,Journal!$X$2:$X$1000,1,FALSE)),"",VLOOKUP(A61,Journal!$X$2:$AK$1000,14,FALSE)))</f>
        <v/>
      </c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</row>
    <row r="62" spans="1:20" ht="15.75" customHeight="1" x14ac:dyDescent="0.25">
      <c r="A62" s="80" t="str">
        <f>IF(AND(Journal!L62&gt;=Statistics!$E$4,Journal!L62&lt;=Statistics!$F$4),Journal!X62,"")</f>
        <v/>
      </c>
      <c r="B62" s="128" t="str">
        <f>IF(A62="","",VLOOKUP(A62,Journal!$X:$AG,10,FALSE))</f>
        <v/>
      </c>
      <c r="C62" s="127" t="str">
        <f>IF(A62="","",IF(ISNA(VLOOKUP(A62,Journal!$X$2:$X$1000,1,FALSE)),"",VLOOKUP(A62,Journal!$X$2:$Y$1000,2,FALSE)))</f>
        <v/>
      </c>
      <c r="D62" s="79" t="str">
        <f>IF(A62="","",IF(ISNA(VLOOKUP(A62,Journal!$X$2:$X$1000,1,FALSE)),"",VLOOKUP(A62,Journal!$X$2:$AF$1000,9,FALSE)))</f>
        <v/>
      </c>
      <c r="E62" s="79" t="str">
        <f>IF(A62="","",IF(ISNA(VLOOKUP(A62,Journal!$X$2:$X$1000,1,FALSE)),"",VLOOKUP(A62,Journal!$X$2:$AK$1000,13,FALSE)))</f>
        <v/>
      </c>
      <c r="F62" s="79" t="str">
        <f>IF(A62="","",IF(ISNA(VLOOKUP(A62,Journal!$X$2:$X$1000,1,FALSE)),"",VLOOKUP(A62,Journal!$X$2:$AK$1000,14,FALSE)))</f>
        <v/>
      </c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</row>
    <row r="63" spans="1:20" ht="15.75" customHeight="1" x14ac:dyDescent="0.25">
      <c r="A63" s="80" t="str">
        <f>IF(AND(Journal!L63&gt;=Statistics!$E$4,Journal!L63&lt;=Statistics!$F$4),Journal!X63,"")</f>
        <v/>
      </c>
      <c r="B63" s="128" t="str">
        <f>IF(A63="","",VLOOKUP(A63,Journal!$X:$AG,10,FALSE))</f>
        <v/>
      </c>
      <c r="C63" s="127" t="str">
        <f>IF(A63="","",IF(ISNA(VLOOKUP(A63,Journal!$X$2:$X$1000,1,FALSE)),"",VLOOKUP(A63,Journal!$X$2:$Y$1000,2,FALSE)))</f>
        <v/>
      </c>
      <c r="D63" s="79" t="str">
        <f>IF(A63="","",IF(ISNA(VLOOKUP(A63,Journal!$X$2:$X$1000,1,FALSE)),"",VLOOKUP(A63,Journal!$X$2:$AF$1000,9,FALSE)))</f>
        <v/>
      </c>
      <c r="E63" s="79" t="str">
        <f>IF(A63="","",IF(ISNA(VLOOKUP(A63,Journal!$X$2:$X$1000,1,FALSE)),"",VLOOKUP(A63,Journal!$X$2:$AK$1000,13,FALSE)))</f>
        <v/>
      </c>
      <c r="F63" s="79" t="str">
        <f>IF(A63="","",IF(ISNA(VLOOKUP(A63,Journal!$X$2:$X$1000,1,FALSE)),"",VLOOKUP(A63,Journal!$X$2:$AK$1000,14,FALSE)))</f>
        <v/>
      </c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</row>
    <row r="64" spans="1:20" ht="15.75" customHeight="1" x14ac:dyDescent="0.25">
      <c r="A64" s="80" t="str">
        <f>IF(AND(Journal!L64&gt;=Statistics!$E$4,Journal!L64&lt;=Statistics!$F$4),Journal!X64,"")</f>
        <v/>
      </c>
      <c r="B64" s="128" t="str">
        <f>IF(A64="","",VLOOKUP(A64,Journal!$X:$AG,10,FALSE))</f>
        <v/>
      </c>
      <c r="C64" s="127" t="str">
        <f>IF(A64="","",IF(ISNA(VLOOKUP(A64,Journal!$X$2:$X$1000,1,FALSE)),"",VLOOKUP(A64,Journal!$X$2:$Y$1000,2,FALSE)))</f>
        <v/>
      </c>
      <c r="D64" s="79" t="str">
        <f>IF(A64="","",IF(ISNA(VLOOKUP(A64,Journal!$X$2:$X$1000,1,FALSE)),"",VLOOKUP(A64,Journal!$X$2:$AF$1000,9,FALSE)))</f>
        <v/>
      </c>
      <c r="E64" s="79" t="str">
        <f>IF(A64="","",IF(ISNA(VLOOKUP(A64,Journal!$X$2:$X$1000,1,FALSE)),"",VLOOKUP(A64,Journal!$X$2:$AK$1000,13,FALSE)))</f>
        <v/>
      </c>
      <c r="F64" s="79" t="str">
        <f>IF(A64="","",IF(ISNA(VLOOKUP(A64,Journal!$X$2:$X$1000,1,FALSE)),"",VLOOKUP(A64,Journal!$X$2:$AK$1000,14,FALSE)))</f>
        <v/>
      </c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</row>
    <row r="65" spans="1:20" ht="15.75" customHeight="1" x14ac:dyDescent="0.25">
      <c r="A65" s="80" t="str">
        <f>IF(AND(Journal!L65&gt;=Statistics!$E$4,Journal!L65&lt;=Statistics!$F$4),Journal!X65,"")</f>
        <v/>
      </c>
      <c r="B65" s="128" t="str">
        <f>IF(A65="","",VLOOKUP(A65,Journal!$X:$AG,10,FALSE))</f>
        <v/>
      </c>
      <c r="C65" s="127" t="str">
        <f>IF(A65="","",IF(ISNA(VLOOKUP(A65,Journal!$X$2:$X$1000,1,FALSE)),"",VLOOKUP(A65,Journal!$X$2:$Y$1000,2,FALSE)))</f>
        <v/>
      </c>
      <c r="D65" s="79" t="str">
        <f>IF(A65="","",IF(ISNA(VLOOKUP(A65,Journal!$X$2:$X$1000,1,FALSE)),"",VLOOKUP(A65,Journal!$X$2:$AF$1000,9,FALSE)))</f>
        <v/>
      </c>
      <c r="E65" s="79" t="str">
        <f>IF(A65="","",IF(ISNA(VLOOKUP(A65,Journal!$X$2:$X$1000,1,FALSE)),"",VLOOKUP(A65,Journal!$X$2:$AK$1000,13,FALSE)))</f>
        <v/>
      </c>
      <c r="F65" s="79" t="str">
        <f>IF(A65="","",IF(ISNA(VLOOKUP(A65,Journal!$X$2:$X$1000,1,FALSE)),"",VLOOKUP(A65,Journal!$X$2:$AK$1000,14,FALSE)))</f>
        <v/>
      </c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</row>
    <row r="66" spans="1:20" ht="15.75" customHeight="1" x14ac:dyDescent="0.25">
      <c r="A66" s="80" t="str">
        <f>IF(AND(Journal!L66&gt;=Statistics!$E$4,Journal!L66&lt;=Statistics!$F$4),Journal!X66,"")</f>
        <v/>
      </c>
      <c r="B66" s="128" t="str">
        <f>IF(A66="","",VLOOKUP(A66,Journal!$X:$AG,10,FALSE))</f>
        <v/>
      </c>
      <c r="C66" s="127" t="str">
        <f>IF(A66="","",IF(ISNA(VLOOKUP(A66,Journal!$X$2:$X$1000,1,FALSE)),"",VLOOKUP(A66,Journal!$X$2:$Y$1000,2,FALSE)))</f>
        <v/>
      </c>
      <c r="D66" s="79" t="str">
        <f>IF(A66="","",IF(ISNA(VLOOKUP(A66,Journal!$X$2:$X$1000,1,FALSE)),"",VLOOKUP(A66,Journal!$X$2:$AF$1000,9,FALSE)))</f>
        <v/>
      </c>
      <c r="E66" s="79" t="str">
        <f>IF(A66="","",IF(ISNA(VLOOKUP(A66,Journal!$X$2:$X$1000,1,FALSE)),"",VLOOKUP(A66,Journal!$X$2:$AK$1000,13,FALSE)))</f>
        <v/>
      </c>
      <c r="F66" s="79" t="str">
        <f>IF(A66="","",IF(ISNA(VLOOKUP(A66,Journal!$X$2:$X$1000,1,FALSE)),"",VLOOKUP(A66,Journal!$X$2:$AK$1000,14,FALSE)))</f>
        <v/>
      </c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</row>
    <row r="67" spans="1:20" ht="15.75" customHeight="1" x14ac:dyDescent="0.25">
      <c r="A67" s="80" t="str">
        <f>IF(AND(Journal!L67&gt;=Statistics!$E$4,Journal!L67&lt;=Statistics!$F$4),Journal!X67,"")</f>
        <v/>
      </c>
      <c r="B67" s="128" t="str">
        <f>IF(A67="","",VLOOKUP(A67,Journal!$X:$AG,10,FALSE))</f>
        <v/>
      </c>
      <c r="C67" s="127" t="str">
        <f>IF(A67="","",IF(ISNA(VLOOKUP(A67,Journal!$X$2:$X$1000,1,FALSE)),"",VLOOKUP(A67,Journal!$X$2:$Y$1000,2,FALSE)))</f>
        <v/>
      </c>
      <c r="D67" s="79" t="str">
        <f>IF(A67="","",IF(ISNA(VLOOKUP(A67,Journal!$X$2:$X$1000,1,FALSE)),"",VLOOKUP(A67,Journal!$X$2:$AF$1000,9,FALSE)))</f>
        <v/>
      </c>
      <c r="E67" s="79" t="str">
        <f>IF(A67="","",IF(ISNA(VLOOKUP(A67,Journal!$X$2:$X$1000,1,FALSE)),"",VLOOKUP(A67,Journal!$X$2:$AK$1000,13,FALSE)))</f>
        <v/>
      </c>
      <c r="F67" s="79" t="str">
        <f>IF(A67="","",IF(ISNA(VLOOKUP(A67,Journal!$X$2:$X$1000,1,FALSE)),"",VLOOKUP(A67,Journal!$X$2:$AK$1000,14,FALSE)))</f>
        <v/>
      </c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</row>
    <row r="68" spans="1:20" ht="15.75" customHeight="1" x14ac:dyDescent="0.25">
      <c r="A68" s="80" t="str">
        <f>IF(AND(Journal!L68&gt;=Statistics!$E$4,Journal!L68&lt;=Statistics!$F$4),Journal!X68,"")</f>
        <v/>
      </c>
      <c r="B68" s="128" t="str">
        <f>IF(A68="","",VLOOKUP(A68,Journal!$X:$AG,10,FALSE))</f>
        <v/>
      </c>
      <c r="C68" s="127" t="str">
        <f>IF(A68="","",IF(ISNA(VLOOKUP(A68,Journal!$X$2:$X$1000,1,FALSE)),"",VLOOKUP(A68,Journal!$X$2:$Y$1000,2,FALSE)))</f>
        <v/>
      </c>
      <c r="D68" s="79" t="str">
        <f>IF(A68="","",IF(ISNA(VLOOKUP(A68,Journal!$X$2:$X$1000,1,FALSE)),"",VLOOKUP(A68,Journal!$X$2:$AF$1000,9,FALSE)))</f>
        <v/>
      </c>
      <c r="E68" s="79" t="str">
        <f>IF(A68="","",IF(ISNA(VLOOKUP(A68,Journal!$X$2:$X$1000,1,FALSE)),"",VLOOKUP(A68,Journal!$X$2:$AK$1000,13,FALSE)))</f>
        <v/>
      </c>
      <c r="F68" s="79" t="str">
        <f>IF(A68="","",IF(ISNA(VLOOKUP(A68,Journal!$X$2:$X$1000,1,FALSE)),"",VLOOKUP(A68,Journal!$X$2:$AK$1000,14,FALSE)))</f>
        <v/>
      </c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</row>
    <row r="69" spans="1:20" ht="15.75" customHeight="1" x14ac:dyDescent="0.25">
      <c r="A69" s="80" t="str">
        <f>IF(AND(Journal!L69&gt;=Statistics!$E$4,Journal!L69&lt;=Statistics!$F$4),Journal!X69,"")</f>
        <v/>
      </c>
      <c r="B69" s="128" t="str">
        <f>IF(A69="","",VLOOKUP(A69,Journal!$X:$AG,10,FALSE))</f>
        <v/>
      </c>
      <c r="C69" s="127" t="str">
        <f>IF(A69="","",IF(ISNA(VLOOKUP(A69,Journal!$X$2:$X$1000,1,FALSE)),"",VLOOKUP(A69,Journal!$X$2:$Y$1000,2,FALSE)))</f>
        <v/>
      </c>
      <c r="D69" s="79" t="str">
        <f>IF(A69="","",IF(ISNA(VLOOKUP(A69,Journal!$X$2:$X$1000,1,FALSE)),"",VLOOKUP(A69,Journal!$X$2:$AF$1000,9,FALSE)))</f>
        <v/>
      </c>
      <c r="E69" s="79" t="str">
        <f>IF(A69="","",IF(ISNA(VLOOKUP(A69,Journal!$X$2:$X$1000,1,FALSE)),"",VLOOKUP(A69,Journal!$X$2:$AK$1000,13,FALSE)))</f>
        <v/>
      </c>
      <c r="F69" s="79" t="str">
        <f>IF(A69="","",IF(ISNA(VLOOKUP(A69,Journal!$X$2:$X$1000,1,FALSE)),"",VLOOKUP(A69,Journal!$X$2:$AK$1000,14,FALSE)))</f>
        <v/>
      </c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</row>
    <row r="70" spans="1:20" ht="15.75" customHeight="1" x14ac:dyDescent="0.25">
      <c r="A70" s="80" t="str">
        <f>IF(AND(Journal!L70&gt;=Statistics!$E$4,Journal!L70&lt;=Statistics!$F$4),Journal!X70,"")</f>
        <v/>
      </c>
      <c r="B70" s="128" t="str">
        <f>IF(A70="","",VLOOKUP(A70,Journal!$X:$AG,10,FALSE))</f>
        <v/>
      </c>
      <c r="C70" s="127" t="str">
        <f>IF(A70="","",IF(ISNA(VLOOKUP(A70,Journal!$X$2:$X$1000,1,FALSE)),"",VLOOKUP(A70,Journal!$X$2:$Y$1000,2,FALSE)))</f>
        <v/>
      </c>
      <c r="D70" s="79" t="str">
        <f>IF(A70="","",IF(ISNA(VLOOKUP(A70,Journal!$X$2:$X$1000,1,FALSE)),"",VLOOKUP(A70,Journal!$X$2:$AF$1000,9,FALSE)))</f>
        <v/>
      </c>
      <c r="E70" s="79" t="str">
        <f>IF(A70="","",IF(ISNA(VLOOKUP(A70,Journal!$X$2:$X$1000,1,FALSE)),"",VLOOKUP(A70,Journal!$X$2:$AK$1000,13,FALSE)))</f>
        <v/>
      </c>
      <c r="F70" s="79" t="str">
        <f>IF(A70="","",IF(ISNA(VLOOKUP(A70,Journal!$X$2:$X$1000,1,FALSE)),"",VLOOKUP(A70,Journal!$X$2:$AK$1000,14,FALSE)))</f>
        <v/>
      </c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</row>
    <row r="71" spans="1:20" ht="15.75" customHeight="1" x14ac:dyDescent="0.25">
      <c r="A71" s="80" t="str">
        <f>IF(AND(Journal!L71&gt;=Statistics!$E$4,Journal!L71&lt;=Statistics!$F$4),Journal!X71,"")</f>
        <v/>
      </c>
      <c r="B71" s="128" t="str">
        <f>IF(A71="","",VLOOKUP(A71,Journal!$X:$AG,10,FALSE))</f>
        <v/>
      </c>
      <c r="C71" s="127" t="str">
        <f>IF(A71="","",IF(ISNA(VLOOKUP(A71,Journal!$X$2:$X$1000,1,FALSE)),"",VLOOKUP(A71,Journal!$X$2:$Y$1000,2,FALSE)))</f>
        <v/>
      </c>
      <c r="D71" s="79" t="str">
        <f>IF(A71="","",IF(ISNA(VLOOKUP(A71,Journal!$X$2:$X$1000,1,FALSE)),"",VLOOKUP(A71,Journal!$X$2:$AF$1000,9,FALSE)))</f>
        <v/>
      </c>
      <c r="E71" s="79" t="str">
        <f>IF(A71="","",IF(ISNA(VLOOKUP(A71,Journal!$X$2:$X$1000,1,FALSE)),"",VLOOKUP(A71,Journal!$X$2:$AK$1000,13,FALSE)))</f>
        <v/>
      </c>
      <c r="F71" s="79" t="str">
        <f>IF(A71="","",IF(ISNA(VLOOKUP(A71,Journal!$X$2:$X$1000,1,FALSE)),"",VLOOKUP(A71,Journal!$X$2:$AK$1000,14,FALSE)))</f>
        <v/>
      </c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</row>
    <row r="72" spans="1:20" ht="15.75" customHeight="1" x14ac:dyDescent="0.25">
      <c r="A72" s="80" t="str">
        <f>IF(AND(Journal!L72&gt;=Statistics!$E$4,Journal!L72&lt;=Statistics!$F$4),Journal!X72,"")</f>
        <v/>
      </c>
      <c r="B72" s="128" t="str">
        <f>IF(A72="","",VLOOKUP(A72,Journal!$X:$AG,10,FALSE))</f>
        <v/>
      </c>
      <c r="C72" s="127" t="str">
        <f>IF(A72="","",IF(ISNA(VLOOKUP(A72,Journal!$X$2:$X$1000,1,FALSE)),"",VLOOKUP(A72,Journal!$X$2:$Y$1000,2,FALSE)))</f>
        <v/>
      </c>
      <c r="D72" s="79" t="str">
        <f>IF(A72="","",IF(ISNA(VLOOKUP(A72,Journal!$X$2:$X$1000,1,FALSE)),"",VLOOKUP(A72,Journal!$X$2:$AF$1000,9,FALSE)))</f>
        <v/>
      </c>
      <c r="E72" s="79" t="str">
        <f>IF(A72="","",IF(ISNA(VLOOKUP(A72,Journal!$X$2:$X$1000,1,FALSE)),"",VLOOKUP(A72,Journal!$X$2:$AK$1000,13,FALSE)))</f>
        <v/>
      </c>
      <c r="F72" s="79" t="str">
        <f>IF(A72="","",IF(ISNA(VLOOKUP(A72,Journal!$X$2:$X$1000,1,FALSE)),"",VLOOKUP(A72,Journal!$X$2:$AK$1000,14,FALSE)))</f>
        <v/>
      </c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</row>
    <row r="73" spans="1:20" ht="15.75" customHeight="1" x14ac:dyDescent="0.25">
      <c r="A73" s="80" t="str">
        <f>IF(AND(Journal!L73&gt;=Statistics!$E$4,Journal!L73&lt;=Statistics!$F$4),Journal!X73,"")</f>
        <v/>
      </c>
      <c r="B73" s="128" t="str">
        <f>IF(A73="","",VLOOKUP(A73,Journal!$X:$AG,10,FALSE))</f>
        <v/>
      </c>
      <c r="C73" s="127" t="str">
        <f>IF(A73="","",IF(ISNA(VLOOKUP(A73,Journal!$X$2:$X$1000,1,FALSE)),"",VLOOKUP(A73,Journal!$X$2:$Y$1000,2,FALSE)))</f>
        <v/>
      </c>
      <c r="D73" s="79" t="str">
        <f>IF(A73="","",IF(ISNA(VLOOKUP(A73,Journal!$X$2:$X$1000,1,FALSE)),"",VLOOKUP(A73,Journal!$X$2:$AF$1000,9,FALSE)))</f>
        <v/>
      </c>
      <c r="E73" s="79" t="str">
        <f>IF(A73="","",IF(ISNA(VLOOKUP(A73,Journal!$X$2:$X$1000,1,FALSE)),"",VLOOKUP(A73,Journal!$X$2:$AK$1000,13,FALSE)))</f>
        <v/>
      </c>
      <c r="F73" s="79" t="str">
        <f>IF(A73="","",IF(ISNA(VLOOKUP(A73,Journal!$X$2:$X$1000,1,FALSE)),"",VLOOKUP(A73,Journal!$X$2:$AK$1000,14,FALSE)))</f>
        <v/>
      </c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</row>
    <row r="74" spans="1:20" ht="15.75" customHeight="1" x14ac:dyDescent="0.25">
      <c r="A74" s="80" t="str">
        <f>IF(AND(Journal!L74&gt;=Statistics!$E$4,Journal!L74&lt;=Statistics!$F$4),Journal!X74,"")</f>
        <v/>
      </c>
      <c r="B74" s="128" t="str">
        <f>IF(A74="","",VLOOKUP(A74,Journal!$X:$AG,10,FALSE))</f>
        <v/>
      </c>
      <c r="C74" s="127" t="str">
        <f>IF(A74="","",IF(ISNA(VLOOKUP(A74,Journal!$X$2:$X$1000,1,FALSE)),"",VLOOKUP(A74,Journal!$X$2:$Y$1000,2,FALSE)))</f>
        <v/>
      </c>
      <c r="D74" s="79" t="str">
        <f>IF(A74="","",IF(ISNA(VLOOKUP(A74,Journal!$X$2:$X$1000,1,FALSE)),"",VLOOKUP(A74,Journal!$X$2:$AF$1000,9,FALSE)))</f>
        <v/>
      </c>
      <c r="E74" s="79" t="str">
        <f>IF(A74="","",IF(ISNA(VLOOKUP(A74,Journal!$X$2:$X$1000,1,FALSE)),"",VLOOKUP(A74,Journal!$X$2:$AK$1000,13,FALSE)))</f>
        <v/>
      </c>
      <c r="F74" s="79" t="str">
        <f>IF(A74="","",IF(ISNA(VLOOKUP(A74,Journal!$X$2:$X$1000,1,FALSE)),"",VLOOKUP(A74,Journal!$X$2:$AK$1000,14,FALSE)))</f>
        <v/>
      </c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</row>
    <row r="75" spans="1:20" ht="15.75" customHeight="1" x14ac:dyDescent="0.25">
      <c r="A75" s="80" t="str">
        <f>IF(AND(Journal!L75&gt;=Statistics!$E$4,Journal!L75&lt;=Statistics!$F$4),Journal!X75,"")</f>
        <v/>
      </c>
      <c r="B75" s="128" t="str">
        <f>IF(A75="","",VLOOKUP(A75,Journal!$X:$AG,10,FALSE))</f>
        <v/>
      </c>
      <c r="C75" s="127" t="str">
        <f>IF(A75="","",IF(ISNA(VLOOKUP(A75,Journal!$X$2:$X$1000,1,FALSE)),"",VLOOKUP(A75,Journal!$X$2:$Y$1000,2,FALSE)))</f>
        <v/>
      </c>
      <c r="D75" s="79" t="str">
        <f>IF(A75="","",IF(ISNA(VLOOKUP(A75,Journal!$X$2:$X$1000,1,FALSE)),"",VLOOKUP(A75,Journal!$X$2:$AF$1000,9,FALSE)))</f>
        <v/>
      </c>
      <c r="E75" s="79" t="str">
        <f>IF(A75="","",IF(ISNA(VLOOKUP(A75,Journal!$X$2:$X$1000,1,FALSE)),"",VLOOKUP(A75,Journal!$X$2:$AK$1000,13,FALSE)))</f>
        <v/>
      </c>
      <c r="F75" s="79" t="str">
        <f>IF(A75="","",IF(ISNA(VLOOKUP(A75,Journal!$X$2:$X$1000,1,FALSE)),"",VLOOKUP(A75,Journal!$X$2:$AK$1000,14,FALSE)))</f>
        <v/>
      </c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</row>
    <row r="76" spans="1:20" ht="15.75" customHeight="1" x14ac:dyDescent="0.25">
      <c r="A76" s="80" t="str">
        <f>IF(AND(Journal!L76&gt;=Statistics!$E$4,Journal!L76&lt;=Statistics!$F$4),Journal!X76,"")</f>
        <v/>
      </c>
      <c r="B76" s="128" t="str">
        <f>IF(A76="","",VLOOKUP(A76,Journal!$X:$AG,10,FALSE))</f>
        <v/>
      </c>
      <c r="C76" s="127" t="str">
        <f>IF(A76="","",IF(ISNA(VLOOKUP(A76,Journal!$X$2:$X$1000,1,FALSE)),"",VLOOKUP(A76,Journal!$X$2:$Y$1000,2,FALSE)))</f>
        <v/>
      </c>
      <c r="D76" s="79" t="str">
        <f>IF(A76="","",IF(ISNA(VLOOKUP(A76,Journal!$X$2:$X$1000,1,FALSE)),"",VLOOKUP(A76,Journal!$X$2:$AF$1000,9,FALSE)))</f>
        <v/>
      </c>
      <c r="E76" s="79" t="str">
        <f>IF(A76="","",IF(ISNA(VLOOKUP(A76,Journal!$X$2:$X$1000,1,FALSE)),"",VLOOKUP(A76,Journal!$X$2:$AK$1000,13,FALSE)))</f>
        <v/>
      </c>
      <c r="F76" s="79" t="str">
        <f>IF(A76="","",IF(ISNA(VLOOKUP(A76,Journal!$X$2:$X$1000,1,FALSE)),"",VLOOKUP(A76,Journal!$X$2:$AK$1000,14,FALSE)))</f>
        <v/>
      </c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</row>
    <row r="77" spans="1:20" ht="15.75" customHeight="1" x14ac:dyDescent="0.25">
      <c r="A77" s="80" t="str">
        <f>IF(AND(Journal!L77&gt;=Statistics!$E$4,Journal!L77&lt;=Statistics!$F$4),Journal!X77,"")</f>
        <v/>
      </c>
      <c r="B77" s="128" t="str">
        <f>IF(A77="","",VLOOKUP(A77,Journal!$X:$AG,10,FALSE))</f>
        <v/>
      </c>
      <c r="C77" s="127" t="str">
        <f>IF(A77="","",IF(ISNA(VLOOKUP(A77,Journal!$X$2:$X$1000,1,FALSE)),"",VLOOKUP(A77,Journal!$X$2:$Y$1000,2,FALSE)))</f>
        <v/>
      </c>
      <c r="D77" s="79" t="str">
        <f>IF(A77="","",IF(ISNA(VLOOKUP(A77,Journal!$X$2:$X$1000,1,FALSE)),"",VLOOKUP(A77,Journal!$X$2:$AF$1000,9,FALSE)))</f>
        <v/>
      </c>
      <c r="E77" s="79" t="str">
        <f>IF(A77="","",IF(ISNA(VLOOKUP(A77,Journal!$X$2:$X$1000,1,FALSE)),"",VLOOKUP(A77,Journal!$X$2:$AK$1000,13,FALSE)))</f>
        <v/>
      </c>
      <c r="F77" s="79" t="str">
        <f>IF(A77="","",IF(ISNA(VLOOKUP(A77,Journal!$X$2:$X$1000,1,FALSE)),"",VLOOKUP(A77,Journal!$X$2:$AK$1000,14,FALSE)))</f>
        <v/>
      </c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</row>
    <row r="78" spans="1:20" ht="15.75" customHeight="1" x14ac:dyDescent="0.25">
      <c r="A78" s="80" t="str">
        <f>IF(AND(Journal!L78&gt;=Statistics!$E$4,Journal!L78&lt;=Statistics!$F$4),Journal!X78,"")</f>
        <v/>
      </c>
      <c r="B78" s="128" t="str">
        <f>IF(A78="","",VLOOKUP(A78,Journal!$X:$AG,10,FALSE))</f>
        <v/>
      </c>
      <c r="C78" s="127" t="str">
        <f>IF(A78="","",IF(ISNA(VLOOKUP(A78,Journal!$X$2:$X$1000,1,FALSE)),"",VLOOKUP(A78,Journal!$X$2:$Y$1000,2,FALSE)))</f>
        <v/>
      </c>
      <c r="D78" s="79" t="str">
        <f>IF(A78="","",IF(ISNA(VLOOKUP(A78,Journal!$X$2:$X$1000,1,FALSE)),"",VLOOKUP(A78,Journal!$X$2:$AF$1000,9,FALSE)))</f>
        <v/>
      </c>
      <c r="E78" s="79" t="str">
        <f>IF(A78="","",IF(ISNA(VLOOKUP(A78,Journal!$X$2:$X$1000,1,FALSE)),"",VLOOKUP(A78,Journal!$X$2:$AK$1000,13,FALSE)))</f>
        <v/>
      </c>
      <c r="F78" s="79" t="str">
        <f>IF(A78="","",IF(ISNA(VLOOKUP(A78,Journal!$X$2:$X$1000,1,FALSE)),"",VLOOKUP(A78,Journal!$X$2:$AK$1000,14,FALSE)))</f>
        <v/>
      </c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</row>
    <row r="79" spans="1:20" ht="15.75" customHeight="1" x14ac:dyDescent="0.25">
      <c r="A79" s="80" t="str">
        <f>IF(AND(Journal!L79&gt;=Statistics!$E$4,Journal!L79&lt;=Statistics!$F$4),Journal!X79,"")</f>
        <v/>
      </c>
      <c r="B79" s="128" t="str">
        <f>IF(A79="","",VLOOKUP(A79,Journal!$X:$AG,10,FALSE))</f>
        <v/>
      </c>
      <c r="C79" s="127" t="str">
        <f>IF(A79="","",IF(ISNA(VLOOKUP(A79,Journal!$X$2:$X$1000,1,FALSE)),"",VLOOKUP(A79,Journal!$X$2:$Y$1000,2,FALSE)))</f>
        <v/>
      </c>
      <c r="D79" s="79" t="str">
        <f>IF(A79="","",IF(ISNA(VLOOKUP(A79,Journal!$X$2:$X$1000,1,FALSE)),"",VLOOKUP(A79,Journal!$X$2:$AF$1000,9,FALSE)))</f>
        <v/>
      </c>
      <c r="E79" s="79" t="str">
        <f>IF(A79="","",IF(ISNA(VLOOKUP(A79,Journal!$X$2:$X$1000,1,FALSE)),"",VLOOKUP(A79,Journal!$X$2:$AK$1000,13,FALSE)))</f>
        <v/>
      </c>
      <c r="F79" s="79" t="str">
        <f>IF(A79="","",IF(ISNA(VLOOKUP(A79,Journal!$X$2:$X$1000,1,FALSE)),"",VLOOKUP(A79,Journal!$X$2:$AK$1000,14,FALSE)))</f>
        <v/>
      </c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</row>
    <row r="80" spans="1:20" ht="15.75" customHeight="1" x14ac:dyDescent="0.25">
      <c r="A80" s="80" t="str">
        <f>IF(AND(Journal!L80&gt;=Statistics!$E$4,Journal!L80&lt;=Statistics!$F$4),Journal!X80,"")</f>
        <v/>
      </c>
      <c r="B80" s="128" t="str">
        <f>IF(A80="","",VLOOKUP(A80,Journal!$X:$AG,10,FALSE))</f>
        <v/>
      </c>
      <c r="C80" s="127" t="str">
        <f>IF(A80="","",IF(ISNA(VLOOKUP(A80,Journal!$X$2:$X$1000,1,FALSE)),"",VLOOKUP(A80,Journal!$X$2:$Y$1000,2,FALSE)))</f>
        <v/>
      </c>
      <c r="D80" s="79" t="str">
        <f>IF(A80="","",IF(ISNA(VLOOKUP(A80,Journal!$X$2:$X$1000,1,FALSE)),"",VLOOKUP(A80,Journal!$X$2:$AF$1000,9,FALSE)))</f>
        <v/>
      </c>
      <c r="E80" s="79" t="str">
        <f>IF(A80="","",IF(ISNA(VLOOKUP(A80,Journal!$X$2:$X$1000,1,FALSE)),"",VLOOKUP(A80,Journal!$X$2:$AK$1000,13,FALSE)))</f>
        <v/>
      </c>
      <c r="F80" s="79" t="str">
        <f>IF(A80="","",IF(ISNA(VLOOKUP(A80,Journal!$X$2:$X$1000,1,FALSE)),"",VLOOKUP(A80,Journal!$X$2:$AK$1000,14,FALSE)))</f>
        <v/>
      </c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</row>
    <row r="81" spans="1:20" ht="15.75" customHeight="1" x14ac:dyDescent="0.25">
      <c r="A81" s="80" t="str">
        <f>IF(AND(Journal!L81&gt;=Statistics!$E$4,Journal!L81&lt;=Statistics!$F$4),Journal!X81,"")</f>
        <v/>
      </c>
      <c r="B81" s="128" t="str">
        <f>IF(A81="","",VLOOKUP(A81,Journal!$X:$AG,10,FALSE))</f>
        <v/>
      </c>
      <c r="C81" s="127" t="str">
        <f>IF(A81="","",IF(ISNA(VLOOKUP(A81,Journal!$X$2:$X$1000,1,FALSE)),"",VLOOKUP(A81,Journal!$X$2:$Y$1000,2,FALSE)))</f>
        <v/>
      </c>
      <c r="D81" s="79" t="str">
        <f>IF(A81="","",IF(ISNA(VLOOKUP(A81,Journal!$X$2:$X$1000,1,FALSE)),"",VLOOKUP(A81,Journal!$X$2:$AF$1000,9,FALSE)))</f>
        <v/>
      </c>
      <c r="E81" s="79" t="str">
        <f>IF(A81="","",IF(ISNA(VLOOKUP(A81,Journal!$X$2:$X$1000,1,FALSE)),"",VLOOKUP(A81,Journal!$X$2:$AK$1000,13,FALSE)))</f>
        <v/>
      </c>
      <c r="F81" s="79" t="str">
        <f>IF(A81="","",IF(ISNA(VLOOKUP(A81,Journal!$X$2:$X$1000,1,FALSE)),"",VLOOKUP(A81,Journal!$X$2:$AK$1000,14,FALSE)))</f>
        <v/>
      </c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</row>
    <row r="82" spans="1:20" ht="15.75" customHeight="1" x14ac:dyDescent="0.25">
      <c r="A82" s="80" t="str">
        <f>IF(AND(Journal!L82&gt;=Statistics!$E$4,Journal!L82&lt;=Statistics!$F$4),Journal!X82,"")</f>
        <v/>
      </c>
      <c r="B82" s="128" t="str">
        <f>IF(A82="","",VLOOKUP(A82,Journal!$X:$AG,10,FALSE))</f>
        <v/>
      </c>
      <c r="C82" s="127" t="str">
        <f>IF(A82="","",IF(ISNA(VLOOKUP(A82,Journal!$X$2:$X$1000,1,FALSE)),"",VLOOKUP(A82,Journal!$X$2:$Y$1000,2,FALSE)))</f>
        <v/>
      </c>
      <c r="D82" s="79" t="str">
        <f>IF(A82="","",IF(ISNA(VLOOKUP(A82,Journal!$X$2:$X$1000,1,FALSE)),"",VLOOKUP(A82,Journal!$X$2:$AF$1000,9,FALSE)))</f>
        <v/>
      </c>
      <c r="E82" s="79" t="str">
        <f>IF(A82="","",IF(ISNA(VLOOKUP(A82,Journal!$X$2:$X$1000,1,FALSE)),"",VLOOKUP(A82,Journal!$X$2:$AK$1000,13,FALSE)))</f>
        <v/>
      </c>
      <c r="F82" s="79" t="str">
        <f>IF(A82="","",IF(ISNA(VLOOKUP(A82,Journal!$X$2:$X$1000,1,FALSE)),"",VLOOKUP(A82,Journal!$X$2:$AK$1000,14,FALSE)))</f>
        <v/>
      </c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</row>
    <row r="83" spans="1:20" ht="15.75" customHeight="1" x14ac:dyDescent="0.25">
      <c r="A83" s="80" t="str">
        <f>IF(AND(Journal!L83&gt;=Statistics!$E$4,Journal!L83&lt;=Statistics!$F$4),Journal!X83,"")</f>
        <v/>
      </c>
      <c r="B83" s="128" t="str">
        <f>IF(A83="","",VLOOKUP(A83,Journal!$X:$AG,10,FALSE))</f>
        <v/>
      </c>
      <c r="C83" s="127" t="str">
        <f>IF(A83="","",IF(ISNA(VLOOKUP(A83,Journal!$X$2:$X$1000,1,FALSE)),"",VLOOKUP(A83,Journal!$X$2:$Y$1000,2,FALSE)))</f>
        <v/>
      </c>
      <c r="D83" s="79" t="str">
        <f>IF(A83="","",IF(ISNA(VLOOKUP(A83,Journal!$X$2:$X$1000,1,FALSE)),"",VLOOKUP(A83,Journal!$X$2:$AF$1000,9,FALSE)))</f>
        <v/>
      </c>
      <c r="E83" s="79" t="str">
        <f>IF(A83="","",IF(ISNA(VLOOKUP(A83,Journal!$X$2:$X$1000,1,FALSE)),"",VLOOKUP(A83,Journal!$X$2:$AK$1000,13,FALSE)))</f>
        <v/>
      </c>
      <c r="F83" s="79" t="str">
        <f>IF(A83="","",IF(ISNA(VLOOKUP(A83,Journal!$X$2:$X$1000,1,FALSE)),"",VLOOKUP(A83,Journal!$X$2:$AK$1000,14,FALSE)))</f>
        <v/>
      </c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</row>
    <row r="84" spans="1:20" ht="15.75" customHeight="1" x14ac:dyDescent="0.25">
      <c r="A84" s="80" t="str">
        <f>IF(AND(Journal!L84&gt;=Statistics!$E$4,Journal!L84&lt;=Statistics!$F$4),Journal!X84,"")</f>
        <v/>
      </c>
      <c r="B84" s="128" t="str">
        <f>IF(A84="","",VLOOKUP(A84,Journal!$X:$AG,10,FALSE))</f>
        <v/>
      </c>
      <c r="C84" s="127" t="str">
        <f>IF(A84="","",IF(ISNA(VLOOKUP(A84,Journal!$X$2:$X$1000,1,FALSE)),"",VLOOKUP(A84,Journal!$X$2:$Y$1000,2,FALSE)))</f>
        <v/>
      </c>
      <c r="D84" s="79" t="str">
        <f>IF(A84="","",IF(ISNA(VLOOKUP(A84,Journal!$X$2:$X$1000,1,FALSE)),"",VLOOKUP(A84,Journal!$X$2:$AF$1000,9,FALSE)))</f>
        <v/>
      </c>
      <c r="E84" s="79" t="str">
        <f>IF(A84="","",IF(ISNA(VLOOKUP(A84,Journal!$X$2:$X$1000,1,FALSE)),"",VLOOKUP(A84,Journal!$X$2:$AK$1000,13,FALSE)))</f>
        <v/>
      </c>
      <c r="F84" s="79" t="str">
        <f>IF(A84="","",IF(ISNA(VLOOKUP(A84,Journal!$X$2:$X$1000,1,FALSE)),"",VLOOKUP(A84,Journal!$X$2:$AK$1000,14,FALSE)))</f>
        <v/>
      </c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</row>
    <row r="85" spans="1:20" ht="15.75" customHeight="1" x14ac:dyDescent="0.25">
      <c r="A85" s="80" t="str">
        <f>IF(AND(Journal!L85&gt;=Statistics!$E$4,Journal!L85&lt;=Statistics!$F$4),Journal!X85,"")</f>
        <v/>
      </c>
      <c r="B85" s="128" t="str">
        <f>IF(A85="","",VLOOKUP(A85,Journal!$X:$AG,10,FALSE))</f>
        <v/>
      </c>
      <c r="C85" s="127" t="str">
        <f>IF(A85="","",IF(ISNA(VLOOKUP(A85,Journal!$X$2:$X$1000,1,FALSE)),"",VLOOKUP(A85,Journal!$X$2:$Y$1000,2,FALSE)))</f>
        <v/>
      </c>
      <c r="D85" s="79" t="str">
        <f>IF(A85="","",IF(ISNA(VLOOKUP(A85,Journal!$X$2:$X$1000,1,FALSE)),"",VLOOKUP(A85,Journal!$X$2:$AF$1000,9,FALSE)))</f>
        <v/>
      </c>
      <c r="E85" s="79" t="str">
        <f>IF(A85="","",IF(ISNA(VLOOKUP(A85,Journal!$X$2:$X$1000,1,FALSE)),"",VLOOKUP(A85,Journal!$X$2:$AK$1000,13,FALSE)))</f>
        <v/>
      </c>
      <c r="F85" s="79" t="str">
        <f>IF(A85="","",IF(ISNA(VLOOKUP(A85,Journal!$X$2:$X$1000,1,FALSE)),"",VLOOKUP(A85,Journal!$X$2:$AK$1000,14,FALSE)))</f>
        <v/>
      </c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</row>
    <row r="86" spans="1:20" ht="15.75" customHeight="1" x14ac:dyDescent="0.25">
      <c r="A86" s="80" t="str">
        <f>IF(AND(Journal!L86&gt;=Statistics!$E$4,Journal!L86&lt;=Statistics!$F$4),Journal!X86,"")</f>
        <v/>
      </c>
      <c r="B86" s="128" t="str">
        <f>IF(A86="","",VLOOKUP(A86,Journal!$X:$AG,10,FALSE))</f>
        <v/>
      </c>
      <c r="C86" s="127" t="str">
        <f>IF(A86="","",IF(ISNA(VLOOKUP(A86,Journal!$X$2:$X$1000,1,FALSE)),"",VLOOKUP(A86,Journal!$X$2:$Y$1000,2,FALSE)))</f>
        <v/>
      </c>
      <c r="D86" s="79" t="str">
        <f>IF(A86="","",IF(ISNA(VLOOKUP(A86,Journal!$X$2:$X$1000,1,FALSE)),"",VLOOKUP(A86,Journal!$X$2:$AF$1000,9,FALSE)))</f>
        <v/>
      </c>
      <c r="E86" s="79" t="str">
        <f>IF(A86="","",IF(ISNA(VLOOKUP(A86,Journal!$X$2:$X$1000,1,FALSE)),"",VLOOKUP(A86,Journal!$X$2:$AK$1000,13,FALSE)))</f>
        <v/>
      </c>
      <c r="F86" s="79" t="str">
        <f>IF(A86="","",IF(ISNA(VLOOKUP(A86,Journal!$X$2:$X$1000,1,FALSE)),"",VLOOKUP(A86,Journal!$X$2:$AK$1000,14,FALSE)))</f>
        <v/>
      </c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</row>
    <row r="87" spans="1:20" ht="15.75" customHeight="1" x14ac:dyDescent="0.25">
      <c r="A87" s="80" t="str">
        <f>IF(AND(Journal!L87&gt;=Statistics!$E$4,Journal!L87&lt;=Statistics!$F$4),Journal!X87,"")</f>
        <v/>
      </c>
      <c r="B87" s="128" t="str">
        <f>IF(A87="","",VLOOKUP(A87,Journal!$X:$AG,10,FALSE))</f>
        <v/>
      </c>
      <c r="C87" s="127" t="str">
        <f>IF(A87="","",IF(ISNA(VLOOKUP(A87,Journal!$X$2:$X$1000,1,FALSE)),"",VLOOKUP(A87,Journal!$X$2:$Y$1000,2,FALSE)))</f>
        <v/>
      </c>
      <c r="D87" s="79" t="str">
        <f>IF(A87="","",IF(ISNA(VLOOKUP(A87,Journal!$X$2:$X$1000,1,FALSE)),"",VLOOKUP(A87,Journal!$X$2:$AF$1000,9,FALSE)))</f>
        <v/>
      </c>
      <c r="E87" s="79" t="str">
        <f>IF(A87="","",IF(ISNA(VLOOKUP(A87,Journal!$X$2:$X$1000,1,FALSE)),"",VLOOKUP(A87,Journal!$X$2:$AK$1000,13,FALSE)))</f>
        <v/>
      </c>
      <c r="F87" s="79" t="str">
        <f>IF(A87="","",IF(ISNA(VLOOKUP(A87,Journal!$X$2:$X$1000,1,FALSE)),"",VLOOKUP(A87,Journal!$X$2:$AK$1000,14,FALSE)))</f>
        <v/>
      </c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</row>
    <row r="88" spans="1:20" ht="15.75" customHeight="1" x14ac:dyDescent="0.25">
      <c r="A88" s="80" t="str">
        <f>IF(AND(Journal!L88&gt;=Statistics!$E$4,Journal!L88&lt;=Statistics!$F$4),Journal!X88,"")</f>
        <v/>
      </c>
      <c r="B88" s="128" t="str">
        <f>IF(A88="","",VLOOKUP(A88,Journal!$X:$AG,10,FALSE))</f>
        <v/>
      </c>
      <c r="C88" s="127" t="str">
        <f>IF(A88="","",IF(ISNA(VLOOKUP(A88,Journal!$X$2:$X$1000,1,FALSE)),"",VLOOKUP(A88,Journal!$X$2:$Y$1000,2,FALSE)))</f>
        <v/>
      </c>
      <c r="D88" s="79" t="str">
        <f>IF(A88="","",IF(ISNA(VLOOKUP(A88,Journal!$X$2:$X$1000,1,FALSE)),"",VLOOKUP(A88,Journal!$X$2:$AF$1000,9,FALSE)))</f>
        <v/>
      </c>
      <c r="E88" s="79" t="str">
        <f>IF(A88="","",IF(ISNA(VLOOKUP(A88,Journal!$X$2:$X$1000,1,FALSE)),"",VLOOKUP(A88,Journal!$X$2:$AK$1000,13,FALSE)))</f>
        <v/>
      </c>
      <c r="F88" s="79" t="str">
        <f>IF(A88="","",IF(ISNA(VLOOKUP(A88,Journal!$X$2:$X$1000,1,FALSE)),"",VLOOKUP(A88,Journal!$X$2:$AK$1000,14,FALSE)))</f>
        <v/>
      </c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</row>
    <row r="89" spans="1:20" ht="15.75" customHeight="1" x14ac:dyDescent="0.25">
      <c r="A89" s="80" t="str">
        <f>IF(AND(Journal!L89&gt;=Statistics!$E$4,Journal!L89&lt;=Statistics!$F$4),Journal!X89,"")</f>
        <v/>
      </c>
      <c r="B89" s="128" t="str">
        <f>IF(A89="","",VLOOKUP(A89,Journal!$X:$AG,10,FALSE))</f>
        <v/>
      </c>
      <c r="C89" s="127" t="str">
        <f>IF(A89="","",IF(ISNA(VLOOKUP(A89,Journal!$X$2:$X$1000,1,FALSE)),"",VLOOKUP(A89,Journal!$X$2:$Y$1000,2,FALSE)))</f>
        <v/>
      </c>
      <c r="D89" s="79" t="str">
        <f>IF(A89="","",IF(ISNA(VLOOKUP(A89,Journal!$X$2:$X$1000,1,FALSE)),"",VLOOKUP(A89,Journal!$X$2:$AF$1000,9,FALSE)))</f>
        <v/>
      </c>
      <c r="E89" s="79" t="str">
        <f>IF(A89="","",IF(ISNA(VLOOKUP(A89,Journal!$X$2:$X$1000,1,FALSE)),"",VLOOKUP(A89,Journal!$X$2:$AK$1000,13,FALSE)))</f>
        <v/>
      </c>
      <c r="F89" s="79" t="str">
        <f>IF(A89="","",IF(ISNA(VLOOKUP(A89,Journal!$X$2:$X$1000,1,FALSE)),"",VLOOKUP(A89,Journal!$X$2:$AK$1000,14,FALSE)))</f>
        <v/>
      </c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</row>
    <row r="90" spans="1:20" ht="15.75" customHeight="1" x14ac:dyDescent="0.25">
      <c r="A90" s="80" t="str">
        <f>IF(AND(Journal!L90&gt;=Statistics!$E$4,Journal!L90&lt;=Statistics!$F$4),Journal!X90,"")</f>
        <v/>
      </c>
      <c r="B90" s="128" t="str">
        <f>IF(A90="","",VLOOKUP(A90,Journal!$X:$AG,10,FALSE))</f>
        <v/>
      </c>
      <c r="C90" s="127" t="str">
        <f>IF(A90="","",IF(ISNA(VLOOKUP(A90,Journal!$X$2:$X$1000,1,FALSE)),"",VLOOKUP(A90,Journal!$X$2:$Y$1000,2,FALSE)))</f>
        <v/>
      </c>
      <c r="D90" s="79" t="str">
        <f>IF(A90="","",IF(ISNA(VLOOKUP(A90,Journal!$X$2:$X$1000,1,FALSE)),"",VLOOKUP(A90,Journal!$X$2:$AF$1000,9,FALSE)))</f>
        <v/>
      </c>
      <c r="E90" s="79" t="str">
        <f>IF(A90="","",IF(ISNA(VLOOKUP(A90,Journal!$X$2:$X$1000,1,FALSE)),"",VLOOKUP(A90,Journal!$X$2:$AK$1000,13,FALSE)))</f>
        <v/>
      </c>
      <c r="F90" s="79" t="str">
        <f>IF(A90="","",IF(ISNA(VLOOKUP(A90,Journal!$X$2:$X$1000,1,FALSE)),"",VLOOKUP(A90,Journal!$X$2:$AK$1000,14,FALSE)))</f>
        <v/>
      </c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</row>
    <row r="91" spans="1:20" ht="15.75" customHeight="1" x14ac:dyDescent="0.25">
      <c r="A91" s="80" t="str">
        <f>IF(AND(Journal!L91&gt;=Statistics!$E$4,Journal!L91&lt;=Statistics!$F$4),Journal!X91,"")</f>
        <v/>
      </c>
      <c r="B91" s="128" t="str">
        <f>IF(A91="","",VLOOKUP(A91,Journal!$X:$AG,10,FALSE))</f>
        <v/>
      </c>
      <c r="C91" s="127" t="str">
        <f>IF(A91="","",IF(ISNA(VLOOKUP(A91,Journal!$X$2:$X$1000,1,FALSE)),"",VLOOKUP(A91,Journal!$X$2:$Y$1000,2,FALSE)))</f>
        <v/>
      </c>
      <c r="D91" s="79" t="str">
        <f>IF(A91="","",IF(ISNA(VLOOKUP(A91,Journal!$X$2:$X$1000,1,FALSE)),"",VLOOKUP(A91,Journal!$X$2:$AF$1000,9,FALSE)))</f>
        <v/>
      </c>
      <c r="E91" s="79" t="str">
        <f>IF(A91="","",IF(ISNA(VLOOKUP(A91,Journal!$X$2:$X$1000,1,FALSE)),"",VLOOKUP(A91,Journal!$X$2:$AK$1000,13,FALSE)))</f>
        <v/>
      </c>
      <c r="F91" s="79" t="str">
        <f>IF(A91="","",IF(ISNA(VLOOKUP(A91,Journal!$X$2:$X$1000,1,FALSE)),"",VLOOKUP(A91,Journal!$X$2:$AK$1000,14,FALSE)))</f>
        <v/>
      </c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</row>
    <row r="92" spans="1:20" ht="15.75" customHeight="1" x14ac:dyDescent="0.25">
      <c r="A92" s="80" t="str">
        <f>IF(AND(Journal!L92&gt;=Statistics!$E$4,Journal!L92&lt;=Statistics!$F$4),Journal!X92,"")</f>
        <v/>
      </c>
      <c r="B92" s="128" t="str">
        <f>IF(A92="","",VLOOKUP(A92,Journal!$X:$AG,10,FALSE))</f>
        <v/>
      </c>
      <c r="C92" s="127" t="str">
        <f>IF(A92="","",IF(ISNA(VLOOKUP(A92,Journal!$X$2:$X$1000,1,FALSE)),"",VLOOKUP(A92,Journal!$X$2:$Y$1000,2,FALSE)))</f>
        <v/>
      </c>
      <c r="D92" s="79" t="str">
        <f>IF(A92="","",IF(ISNA(VLOOKUP(A92,Journal!$X$2:$X$1000,1,FALSE)),"",VLOOKUP(A92,Journal!$X$2:$AF$1000,9,FALSE)))</f>
        <v/>
      </c>
      <c r="E92" s="79" t="str">
        <f>IF(A92="","",IF(ISNA(VLOOKUP(A92,Journal!$X$2:$X$1000,1,FALSE)),"",VLOOKUP(A92,Journal!$X$2:$AK$1000,13,FALSE)))</f>
        <v/>
      </c>
      <c r="F92" s="79" t="str">
        <f>IF(A92="","",IF(ISNA(VLOOKUP(A92,Journal!$X$2:$X$1000,1,FALSE)),"",VLOOKUP(A92,Journal!$X$2:$AK$1000,14,FALSE)))</f>
        <v/>
      </c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</row>
    <row r="93" spans="1:20" ht="15.75" customHeight="1" x14ac:dyDescent="0.25">
      <c r="A93" s="80" t="str">
        <f>IF(AND(Journal!L93&gt;=Statistics!$E$4,Journal!L93&lt;=Statistics!$F$4),Journal!X93,"")</f>
        <v/>
      </c>
      <c r="B93" s="128" t="str">
        <f>IF(A93="","",VLOOKUP(A93,Journal!$X:$AG,10,FALSE))</f>
        <v/>
      </c>
      <c r="C93" s="127" t="str">
        <f>IF(A93="","",IF(ISNA(VLOOKUP(A93,Journal!$X$2:$X$1000,1,FALSE)),"",VLOOKUP(A93,Journal!$X$2:$Y$1000,2,FALSE)))</f>
        <v/>
      </c>
      <c r="D93" s="79" t="str">
        <f>IF(A93="","",IF(ISNA(VLOOKUP(A93,Journal!$X$2:$X$1000,1,FALSE)),"",VLOOKUP(A93,Journal!$X$2:$AF$1000,9,FALSE)))</f>
        <v/>
      </c>
      <c r="E93" s="79" t="str">
        <f>IF(A93="","",IF(ISNA(VLOOKUP(A93,Journal!$X$2:$X$1000,1,FALSE)),"",VLOOKUP(A93,Journal!$X$2:$AK$1000,13,FALSE)))</f>
        <v/>
      </c>
      <c r="F93" s="79" t="str">
        <f>IF(A93="","",IF(ISNA(VLOOKUP(A93,Journal!$X$2:$X$1000,1,FALSE)),"",VLOOKUP(A93,Journal!$X$2:$AK$1000,14,FALSE)))</f>
        <v/>
      </c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</row>
    <row r="94" spans="1:20" ht="15.75" customHeight="1" x14ac:dyDescent="0.25">
      <c r="A94" s="80" t="str">
        <f>IF(AND(Journal!L94&gt;=Statistics!$E$4,Journal!L94&lt;=Statistics!$F$4),Journal!X94,"")</f>
        <v/>
      </c>
      <c r="B94" s="128" t="str">
        <f>IF(A94="","",VLOOKUP(A94,Journal!$X:$AG,10,FALSE))</f>
        <v/>
      </c>
      <c r="C94" s="127" t="str">
        <f>IF(A94="","",IF(ISNA(VLOOKUP(A94,Journal!$X$2:$X$1000,1,FALSE)),"",VLOOKUP(A94,Journal!$X$2:$Y$1000,2,FALSE)))</f>
        <v/>
      </c>
      <c r="D94" s="79" t="str">
        <f>IF(A94="","",IF(ISNA(VLOOKUP(A94,Journal!$X$2:$X$1000,1,FALSE)),"",VLOOKUP(A94,Journal!$X$2:$AF$1000,9,FALSE)))</f>
        <v/>
      </c>
      <c r="E94" s="79" t="str">
        <f>IF(A94="","",IF(ISNA(VLOOKUP(A94,Journal!$X$2:$X$1000,1,FALSE)),"",VLOOKUP(A94,Journal!$X$2:$AK$1000,13,FALSE)))</f>
        <v/>
      </c>
      <c r="F94" s="79" t="str">
        <f>IF(A94="","",IF(ISNA(VLOOKUP(A94,Journal!$X$2:$X$1000,1,FALSE)),"",VLOOKUP(A94,Journal!$X$2:$AK$1000,14,FALSE)))</f>
        <v/>
      </c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</row>
    <row r="95" spans="1:20" ht="15.75" customHeight="1" x14ac:dyDescent="0.25">
      <c r="A95" s="80" t="str">
        <f>IF(AND(Journal!L95&gt;=Statistics!$E$4,Journal!L95&lt;=Statistics!$F$4),Journal!X95,"")</f>
        <v/>
      </c>
      <c r="B95" s="128" t="str">
        <f>IF(A95="","",VLOOKUP(A95,Journal!$X:$AG,10,FALSE))</f>
        <v/>
      </c>
      <c r="C95" s="127" t="str">
        <f>IF(A95="","",IF(ISNA(VLOOKUP(A95,Journal!$X$2:$X$1000,1,FALSE)),"",VLOOKUP(A95,Journal!$X$2:$Y$1000,2,FALSE)))</f>
        <v/>
      </c>
      <c r="D95" s="79" t="str">
        <f>IF(A95="","",IF(ISNA(VLOOKUP(A95,Journal!$X$2:$X$1000,1,FALSE)),"",VLOOKUP(A95,Journal!$X$2:$AF$1000,9,FALSE)))</f>
        <v/>
      </c>
      <c r="E95" s="79" t="str">
        <f>IF(A95="","",IF(ISNA(VLOOKUP(A95,Journal!$X$2:$X$1000,1,FALSE)),"",VLOOKUP(A95,Journal!$X$2:$AK$1000,13,FALSE)))</f>
        <v/>
      </c>
      <c r="F95" s="79" t="str">
        <f>IF(A95="","",IF(ISNA(VLOOKUP(A95,Journal!$X$2:$X$1000,1,FALSE)),"",VLOOKUP(A95,Journal!$X$2:$AK$1000,14,FALSE)))</f>
        <v/>
      </c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</row>
    <row r="96" spans="1:20" ht="15.75" customHeight="1" x14ac:dyDescent="0.25">
      <c r="A96" s="80" t="str">
        <f>IF(AND(Journal!L96&gt;=Statistics!$E$4,Journal!L96&lt;=Statistics!$F$4),Journal!X96,"")</f>
        <v/>
      </c>
      <c r="B96" s="128" t="str">
        <f>IF(A96="","",VLOOKUP(A96,Journal!$X:$AG,10,FALSE))</f>
        <v/>
      </c>
      <c r="C96" s="127" t="str">
        <f>IF(A96="","",IF(ISNA(VLOOKUP(A96,Journal!$X$2:$X$1000,1,FALSE)),"",VLOOKUP(A96,Journal!$X$2:$Y$1000,2,FALSE)))</f>
        <v/>
      </c>
      <c r="D96" s="79" t="str">
        <f>IF(A96="","",IF(ISNA(VLOOKUP(A96,Journal!$X$2:$X$1000,1,FALSE)),"",VLOOKUP(A96,Journal!$X$2:$AF$1000,9,FALSE)))</f>
        <v/>
      </c>
      <c r="E96" s="79" t="str">
        <f>IF(A96="","",IF(ISNA(VLOOKUP(A96,Journal!$X$2:$X$1000,1,FALSE)),"",VLOOKUP(A96,Journal!$X$2:$AK$1000,13,FALSE)))</f>
        <v/>
      </c>
      <c r="F96" s="79" t="str">
        <f>IF(A96="","",IF(ISNA(VLOOKUP(A96,Journal!$X$2:$X$1000,1,FALSE)),"",VLOOKUP(A96,Journal!$X$2:$AK$1000,14,FALSE)))</f>
        <v/>
      </c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</row>
    <row r="97" spans="1:20" ht="15.75" customHeight="1" x14ac:dyDescent="0.25">
      <c r="A97" s="80" t="str">
        <f>IF(AND(Journal!L97&gt;=Statistics!$E$4,Journal!L97&lt;=Statistics!$F$4),Journal!X97,"")</f>
        <v/>
      </c>
      <c r="B97" s="128" t="str">
        <f>IF(A97="","",VLOOKUP(A97,Journal!$X:$AG,10,FALSE))</f>
        <v/>
      </c>
      <c r="C97" s="127" t="str">
        <f>IF(A97="","",IF(ISNA(VLOOKUP(A97,Journal!$X$2:$X$1000,1,FALSE)),"",VLOOKUP(A97,Journal!$X$2:$Y$1000,2,FALSE)))</f>
        <v/>
      </c>
      <c r="D97" s="79" t="str">
        <f>IF(A97="","",IF(ISNA(VLOOKUP(A97,Journal!$X$2:$X$1000,1,FALSE)),"",VLOOKUP(A97,Journal!$X$2:$AF$1000,9,FALSE)))</f>
        <v/>
      </c>
      <c r="E97" s="79" t="str">
        <f>IF(A97="","",IF(ISNA(VLOOKUP(A97,Journal!$X$2:$X$1000,1,FALSE)),"",VLOOKUP(A97,Journal!$X$2:$AK$1000,13,FALSE)))</f>
        <v/>
      </c>
      <c r="F97" s="79" t="str">
        <f>IF(A97="","",IF(ISNA(VLOOKUP(A97,Journal!$X$2:$X$1000,1,FALSE)),"",VLOOKUP(A97,Journal!$X$2:$AK$1000,14,FALSE)))</f>
        <v/>
      </c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</row>
    <row r="98" spans="1:20" ht="15.75" customHeight="1" x14ac:dyDescent="0.25">
      <c r="A98" s="80" t="str">
        <f>IF(AND(Journal!L98&gt;=Statistics!$E$4,Journal!L98&lt;=Statistics!$F$4),Journal!X98,"")</f>
        <v/>
      </c>
      <c r="B98" s="128" t="str">
        <f>IF(A98="","",VLOOKUP(A98,Journal!$X:$AG,10,FALSE))</f>
        <v/>
      </c>
      <c r="C98" s="127" t="str">
        <f>IF(A98="","",IF(ISNA(VLOOKUP(A98,Journal!$X$2:$X$1000,1,FALSE)),"",VLOOKUP(A98,Journal!$X$2:$Y$1000,2,FALSE)))</f>
        <v/>
      </c>
      <c r="D98" s="79" t="str">
        <f>IF(A98="","",IF(ISNA(VLOOKUP(A98,Journal!$X$2:$X$1000,1,FALSE)),"",VLOOKUP(A98,Journal!$X$2:$AF$1000,9,FALSE)))</f>
        <v/>
      </c>
      <c r="E98" s="79" t="str">
        <f>IF(A98="","",IF(ISNA(VLOOKUP(A98,Journal!$X$2:$X$1000,1,FALSE)),"",VLOOKUP(A98,Journal!$X$2:$AK$1000,13,FALSE)))</f>
        <v/>
      </c>
      <c r="F98" s="79" t="str">
        <f>IF(A98="","",IF(ISNA(VLOOKUP(A98,Journal!$X$2:$X$1000,1,FALSE)),"",VLOOKUP(A98,Journal!$X$2:$AK$1000,14,FALSE)))</f>
        <v/>
      </c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</row>
    <row r="99" spans="1:20" ht="15.75" customHeight="1" x14ac:dyDescent="0.25">
      <c r="A99" s="80" t="str">
        <f>IF(AND(Journal!L99&gt;=Statistics!$E$4,Journal!L99&lt;=Statistics!$F$4),Journal!X99,"")</f>
        <v/>
      </c>
      <c r="B99" s="128" t="str">
        <f>IF(A99="","",VLOOKUP(A99,Journal!$X:$AG,10,FALSE))</f>
        <v/>
      </c>
      <c r="C99" s="127" t="str">
        <f>IF(A99="","",IF(ISNA(VLOOKUP(A99,Journal!$X$2:$X$1000,1,FALSE)),"",VLOOKUP(A99,Journal!$X$2:$Y$1000,2,FALSE)))</f>
        <v/>
      </c>
      <c r="D99" s="79" t="str">
        <f>IF(A99="","",IF(ISNA(VLOOKUP(A99,Journal!$X$2:$X$1000,1,FALSE)),"",VLOOKUP(A99,Journal!$X$2:$AF$1000,9,FALSE)))</f>
        <v/>
      </c>
      <c r="E99" s="79" t="str">
        <f>IF(A99="","",IF(ISNA(VLOOKUP(A99,Journal!$X$2:$X$1000,1,FALSE)),"",VLOOKUP(A99,Journal!$X$2:$AK$1000,13,FALSE)))</f>
        <v/>
      </c>
      <c r="F99" s="79" t="str">
        <f>IF(A99="","",IF(ISNA(VLOOKUP(A99,Journal!$X$2:$X$1000,1,FALSE)),"",VLOOKUP(A99,Journal!$X$2:$AK$1000,14,FALSE)))</f>
        <v/>
      </c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</row>
    <row r="100" spans="1:20" ht="15.75" customHeight="1" x14ac:dyDescent="0.25">
      <c r="A100" s="80" t="str">
        <f>IF(AND(Journal!L100&gt;=Statistics!$E$4,Journal!L100&lt;=Statistics!$F$4),Journal!X100,"")</f>
        <v/>
      </c>
      <c r="B100" s="128" t="str">
        <f>IF(A100="","",VLOOKUP(A100,Journal!$X:$AG,10,FALSE))</f>
        <v/>
      </c>
      <c r="C100" s="127" t="str">
        <f>IF(A100="","",IF(ISNA(VLOOKUP(A100,Journal!$X$2:$X$1000,1,FALSE)),"",VLOOKUP(A100,Journal!$X$2:$Y$1000,2,FALSE)))</f>
        <v/>
      </c>
      <c r="D100" s="79" t="str">
        <f>IF(A100="","",IF(ISNA(VLOOKUP(A100,Journal!$X$2:$X$1000,1,FALSE)),"",VLOOKUP(A100,Journal!$X$2:$AF$1000,9,FALSE)))</f>
        <v/>
      </c>
      <c r="E100" s="79" t="str">
        <f>IF(A100="","",IF(ISNA(VLOOKUP(A100,Journal!$X$2:$X$1000,1,FALSE)),"",VLOOKUP(A100,Journal!$X$2:$AK$1000,13,FALSE)))</f>
        <v/>
      </c>
      <c r="F100" s="79" t="str">
        <f>IF(A100="","",IF(ISNA(VLOOKUP(A100,Journal!$X$2:$X$1000,1,FALSE)),"",VLOOKUP(A100,Journal!$X$2:$AK$1000,14,FALSE)))</f>
        <v/>
      </c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</row>
    <row r="101" spans="1:20" ht="15.75" customHeight="1" x14ac:dyDescent="0.25">
      <c r="A101" s="80" t="str">
        <f>IF(AND(Journal!L101&gt;=Statistics!$E$4,Journal!L101&lt;=Statistics!$F$4),Journal!X101,"")</f>
        <v/>
      </c>
      <c r="B101" s="128" t="str">
        <f>IF(A101="","",VLOOKUP(A101,Journal!$X:$AG,10,FALSE))</f>
        <v/>
      </c>
      <c r="C101" s="127" t="str">
        <f>IF(A101="","",IF(ISNA(VLOOKUP(A101,Journal!$X$2:$X$1000,1,FALSE)),"",VLOOKUP(A101,Journal!$X$2:$Y$1000,2,FALSE)))</f>
        <v/>
      </c>
      <c r="D101" s="79" t="str">
        <f>IF(A101="","",IF(ISNA(VLOOKUP(A101,Journal!$X$2:$X$1000,1,FALSE)),"",VLOOKUP(A101,Journal!$X$2:$AF$1000,9,FALSE)))</f>
        <v/>
      </c>
      <c r="E101" s="79" t="str">
        <f>IF(A101="","",IF(ISNA(VLOOKUP(A101,Journal!$X$2:$X$1000,1,FALSE)),"",VLOOKUP(A101,Journal!$X$2:$AK$1000,13,FALSE)))</f>
        <v/>
      </c>
      <c r="F101" s="79" t="str">
        <f>IF(A101="","",IF(ISNA(VLOOKUP(A101,Journal!$X$2:$X$1000,1,FALSE)),"",VLOOKUP(A101,Journal!$X$2:$AK$1000,14,FALSE)))</f>
        <v/>
      </c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</row>
    <row r="102" spans="1:20" ht="15.75" customHeight="1" x14ac:dyDescent="0.25">
      <c r="A102" s="80" t="str">
        <f>IF(AND(Journal!L102&gt;=Statistics!$E$4,Journal!L102&lt;=Statistics!$F$4),Journal!X102,"")</f>
        <v/>
      </c>
      <c r="B102" s="128" t="str">
        <f>IF(A102="","",VLOOKUP(A102,Journal!$X:$AG,10,FALSE))</f>
        <v/>
      </c>
      <c r="C102" s="127" t="str">
        <f>IF(A102="","",IF(ISNA(VLOOKUP(A102,Journal!$X$2:$X$1000,1,FALSE)),"",VLOOKUP(A102,Journal!$X$2:$Y$1000,2,FALSE)))</f>
        <v/>
      </c>
      <c r="D102" s="79" t="str">
        <f>IF(A102="","",IF(ISNA(VLOOKUP(A102,Journal!$X$2:$X$1000,1,FALSE)),"",VLOOKUP(A102,Journal!$X$2:$AF$1000,9,FALSE)))</f>
        <v/>
      </c>
      <c r="E102" s="79" t="str">
        <f>IF(A102="","",IF(ISNA(VLOOKUP(A102,Journal!$X$2:$X$1000,1,FALSE)),"",VLOOKUP(A102,Journal!$X$2:$AK$1000,13,FALSE)))</f>
        <v/>
      </c>
      <c r="F102" s="79" t="str">
        <f>IF(A102="","",IF(ISNA(VLOOKUP(A102,Journal!$X$2:$X$1000,1,FALSE)),"",VLOOKUP(A102,Journal!$X$2:$AK$1000,14,FALSE)))</f>
        <v/>
      </c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</row>
    <row r="103" spans="1:20" ht="15.75" customHeight="1" x14ac:dyDescent="0.25">
      <c r="A103" s="80" t="str">
        <f>IF(AND(Journal!L103&gt;=Statistics!$E$4,Journal!L103&lt;=Statistics!$F$4),Journal!X103,"")</f>
        <v/>
      </c>
      <c r="B103" s="128" t="str">
        <f>IF(A103="","",VLOOKUP(A103,Journal!$X:$AG,10,FALSE))</f>
        <v/>
      </c>
      <c r="C103" s="127" t="str">
        <f>IF(A103="","",IF(ISNA(VLOOKUP(A103,Journal!$X$2:$X$1000,1,FALSE)),"",VLOOKUP(A103,Journal!$X$2:$Y$1000,2,FALSE)))</f>
        <v/>
      </c>
      <c r="D103" s="79" t="str">
        <f>IF(A103="","",IF(ISNA(VLOOKUP(A103,Journal!$X$2:$X$1000,1,FALSE)),"",VLOOKUP(A103,Journal!$X$2:$AF$1000,9,FALSE)))</f>
        <v/>
      </c>
      <c r="E103" s="79" t="str">
        <f>IF(A103="","",IF(ISNA(VLOOKUP(A103,Journal!$X$2:$X$1000,1,FALSE)),"",VLOOKUP(A103,Journal!$X$2:$AK$1000,13,FALSE)))</f>
        <v/>
      </c>
      <c r="F103" s="79" t="str">
        <f>IF(A103="","",IF(ISNA(VLOOKUP(A103,Journal!$X$2:$X$1000,1,FALSE)),"",VLOOKUP(A103,Journal!$X$2:$AK$1000,14,FALSE)))</f>
        <v/>
      </c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</row>
    <row r="104" spans="1:20" ht="15.75" customHeight="1" x14ac:dyDescent="0.25">
      <c r="A104" s="80" t="str">
        <f>IF(AND(Journal!L104&gt;=Statistics!$E$4,Journal!L104&lt;=Statistics!$F$4),Journal!X104,"")</f>
        <v/>
      </c>
      <c r="B104" s="128" t="str">
        <f>IF(A104="","",VLOOKUP(A104,Journal!$X:$AG,10,FALSE))</f>
        <v/>
      </c>
      <c r="C104" s="127" t="str">
        <f>IF(A104="","",IF(ISNA(VLOOKUP(A104,Journal!$X$2:$X$1000,1,FALSE)),"",VLOOKUP(A104,Journal!$X$2:$Y$1000,2,FALSE)))</f>
        <v/>
      </c>
      <c r="D104" s="79" t="str">
        <f>IF(A104="","",IF(ISNA(VLOOKUP(A104,Journal!$X$2:$X$1000,1,FALSE)),"",VLOOKUP(A104,Journal!$X$2:$AF$1000,9,FALSE)))</f>
        <v/>
      </c>
      <c r="E104" s="79" t="str">
        <f>IF(A104="","",IF(ISNA(VLOOKUP(A104,Journal!$X$2:$X$1000,1,FALSE)),"",VLOOKUP(A104,Journal!$X$2:$AK$1000,13,FALSE)))</f>
        <v/>
      </c>
      <c r="F104" s="79" t="str">
        <f>IF(A104="","",IF(ISNA(VLOOKUP(A104,Journal!$X$2:$X$1000,1,FALSE)),"",VLOOKUP(A104,Journal!$X$2:$AK$1000,14,FALSE)))</f>
        <v/>
      </c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</row>
    <row r="105" spans="1:20" ht="15.75" customHeight="1" x14ac:dyDescent="0.25">
      <c r="A105" s="80" t="str">
        <f>IF(AND(Journal!L105&gt;=Statistics!$E$4,Journal!L105&lt;=Statistics!$F$4),Journal!X105,"")</f>
        <v/>
      </c>
      <c r="B105" s="128" t="str">
        <f>IF(A105="","",VLOOKUP(A105,Journal!$X:$AG,10,FALSE))</f>
        <v/>
      </c>
      <c r="C105" s="127" t="str">
        <f>IF(A105="","",IF(ISNA(VLOOKUP(A105,Journal!$X$2:$X$1000,1,FALSE)),"",VLOOKUP(A105,Journal!$X$2:$Y$1000,2,FALSE)))</f>
        <v/>
      </c>
      <c r="D105" s="79" t="str">
        <f>IF(A105="","",IF(ISNA(VLOOKUP(A105,Journal!$X$2:$X$1000,1,FALSE)),"",VLOOKUP(A105,Journal!$X$2:$AF$1000,9,FALSE)))</f>
        <v/>
      </c>
      <c r="E105" s="79" t="str">
        <f>IF(A105="","",IF(ISNA(VLOOKUP(A105,Journal!$X$2:$X$1000,1,FALSE)),"",VLOOKUP(A105,Journal!$X$2:$AK$1000,13,FALSE)))</f>
        <v/>
      </c>
      <c r="F105" s="79" t="str">
        <f>IF(A105="","",IF(ISNA(VLOOKUP(A105,Journal!$X$2:$X$1000,1,FALSE)),"",VLOOKUP(A105,Journal!$X$2:$AK$1000,14,FALSE)))</f>
        <v/>
      </c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</row>
    <row r="106" spans="1:20" ht="15.75" customHeight="1" x14ac:dyDescent="0.25">
      <c r="A106" s="80" t="str">
        <f>IF(AND(Journal!L106&gt;=Statistics!$E$4,Journal!L106&lt;=Statistics!$F$4),Journal!X106,"")</f>
        <v/>
      </c>
      <c r="B106" s="128" t="str">
        <f>IF(A106="","",VLOOKUP(A106,Journal!$X:$AG,10,FALSE))</f>
        <v/>
      </c>
      <c r="C106" s="127" t="str">
        <f>IF(A106="","",IF(ISNA(VLOOKUP(A106,Journal!$X$2:$X$1000,1,FALSE)),"",VLOOKUP(A106,Journal!$X$2:$Y$1000,2,FALSE)))</f>
        <v/>
      </c>
      <c r="D106" s="79" t="str">
        <f>IF(A106="","",IF(ISNA(VLOOKUP(A106,Journal!$X$2:$X$1000,1,FALSE)),"",VLOOKUP(A106,Journal!$X$2:$AF$1000,9,FALSE)))</f>
        <v/>
      </c>
      <c r="E106" s="79" t="str">
        <f>IF(A106="","",IF(ISNA(VLOOKUP(A106,Journal!$X$2:$X$1000,1,FALSE)),"",VLOOKUP(A106,Journal!$X$2:$AK$1000,13,FALSE)))</f>
        <v/>
      </c>
      <c r="F106" s="79" t="str">
        <f>IF(A106="","",IF(ISNA(VLOOKUP(A106,Journal!$X$2:$X$1000,1,FALSE)),"",VLOOKUP(A106,Journal!$X$2:$AK$1000,14,FALSE)))</f>
        <v/>
      </c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</row>
    <row r="107" spans="1:20" ht="15.75" customHeight="1" x14ac:dyDescent="0.25">
      <c r="A107" s="80" t="str">
        <f>IF(AND(Journal!L107&gt;=Statistics!$E$4,Journal!L107&lt;=Statistics!$F$4),Journal!X107,"")</f>
        <v/>
      </c>
      <c r="B107" s="128" t="str">
        <f>IF(A107="","",VLOOKUP(A107,Journal!$X:$AG,10,FALSE))</f>
        <v/>
      </c>
      <c r="C107" s="127" t="str">
        <f>IF(A107="","",IF(ISNA(VLOOKUP(A107,Journal!$X$2:$X$1000,1,FALSE)),"",VLOOKUP(A107,Journal!$X$2:$Y$1000,2,FALSE)))</f>
        <v/>
      </c>
      <c r="D107" s="79" t="str">
        <f>IF(A107="","",IF(ISNA(VLOOKUP(A107,Journal!$X$2:$X$1000,1,FALSE)),"",VLOOKUP(A107,Journal!$X$2:$AF$1000,9,FALSE)))</f>
        <v/>
      </c>
      <c r="E107" s="79" t="str">
        <f>IF(A107="","",IF(ISNA(VLOOKUP(A107,Journal!$X$2:$X$1000,1,FALSE)),"",VLOOKUP(A107,Journal!$X$2:$AK$1000,13,FALSE)))</f>
        <v/>
      </c>
      <c r="F107" s="79" t="str">
        <f>IF(A107="","",IF(ISNA(VLOOKUP(A107,Journal!$X$2:$X$1000,1,FALSE)),"",VLOOKUP(A107,Journal!$X$2:$AK$1000,14,FALSE)))</f>
        <v/>
      </c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</row>
    <row r="108" spans="1:20" ht="15.75" customHeight="1" x14ac:dyDescent="0.25">
      <c r="A108" s="80" t="str">
        <f>IF(AND(Journal!L108&gt;=Statistics!$E$4,Journal!L108&lt;=Statistics!$F$4),Journal!X108,"")</f>
        <v/>
      </c>
      <c r="B108" s="128" t="str">
        <f>IF(A108="","",VLOOKUP(A108,Journal!$X:$AG,10,FALSE))</f>
        <v/>
      </c>
      <c r="C108" s="127" t="str">
        <f>IF(A108="","",IF(ISNA(VLOOKUP(A108,Journal!$X$2:$X$1000,1,FALSE)),"",VLOOKUP(A108,Journal!$X$2:$Y$1000,2,FALSE)))</f>
        <v/>
      </c>
      <c r="D108" s="79" t="str">
        <f>IF(A108="","",IF(ISNA(VLOOKUP(A108,Journal!$X$2:$X$1000,1,FALSE)),"",VLOOKUP(A108,Journal!$X$2:$AF$1000,9,FALSE)))</f>
        <v/>
      </c>
      <c r="E108" s="79" t="str">
        <f>IF(A108="","",IF(ISNA(VLOOKUP(A108,Journal!$X$2:$X$1000,1,FALSE)),"",VLOOKUP(A108,Journal!$X$2:$AK$1000,13,FALSE)))</f>
        <v/>
      </c>
      <c r="F108" s="79" t="str">
        <f>IF(A108="","",IF(ISNA(VLOOKUP(A108,Journal!$X$2:$X$1000,1,FALSE)),"",VLOOKUP(A108,Journal!$X$2:$AK$1000,14,FALSE)))</f>
        <v/>
      </c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</row>
    <row r="109" spans="1:20" ht="15.75" customHeight="1" x14ac:dyDescent="0.25">
      <c r="A109" s="80" t="str">
        <f>IF(AND(Journal!L109&gt;=Statistics!$E$4,Journal!L109&lt;=Statistics!$F$4),Journal!X109,"")</f>
        <v/>
      </c>
      <c r="B109" s="128" t="str">
        <f>IF(A109="","",VLOOKUP(A109,Journal!$X:$AG,10,FALSE))</f>
        <v/>
      </c>
      <c r="C109" s="127" t="str">
        <f>IF(A109="","",IF(ISNA(VLOOKUP(A109,Journal!$X$2:$X$1000,1,FALSE)),"",VLOOKUP(A109,Journal!$X$2:$Y$1000,2,FALSE)))</f>
        <v/>
      </c>
      <c r="D109" s="79" t="str">
        <f>IF(A109="","",IF(ISNA(VLOOKUP(A109,Journal!$X$2:$X$1000,1,FALSE)),"",VLOOKUP(A109,Journal!$X$2:$AF$1000,9,FALSE)))</f>
        <v/>
      </c>
      <c r="E109" s="79" t="str">
        <f>IF(A109="","",IF(ISNA(VLOOKUP(A109,Journal!$X$2:$X$1000,1,FALSE)),"",VLOOKUP(A109,Journal!$X$2:$AK$1000,13,FALSE)))</f>
        <v/>
      </c>
      <c r="F109" s="79" t="str">
        <f>IF(A109="","",IF(ISNA(VLOOKUP(A109,Journal!$X$2:$X$1000,1,FALSE)),"",VLOOKUP(A109,Journal!$X$2:$AK$1000,14,FALSE)))</f>
        <v/>
      </c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</row>
    <row r="110" spans="1:20" ht="15.75" customHeight="1" x14ac:dyDescent="0.25">
      <c r="A110" s="80" t="str">
        <f>IF(AND(Journal!L110&gt;=Statistics!$E$4,Journal!L110&lt;=Statistics!$F$4),Journal!X110,"")</f>
        <v/>
      </c>
      <c r="B110" s="128" t="str">
        <f>IF(A110="","",VLOOKUP(A110,Journal!$X:$AG,10,FALSE))</f>
        <v/>
      </c>
      <c r="C110" s="127" t="str">
        <f>IF(A110="","",IF(ISNA(VLOOKUP(A110,Journal!$X$2:$X$1000,1,FALSE)),"",VLOOKUP(A110,Journal!$X$2:$Y$1000,2,FALSE)))</f>
        <v/>
      </c>
      <c r="D110" s="79" t="str">
        <f>IF(A110="","",IF(ISNA(VLOOKUP(A110,Journal!$X$2:$X$1000,1,FALSE)),"",VLOOKUP(A110,Journal!$X$2:$AF$1000,9,FALSE)))</f>
        <v/>
      </c>
      <c r="E110" s="79" t="str">
        <f>IF(A110="","",IF(ISNA(VLOOKUP(A110,Journal!$X$2:$X$1000,1,FALSE)),"",VLOOKUP(A110,Journal!$X$2:$AK$1000,13,FALSE)))</f>
        <v/>
      </c>
      <c r="F110" s="79" t="str">
        <f>IF(A110="","",IF(ISNA(VLOOKUP(A110,Journal!$X$2:$X$1000,1,FALSE)),"",VLOOKUP(A110,Journal!$X$2:$AK$1000,14,FALSE)))</f>
        <v/>
      </c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</row>
    <row r="111" spans="1:20" ht="15.75" customHeight="1" x14ac:dyDescent="0.25">
      <c r="A111" s="80" t="str">
        <f>IF(AND(Journal!L111&gt;=Statistics!$E$4,Journal!L111&lt;=Statistics!$F$4),Journal!X111,"")</f>
        <v/>
      </c>
      <c r="B111" s="128" t="str">
        <f>IF(A111="","",VLOOKUP(A111,Journal!$X:$AG,10,FALSE))</f>
        <v/>
      </c>
      <c r="C111" s="127" t="str">
        <f>IF(A111="","",IF(ISNA(VLOOKUP(A111,Journal!$X$2:$X$1000,1,FALSE)),"",VLOOKUP(A111,Journal!$X$2:$Y$1000,2,FALSE)))</f>
        <v/>
      </c>
      <c r="D111" s="79" t="str">
        <f>IF(A111="","",IF(ISNA(VLOOKUP(A111,Journal!$X$2:$X$1000,1,FALSE)),"",VLOOKUP(A111,Journal!$X$2:$AF$1000,9,FALSE)))</f>
        <v/>
      </c>
      <c r="E111" s="79" t="str">
        <f>IF(A111="","",IF(ISNA(VLOOKUP(A111,Journal!$X$2:$X$1000,1,FALSE)),"",VLOOKUP(A111,Journal!$X$2:$AK$1000,13,FALSE)))</f>
        <v/>
      </c>
      <c r="F111" s="79" t="str">
        <f>IF(A111="","",IF(ISNA(VLOOKUP(A111,Journal!$X$2:$X$1000,1,FALSE)),"",VLOOKUP(A111,Journal!$X$2:$AK$1000,14,FALSE)))</f>
        <v/>
      </c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</row>
    <row r="112" spans="1:20" ht="15.75" customHeight="1" x14ac:dyDescent="0.25">
      <c r="A112" s="80" t="str">
        <f>IF(AND(Journal!L112&gt;=Statistics!$E$4,Journal!L112&lt;=Statistics!$F$4),Journal!X112,"")</f>
        <v/>
      </c>
      <c r="B112" s="128" t="str">
        <f>IF(A112="","",VLOOKUP(A112,Journal!$X:$AG,10,FALSE))</f>
        <v/>
      </c>
      <c r="C112" s="127" t="str">
        <f>IF(A112="","",IF(ISNA(VLOOKUP(A112,Journal!$X$2:$X$1000,1,FALSE)),"",VLOOKUP(A112,Journal!$X$2:$Y$1000,2,FALSE)))</f>
        <v/>
      </c>
      <c r="D112" s="79" t="str">
        <f>IF(A112="","",IF(ISNA(VLOOKUP(A112,Journal!$X$2:$X$1000,1,FALSE)),"",VLOOKUP(A112,Journal!$X$2:$AF$1000,9,FALSE)))</f>
        <v/>
      </c>
      <c r="E112" s="79" t="str">
        <f>IF(A112="","",IF(ISNA(VLOOKUP(A112,Journal!$X$2:$X$1000,1,FALSE)),"",VLOOKUP(A112,Journal!$X$2:$AK$1000,13,FALSE)))</f>
        <v/>
      </c>
      <c r="F112" s="79" t="str">
        <f>IF(A112="","",IF(ISNA(VLOOKUP(A112,Journal!$X$2:$X$1000,1,FALSE)),"",VLOOKUP(A112,Journal!$X$2:$AK$1000,14,FALSE)))</f>
        <v/>
      </c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</row>
    <row r="113" spans="1:20" ht="15.75" customHeight="1" x14ac:dyDescent="0.25">
      <c r="A113" s="80" t="str">
        <f>IF(AND(Journal!L113&gt;=Statistics!$E$4,Journal!L113&lt;=Statistics!$F$4),Journal!X113,"")</f>
        <v/>
      </c>
      <c r="B113" s="128" t="str">
        <f>IF(A113="","",VLOOKUP(A113,Journal!$X:$AG,10,FALSE))</f>
        <v/>
      </c>
      <c r="C113" s="127" t="str">
        <f>IF(A113="","",IF(ISNA(VLOOKUP(A113,Journal!$X$2:$X$1000,1,FALSE)),"",VLOOKUP(A113,Journal!$X$2:$Y$1000,2,FALSE)))</f>
        <v/>
      </c>
      <c r="D113" s="79" t="str">
        <f>IF(A113="","",IF(ISNA(VLOOKUP(A113,Journal!$X$2:$X$1000,1,FALSE)),"",VLOOKUP(A113,Journal!$X$2:$AF$1000,9,FALSE)))</f>
        <v/>
      </c>
      <c r="E113" s="79" t="str">
        <f>IF(A113="","",IF(ISNA(VLOOKUP(A113,Journal!$X$2:$X$1000,1,FALSE)),"",VLOOKUP(A113,Journal!$X$2:$AK$1000,13,FALSE)))</f>
        <v/>
      </c>
      <c r="F113" s="79" t="str">
        <f>IF(A113="","",IF(ISNA(VLOOKUP(A113,Journal!$X$2:$X$1000,1,FALSE)),"",VLOOKUP(A113,Journal!$X$2:$AK$1000,14,FALSE)))</f>
        <v/>
      </c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</row>
    <row r="114" spans="1:20" ht="15.75" customHeight="1" x14ac:dyDescent="0.25">
      <c r="A114" s="80" t="str">
        <f>IF(AND(Journal!L114&gt;=Statistics!$E$4,Journal!L114&lt;=Statistics!$F$4),Journal!X114,"")</f>
        <v/>
      </c>
      <c r="B114" s="128" t="str">
        <f>IF(A114="","",VLOOKUP(A114,Journal!$X:$AG,10,FALSE))</f>
        <v/>
      </c>
      <c r="C114" s="127" t="str">
        <f>IF(A114="","",IF(ISNA(VLOOKUP(A114,Journal!$X$2:$X$1000,1,FALSE)),"",VLOOKUP(A114,Journal!$X$2:$Y$1000,2,FALSE)))</f>
        <v/>
      </c>
      <c r="D114" s="79" t="str">
        <f>IF(A114="","",IF(ISNA(VLOOKUP(A114,Journal!$X$2:$X$1000,1,FALSE)),"",VLOOKUP(A114,Journal!$X$2:$AF$1000,9,FALSE)))</f>
        <v/>
      </c>
      <c r="E114" s="79" t="str">
        <f>IF(A114="","",IF(ISNA(VLOOKUP(A114,Journal!$X$2:$X$1000,1,FALSE)),"",VLOOKUP(A114,Journal!$X$2:$AK$1000,13,FALSE)))</f>
        <v/>
      </c>
      <c r="F114" s="79" t="str">
        <f>IF(A114="","",IF(ISNA(VLOOKUP(A114,Journal!$X$2:$X$1000,1,FALSE)),"",VLOOKUP(A114,Journal!$X$2:$AK$1000,14,FALSE)))</f>
        <v/>
      </c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</row>
    <row r="115" spans="1:20" ht="15.75" customHeight="1" x14ac:dyDescent="0.25">
      <c r="A115" s="80" t="str">
        <f>IF(AND(Journal!L115&gt;=Statistics!$E$4,Journal!L115&lt;=Statistics!$F$4),Journal!X115,"")</f>
        <v/>
      </c>
      <c r="B115" s="128" t="str">
        <f>IF(A115="","",VLOOKUP(A115,Journal!$X:$AG,10,FALSE))</f>
        <v/>
      </c>
      <c r="C115" s="127" t="str">
        <f>IF(A115="","",IF(ISNA(VLOOKUP(A115,Journal!$X$2:$X$1000,1,FALSE)),"",VLOOKUP(A115,Journal!$X$2:$Y$1000,2,FALSE)))</f>
        <v/>
      </c>
      <c r="D115" s="79" t="str">
        <f>IF(A115="","",IF(ISNA(VLOOKUP(A115,Journal!$X$2:$X$1000,1,FALSE)),"",VLOOKUP(A115,Journal!$X$2:$AF$1000,9,FALSE)))</f>
        <v/>
      </c>
      <c r="E115" s="79" t="str">
        <f>IF(A115="","",IF(ISNA(VLOOKUP(A115,Journal!$X$2:$X$1000,1,FALSE)),"",VLOOKUP(A115,Journal!$X$2:$AK$1000,13,FALSE)))</f>
        <v/>
      </c>
      <c r="F115" s="79" t="str">
        <f>IF(A115="","",IF(ISNA(VLOOKUP(A115,Journal!$X$2:$X$1000,1,FALSE)),"",VLOOKUP(A115,Journal!$X$2:$AK$1000,14,FALSE)))</f>
        <v/>
      </c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</row>
    <row r="116" spans="1:20" ht="15.75" customHeight="1" x14ac:dyDescent="0.25">
      <c r="A116" s="80" t="str">
        <f>IF(AND(Journal!L116&gt;=Statistics!$E$4,Journal!L116&lt;=Statistics!$F$4),Journal!X116,"")</f>
        <v/>
      </c>
      <c r="B116" s="128" t="str">
        <f>IF(A116="","",VLOOKUP(A116,Journal!$X:$AG,10,FALSE))</f>
        <v/>
      </c>
      <c r="C116" s="127" t="str">
        <f>IF(A116="","",IF(ISNA(VLOOKUP(A116,Journal!$X$2:$X$1000,1,FALSE)),"",VLOOKUP(A116,Journal!$X$2:$Y$1000,2,FALSE)))</f>
        <v/>
      </c>
      <c r="D116" s="79" t="str">
        <f>IF(A116="","",IF(ISNA(VLOOKUP(A116,Journal!$X$2:$X$1000,1,FALSE)),"",VLOOKUP(A116,Journal!$X$2:$AF$1000,9,FALSE)))</f>
        <v/>
      </c>
      <c r="E116" s="79" t="str">
        <f>IF(A116="","",IF(ISNA(VLOOKUP(A116,Journal!$X$2:$X$1000,1,FALSE)),"",VLOOKUP(A116,Journal!$X$2:$AK$1000,13,FALSE)))</f>
        <v/>
      </c>
      <c r="F116" s="79" t="str">
        <f>IF(A116="","",IF(ISNA(VLOOKUP(A116,Journal!$X$2:$X$1000,1,FALSE)),"",VLOOKUP(A116,Journal!$X$2:$AK$1000,14,FALSE)))</f>
        <v/>
      </c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</row>
    <row r="117" spans="1:20" ht="15.75" customHeight="1" x14ac:dyDescent="0.25">
      <c r="A117" s="80" t="str">
        <f>IF(AND(Journal!L117&gt;=Statistics!$E$4,Journal!L117&lt;=Statistics!$F$4),Journal!X117,"")</f>
        <v/>
      </c>
      <c r="B117" s="128" t="str">
        <f>IF(A117="","",VLOOKUP(A117,Journal!$X:$AG,10,FALSE))</f>
        <v/>
      </c>
      <c r="C117" s="127" t="str">
        <f>IF(A117="","",IF(ISNA(VLOOKUP(A117,Journal!$X$2:$X$1000,1,FALSE)),"",VLOOKUP(A117,Journal!$X$2:$Y$1000,2,FALSE)))</f>
        <v/>
      </c>
      <c r="D117" s="79" t="str">
        <f>IF(A117="","",IF(ISNA(VLOOKUP(A117,Journal!$X$2:$X$1000,1,FALSE)),"",VLOOKUP(A117,Journal!$X$2:$AF$1000,9,FALSE)))</f>
        <v/>
      </c>
      <c r="E117" s="79" t="str">
        <f>IF(A117="","",IF(ISNA(VLOOKUP(A117,Journal!$X$2:$X$1000,1,FALSE)),"",VLOOKUP(A117,Journal!$X$2:$AK$1000,13,FALSE)))</f>
        <v/>
      </c>
      <c r="F117" s="79" t="str">
        <f>IF(A117="","",IF(ISNA(VLOOKUP(A117,Journal!$X$2:$X$1000,1,FALSE)),"",VLOOKUP(A117,Journal!$X$2:$AK$1000,14,FALSE)))</f>
        <v/>
      </c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</row>
    <row r="118" spans="1:20" ht="15.75" customHeight="1" x14ac:dyDescent="0.25">
      <c r="A118" s="80" t="str">
        <f>IF(AND(Journal!L118&gt;=Statistics!$E$4,Journal!L118&lt;=Statistics!$F$4),Journal!X118,"")</f>
        <v/>
      </c>
      <c r="B118" s="128" t="str">
        <f>IF(A118="","",VLOOKUP(A118,Journal!$X:$AG,10,FALSE))</f>
        <v/>
      </c>
      <c r="C118" s="127" t="str">
        <f>IF(A118="","",IF(ISNA(VLOOKUP(A118,Journal!$X$2:$X$1000,1,FALSE)),"",VLOOKUP(A118,Journal!$X$2:$Y$1000,2,FALSE)))</f>
        <v/>
      </c>
      <c r="D118" s="79" t="str">
        <f>IF(A118="","",IF(ISNA(VLOOKUP(A118,Journal!$X$2:$X$1000,1,FALSE)),"",VLOOKUP(A118,Journal!$X$2:$AF$1000,9,FALSE)))</f>
        <v/>
      </c>
      <c r="E118" s="79" t="str">
        <f>IF(A118="","",IF(ISNA(VLOOKUP(A118,Journal!$X$2:$X$1000,1,FALSE)),"",VLOOKUP(A118,Journal!$X$2:$AK$1000,13,FALSE)))</f>
        <v/>
      </c>
      <c r="F118" s="79" t="str">
        <f>IF(A118="","",IF(ISNA(VLOOKUP(A118,Journal!$X$2:$X$1000,1,FALSE)),"",VLOOKUP(A118,Journal!$X$2:$AK$1000,14,FALSE)))</f>
        <v/>
      </c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</row>
    <row r="119" spans="1:20" ht="15.75" customHeight="1" x14ac:dyDescent="0.25">
      <c r="A119" s="80" t="str">
        <f>IF(AND(Journal!L119&gt;=Statistics!$E$4,Journal!L119&lt;=Statistics!$F$4),Journal!X119,"")</f>
        <v/>
      </c>
      <c r="B119" s="128" t="str">
        <f>IF(A119="","",VLOOKUP(A119,Journal!$X:$AG,10,FALSE))</f>
        <v/>
      </c>
      <c r="C119" s="127" t="str">
        <f>IF(A119="","",IF(ISNA(VLOOKUP(A119,Journal!$X$2:$X$1000,1,FALSE)),"",VLOOKUP(A119,Journal!$X$2:$Y$1000,2,FALSE)))</f>
        <v/>
      </c>
      <c r="D119" s="79" t="str">
        <f>IF(A119="","",IF(ISNA(VLOOKUP(A119,Journal!$X$2:$X$1000,1,FALSE)),"",VLOOKUP(A119,Journal!$X$2:$AF$1000,9,FALSE)))</f>
        <v/>
      </c>
      <c r="E119" s="79" t="str">
        <f>IF(A119="","",IF(ISNA(VLOOKUP(A119,Journal!$X$2:$X$1000,1,FALSE)),"",VLOOKUP(A119,Journal!$X$2:$AK$1000,13,FALSE)))</f>
        <v/>
      </c>
      <c r="F119" s="79" t="str">
        <f>IF(A119="","",IF(ISNA(VLOOKUP(A119,Journal!$X$2:$X$1000,1,FALSE)),"",VLOOKUP(A119,Journal!$X$2:$AK$1000,14,FALSE)))</f>
        <v/>
      </c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</row>
    <row r="120" spans="1:20" ht="15.75" customHeight="1" x14ac:dyDescent="0.25">
      <c r="A120" s="80" t="str">
        <f>IF(AND(Journal!L120&gt;=Statistics!$E$4,Journal!L120&lt;=Statistics!$F$4),Journal!X120,"")</f>
        <v/>
      </c>
      <c r="B120" s="128" t="str">
        <f>IF(A120="","",VLOOKUP(A120,Journal!$X:$AG,10,FALSE))</f>
        <v/>
      </c>
      <c r="C120" s="127" t="str">
        <f>IF(A120="","",IF(ISNA(VLOOKUP(A120,Journal!$X$2:$X$1000,1,FALSE)),"",VLOOKUP(A120,Journal!$X$2:$Y$1000,2,FALSE)))</f>
        <v/>
      </c>
      <c r="D120" s="79" t="str">
        <f>IF(A120="","",IF(ISNA(VLOOKUP(A120,Journal!$X$2:$X$1000,1,FALSE)),"",VLOOKUP(A120,Journal!$X$2:$AF$1000,9,FALSE)))</f>
        <v/>
      </c>
      <c r="E120" s="79" t="str">
        <f>IF(A120="","",IF(ISNA(VLOOKUP(A120,Journal!$X$2:$X$1000,1,FALSE)),"",VLOOKUP(A120,Journal!$X$2:$AK$1000,13,FALSE)))</f>
        <v/>
      </c>
      <c r="F120" s="79" t="str">
        <f>IF(A120="","",IF(ISNA(VLOOKUP(A120,Journal!$X$2:$X$1000,1,FALSE)),"",VLOOKUP(A120,Journal!$X$2:$AK$1000,14,FALSE)))</f>
        <v/>
      </c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</row>
    <row r="121" spans="1:20" ht="15.75" customHeight="1" x14ac:dyDescent="0.25">
      <c r="A121" s="80" t="str">
        <f>IF(AND(Journal!L121&gt;=Statistics!$E$4,Journal!L121&lt;=Statistics!$F$4),Journal!X121,"")</f>
        <v/>
      </c>
      <c r="B121" s="128" t="str">
        <f>IF(A121="","",VLOOKUP(A121,Journal!$X:$AG,10,FALSE))</f>
        <v/>
      </c>
      <c r="C121" s="127" t="str">
        <f>IF(A121="","",IF(ISNA(VLOOKUP(A121,Journal!$X$2:$X$1000,1,FALSE)),"",VLOOKUP(A121,Journal!$X$2:$Y$1000,2,FALSE)))</f>
        <v/>
      </c>
      <c r="D121" s="79" t="str">
        <f>IF(A121="","",IF(ISNA(VLOOKUP(A121,Journal!$X$2:$X$1000,1,FALSE)),"",VLOOKUP(A121,Journal!$X$2:$AF$1000,9,FALSE)))</f>
        <v/>
      </c>
      <c r="E121" s="79" t="str">
        <f>IF(A121="","",IF(ISNA(VLOOKUP(A121,Journal!$X$2:$X$1000,1,FALSE)),"",VLOOKUP(A121,Journal!$X$2:$AK$1000,13,FALSE)))</f>
        <v/>
      </c>
      <c r="F121" s="79" t="str">
        <f>IF(A121="","",IF(ISNA(VLOOKUP(A121,Journal!$X$2:$X$1000,1,FALSE)),"",VLOOKUP(A121,Journal!$X$2:$AK$1000,14,FALSE)))</f>
        <v/>
      </c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</row>
    <row r="122" spans="1:20" ht="15.75" customHeight="1" x14ac:dyDescent="0.25">
      <c r="A122" s="80" t="str">
        <f>IF(AND(Journal!L122&gt;=Statistics!$E$4,Journal!L122&lt;=Statistics!$F$4),Journal!X122,"")</f>
        <v/>
      </c>
      <c r="B122" s="128" t="str">
        <f>IF(A122="","",VLOOKUP(A122,Journal!$X:$AG,10,FALSE))</f>
        <v/>
      </c>
      <c r="C122" s="127" t="str">
        <f>IF(A122="","",IF(ISNA(VLOOKUP(A122,Journal!$X$2:$X$1000,1,FALSE)),"",VLOOKUP(A122,Journal!$X$2:$Y$1000,2,FALSE)))</f>
        <v/>
      </c>
      <c r="D122" s="79" t="str">
        <f>IF(A122="","",IF(ISNA(VLOOKUP(A122,Journal!$X$2:$X$1000,1,FALSE)),"",VLOOKUP(A122,Journal!$X$2:$AF$1000,9,FALSE)))</f>
        <v/>
      </c>
      <c r="E122" s="79" t="str">
        <f>IF(A122="","",IF(ISNA(VLOOKUP(A122,Journal!$X$2:$X$1000,1,FALSE)),"",VLOOKUP(A122,Journal!$X$2:$AK$1000,13,FALSE)))</f>
        <v/>
      </c>
      <c r="F122" s="79" t="str">
        <f>IF(A122="","",IF(ISNA(VLOOKUP(A122,Journal!$X$2:$X$1000,1,FALSE)),"",VLOOKUP(A122,Journal!$X$2:$AK$1000,14,FALSE)))</f>
        <v/>
      </c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</row>
    <row r="123" spans="1:20" ht="15.75" customHeight="1" x14ac:dyDescent="0.25">
      <c r="A123" s="80" t="str">
        <f>IF(AND(Journal!L123&gt;=Statistics!$E$4,Journal!L123&lt;=Statistics!$F$4),Journal!X123,"")</f>
        <v/>
      </c>
      <c r="B123" s="128" t="str">
        <f>IF(A123="","",VLOOKUP(A123,Journal!$X:$AG,10,FALSE))</f>
        <v/>
      </c>
      <c r="C123" s="127" t="str">
        <f>IF(A123="","",IF(ISNA(VLOOKUP(A123,Journal!$X$2:$X$1000,1,FALSE)),"",VLOOKUP(A123,Journal!$X$2:$Y$1000,2,FALSE)))</f>
        <v/>
      </c>
      <c r="D123" s="79" t="str">
        <f>IF(A123="","",IF(ISNA(VLOOKUP(A123,Journal!$X$2:$X$1000,1,FALSE)),"",VLOOKUP(A123,Journal!$X$2:$AF$1000,9,FALSE)))</f>
        <v/>
      </c>
      <c r="E123" s="79" t="str">
        <f>IF(A123="","",IF(ISNA(VLOOKUP(A123,Journal!$X$2:$X$1000,1,FALSE)),"",VLOOKUP(A123,Journal!$X$2:$AK$1000,13,FALSE)))</f>
        <v/>
      </c>
      <c r="F123" s="79" t="str">
        <f>IF(A123="","",IF(ISNA(VLOOKUP(A123,Journal!$X$2:$X$1000,1,FALSE)),"",VLOOKUP(A123,Journal!$X$2:$AK$1000,14,FALSE)))</f>
        <v/>
      </c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</row>
    <row r="124" spans="1:20" ht="15.75" customHeight="1" x14ac:dyDescent="0.25">
      <c r="A124" s="80" t="str">
        <f>IF(AND(Journal!L124&gt;=Statistics!$E$4,Journal!L124&lt;=Statistics!$F$4),Journal!X124,"")</f>
        <v/>
      </c>
      <c r="B124" s="128" t="str">
        <f>IF(A124="","",VLOOKUP(A124,Journal!$X:$AG,10,FALSE))</f>
        <v/>
      </c>
      <c r="C124" s="127" t="str">
        <f>IF(A124="","",IF(ISNA(VLOOKUP(A124,Journal!$X$2:$X$1000,1,FALSE)),"",VLOOKUP(A124,Journal!$X$2:$Y$1000,2,FALSE)))</f>
        <v/>
      </c>
      <c r="D124" s="79" t="str">
        <f>IF(A124="","",IF(ISNA(VLOOKUP(A124,Journal!$X$2:$X$1000,1,FALSE)),"",VLOOKUP(A124,Journal!$X$2:$AF$1000,9,FALSE)))</f>
        <v/>
      </c>
      <c r="E124" s="79" t="str">
        <f>IF(A124="","",IF(ISNA(VLOOKUP(A124,Journal!$X$2:$X$1000,1,FALSE)),"",VLOOKUP(A124,Journal!$X$2:$AK$1000,13,FALSE)))</f>
        <v/>
      </c>
      <c r="F124" s="79" t="str">
        <f>IF(A124="","",IF(ISNA(VLOOKUP(A124,Journal!$X$2:$X$1000,1,FALSE)),"",VLOOKUP(A124,Journal!$X$2:$AK$1000,14,FALSE)))</f>
        <v/>
      </c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</row>
    <row r="125" spans="1:20" ht="15.75" customHeight="1" x14ac:dyDescent="0.25">
      <c r="A125" s="80" t="str">
        <f>IF(AND(Journal!L125&gt;=Statistics!$E$4,Journal!L125&lt;=Statistics!$F$4),Journal!X125,"")</f>
        <v/>
      </c>
      <c r="B125" s="128" t="str">
        <f>IF(A125="","",VLOOKUP(A125,Journal!$X:$AG,10,FALSE))</f>
        <v/>
      </c>
      <c r="C125" s="127" t="str">
        <f>IF(A125="","",IF(ISNA(VLOOKUP(A125,Journal!$X$2:$X$1000,1,FALSE)),"",VLOOKUP(A125,Journal!$X$2:$Y$1000,2,FALSE)))</f>
        <v/>
      </c>
      <c r="D125" s="79" t="str">
        <f>IF(A125="","",IF(ISNA(VLOOKUP(A125,Journal!$X$2:$X$1000,1,FALSE)),"",VLOOKUP(A125,Journal!$X$2:$AF$1000,9,FALSE)))</f>
        <v/>
      </c>
      <c r="E125" s="79" t="str">
        <f>IF(A125="","",IF(ISNA(VLOOKUP(A125,Journal!$X$2:$X$1000,1,FALSE)),"",VLOOKUP(A125,Journal!$X$2:$AK$1000,13,FALSE)))</f>
        <v/>
      </c>
      <c r="F125" s="79" t="str">
        <f>IF(A125="","",IF(ISNA(VLOOKUP(A125,Journal!$X$2:$X$1000,1,FALSE)),"",VLOOKUP(A125,Journal!$X$2:$AK$1000,14,FALSE)))</f>
        <v/>
      </c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</row>
    <row r="126" spans="1:20" ht="15.75" customHeight="1" x14ac:dyDescent="0.25">
      <c r="A126" s="80" t="str">
        <f>IF(AND(Journal!L126&gt;=Statistics!$E$4,Journal!L126&lt;=Statistics!$F$4),Journal!X126,"")</f>
        <v/>
      </c>
      <c r="B126" s="128" t="str">
        <f>IF(A126="","",VLOOKUP(A126,Journal!$X:$AG,10,FALSE))</f>
        <v/>
      </c>
      <c r="C126" s="127" t="str">
        <f>IF(A126="","",IF(ISNA(VLOOKUP(A126,Journal!$X$2:$X$1000,1,FALSE)),"",VLOOKUP(A126,Journal!$X$2:$Y$1000,2,FALSE)))</f>
        <v/>
      </c>
      <c r="D126" s="79" t="str">
        <f>IF(A126="","",IF(ISNA(VLOOKUP(A126,Journal!$X$2:$X$1000,1,FALSE)),"",VLOOKUP(A126,Journal!$X$2:$AF$1000,9,FALSE)))</f>
        <v/>
      </c>
      <c r="E126" s="79" t="str">
        <f>IF(A126="","",IF(ISNA(VLOOKUP(A126,Journal!$X$2:$X$1000,1,FALSE)),"",VLOOKUP(A126,Journal!$X$2:$AK$1000,13,FALSE)))</f>
        <v/>
      </c>
      <c r="F126" s="79" t="str">
        <f>IF(A126="","",IF(ISNA(VLOOKUP(A126,Journal!$X$2:$X$1000,1,FALSE)),"",VLOOKUP(A126,Journal!$X$2:$AK$1000,14,FALSE)))</f>
        <v/>
      </c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</row>
    <row r="127" spans="1:20" ht="15.75" customHeight="1" x14ac:dyDescent="0.25">
      <c r="A127" s="80" t="str">
        <f>IF(AND(Journal!L127&gt;=Statistics!$E$4,Journal!L127&lt;=Statistics!$F$4),Journal!X127,"")</f>
        <v/>
      </c>
      <c r="B127" s="128" t="str">
        <f>IF(A127="","",VLOOKUP(A127,Journal!$X:$AG,10,FALSE))</f>
        <v/>
      </c>
      <c r="C127" s="127" t="str">
        <f>IF(A127="","",IF(ISNA(VLOOKUP(A127,Journal!$X$2:$X$1000,1,FALSE)),"",VLOOKUP(A127,Journal!$X$2:$Y$1000,2,FALSE)))</f>
        <v/>
      </c>
      <c r="D127" s="79" t="str">
        <f>IF(A127="","",IF(ISNA(VLOOKUP(A127,Journal!$X$2:$X$1000,1,FALSE)),"",VLOOKUP(A127,Journal!$X$2:$AF$1000,9,FALSE)))</f>
        <v/>
      </c>
      <c r="E127" s="79" t="str">
        <f>IF(A127="","",IF(ISNA(VLOOKUP(A127,Journal!$X$2:$X$1000,1,FALSE)),"",VLOOKUP(A127,Journal!$X$2:$AK$1000,13,FALSE)))</f>
        <v/>
      </c>
      <c r="F127" s="79" t="str">
        <f>IF(A127="","",IF(ISNA(VLOOKUP(A127,Journal!$X$2:$X$1000,1,FALSE)),"",VLOOKUP(A127,Journal!$X$2:$AK$1000,14,FALSE)))</f>
        <v/>
      </c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</row>
    <row r="128" spans="1:20" ht="15.75" customHeight="1" x14ac:dyDescent="0.25">
      <c r="A128" s="80" t="str">
        <f>IF(AND(Journal!L128&gt;=Statistics!$E$4,Journal!L128&lt;=Statistics!$F$4),Journal!X128,"")</f>
        <v/>
      </c>
      <c r="B128" s="128" t="str">
        <f>IF(A128="","",VLOOKUP(A128,Journal!$X:$AG,10,FALSE))</f>
        <v/>
      </c>
      <c r="C128" s="127" t="str">
        <f>IF(A128="","",IF(ISNA(VLOOKUP(A128,Journal!$X$2:$X$1000,1,FALSE)),"",VLOOKUP(A128,Journal!$X$2:$Y$1000,2,FALSE)))</f>
        <v/>
      </c>
      <c r="D128" s="79" t="str">
        <f>IF(A128="","",IF(ISNA(VLOOKUP(A128,Journal!$X$2:$X$1000,1,FALSE)),"",VLOOKUP(A128,Journal!$X$2:$AF$1000,9,FALSE)))</f>
        <v/>
      </c>
      <c r="E128" s="79" t="str">
        <f>IF(A128="","",IF(ISNA(VLOOKUP(A128,Journal!$X$2:$X$1000,1,FALSE)),"",VLOOKUP(A128,Journal!$X$2:$AK$1000,13,FALSE)))</f>
        <v/>
      </c>
      <c r="F128" s="79" t="str">
        <f>IF(A128="","",IF(ISNA(VLOOKUP(A128,Journal!$X$2:$X$1000,1,FALSE)),"",VLOOKUP(A128,Journal!$X$2:$AK$1000,14,FALSE)))</f>
        <v/>
      </c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</row>
    <row r="129" spans="1:20" ht="15.75" customHeight="1" x14ac:dyDescent="0.25">
      <c r="A129" s="80" t="str">
        <f>IF(AND(Journal!L129&gt;=Statistics!$E$4,Journal!L129&lt;=Statistics!$F$4),Journal!X129,"")</f>
        <v/>
      </c>
      <c r="B129" s="128" t="str">
        <f>IF(A129="","",VLOOKUP(A129,Journal!$X:$AG,10,FALSE))</f>
        <v/>
      </c>
      <c r="C129" s="127" t="str">
        <f>IF(A129="","",IF(ISNA(VLOOKUP(A129,Journal!$X$2:$X$1000,1,FALSE)),"",VLOOKUP(A129,Journal!$X$2:$Y$1000,2,FALSE)))</f>
        <v/>
      </c>
      <c r="D129" s="79" t="str">
        <f>IF(A129="","",IF(ISNA(VLOOKUP(A129,Journal!$X$2:$X$1000,1,FALSE)),"",VLOOKUP(A129,Journal!$X$2:$AF$1000,9,FALSE)))</f>
        <v/>
      </c>
      <c r="E129" s="79" t="str">
        <f>IF(A129="","",IF(ISNA(VLOOKUP(A129,Journal!$X$2:$X$1000,1,FALSE)),"",VLOOKUP(A129,Journal!$X$2:$AK$1000,13,FALSE)))</f>
        <v/>
      </c>
      <c r="F129" s="79" t="str">
        <f>IF(A129="","",IF(ISNA(VLOOKUP(A129,Journal!$X$2:$X$1000,1,FALSE)),"",VLOOKUP(A129,Journal!$X$2:$AK$1000,14,FALSE)))</f>
        <v/>
      </c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</row>
    <row r="130" spans="1:20" ht="15.75" customHeight="1" x14ac:dyDescent="0.25">
      <c r="A130" s="80" t="str">
        <f>IF(AND(Journal!L130&gt;=Statistics!$E$4,Journal!L130&lt;=Statistics!$F$4),Journal!X130,"")</f>
        <v/>
      </c>
      <c r="B130" s="128" t="str">
        <f>IF(A130="","",VLOOKUP(A130,Journal!$X:$AG,10,FALSE))</f>
        <v/>
      </c>
      <c r="C130" s="127" t="str">
        <f>IF(A130="","",IF(ISNA(VLOOKUP(A130,Journal!$X$2:$X$1000,1,FALSE)),"",VLOOKUP(A130,Journal!$X$2:$Y$1000,2,FALSE)))</f>
        <v/>
      </c>
      <c r="D130" s="79" t="str">
        <f>IF(A130="","",IF(ISNA(VLOOKUP(A130,Journal!$X$2:$X$1000,1,FALSE)),"",VLOOKUP(A130,Journal!$X$2:$AF$1000,9,FALSE)))</f>
        <v/>
      </c>
      <c r="E130" s="79" t="str">
        <f>IF(A130="","",IF(ISNA(VLOOKUP(A130,Journal!$X$2:$X$1000,1,FALSE)),"",VLOOKUP(A130,Journal!$X$2:$AK$1000,13,FALSE)))</f>
        <v/>
      </c>
      <c r="F130" s="79" t="str">
        <f>IF(A130="","",IF(ISNA(VLOOKUP(A130,Journal!$X$2:$X$1000,1,FALSE)),"",VLOOKUP(A130,Journal!$X$2:$AK$1000,14,FALSE)))</f>
        <v/>
      </c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</row>
    <row r="131" spans="1:20" ht="15.75" customHeight="1" x14ac:dyDescent="0.25">
      <c r="A131" s="80" t="str">
        <f>IF(AND(Journal!L131&gt;=Statistics!$E$4,Journal!L131&lt;=Statistics!$F$4),Journal!X131,"")</f>
        <v/>
      </c>
      <c r="B131" s="128" t="str">
        <f>IF(A131="","",VLOOKUP(A131,Journal!$X:$AG,10,FALSE))</f>
        <v/>
      </c>
      <c r="C131" s="127" t="str">
        <f>IF(A131="","",IF(ISNA(VLOOKUP(A131,Journal!$X$2:$X$1000,1,FALSE)),"",VLOOKUP(A131,Journal!$X$2:$Y$1000,2,FALSE)))</f>
        <v/>
      </c>
      <c r="D131" s="79" t="str">
        <f>IF(A131="","",IF(ISNA(VLOOKUP(A131,Journal!$X$2:$X$1000,1,FALSE)),"",VLOOKUP(A131,Journal!$X$2:$AF$1000,9,FALSE)))</f>
        <v/>
      </c>
      <c r="E131" s="79" t="str">
        <f>IF(A131="","",IF(ISNA(VLOOKUP(A131,Journal!$X$2:$X$1000,1,FALSE)),"",VLOOKUP(A131,Journal!$X$2:$AK$1000,13,FALSE)))</f>
        <v/>
      </c>
      <c r="F131" s="79" t="str">
        <f>IF(A131="","",IF(ISNA(VLOOKUP(A131,Journal!$X$2:$X$1000,1,FALSE)),"",VLOOKUP(A131,Journal!$X$2:$AK$1000,14,FALSE)))</f>
        <v/>
      </c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</row>
    <row r="132" spans="1:20" ht="15.75" customHeight="1" x14ac:dyDescent="0.25">
      <c r="A132" s="80" t="str">
        <f>IF(AND(Journal!L132&gt;=Statistics!$E$4,Journal!L132&lt;=Statistics!$F$4),Journal!X132,"")</f>
        <v/>
      </c>
      <c r="B132" s="128" t="str">
        <f>IF(A132="","",VLOOKUP(A132,Journal!$X:$AG,10,FALSE))</f>
        <v/>
      </c>
      <c r="C132" s="127" t="str">
        <f>IF(A132="","",IF(ISNA(VLOOKUP(A132,Journal!$X$2:$X$1000,1,FALSE)),"",VLOOKUP(A132,Journal!$X$2:$Y$1000,2,FALSE)))</f>
        <v/>
      </c>
      <c r="D132" s="79" t="str">
        <f>IF(A132="","",IF(ISNA(VLOOKUP(A132,Journal!$X$2:$X$1000,1,FALSE)),"",VLOOKUP(A132,Journal!$X$2:$AF$1000,9,FALSE)))</f>
        <v/>
      </c>
      <c r="E132" s="79" t="str">
        <f>IF(A132="","",IF(ISNA(VLOOKUP(A132,Journal!$X$2:$X$1000,1,FALSE)),"",VLOOKUP(A132,Journal!$X$2:$AK$1000,13,FALSE)))</f>
        <v/>
      </c>
      <c r="F132" s="79" t="str">
        <f>IF(A132="","",IF(ISNA(VLOOKUP(A132,Journal!$X$2:$X$1000,1,FALSE)),"",VLOOKUP(A132,Journal!$X$2:$AK$1000,14,FALSE)))</f>
        <v/>
      </c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</row>
    <row r="133" spans="1:20" ht="15.75" customHeight="1" x14ac:dyDescent="0.25">
      <c r="A133" s="80" t="str">
        <f>IF(AND(Journal!L133&gt;=Statistics!$E$4,Journal!L133&lt;=Statistics!$F$4),Journal!X133,"")</f>
        <v/>
      </c>
      <c r="B133" s="128" t="str">
        <f>IF(A133="","",VLOOKUP(A133,Journal!$X:$AG,10,FALSE))</f>
        <v/>
      </c>
      <c r="C133" s="127" t="str">
        <f>IF(A133="","",IF(ISNA(VLOOKUP(A133,Journal!$X$2:$X$1000,1,FALSE)),"",VLOOKUP(A133,Journal!$X$2:$Y$1000,2,FALSE)))</f>
        <v/>
      </c>
      <c r="D133" s="79" t="str">
        <f>IF(A133="","",IF(ISNA(VLOOKUP(A133,Journal!$X$2:$X$1000,1,FALSE)),"",VLOOKUP(A133,Journal!$X$2:$AF$1000,9,FALSE)))</f>
        <v/>
      </c>
      <c r="E133" s="79" t="str">
        <f>IF(A133="","",IF(ISNA(VLOOKUP(A133,Journal!$X$2:$X$1000,1,FALSE)),"",VLOOKUP(A133,Journal!$X$2:$AK$1000,13,FALSE)))</f>
        <v/>
      </c>
      <c r="F133" s="79" t="str">
        <f>IF(A133="","",IF(ISNA(VLOOKUP(A133,Journal!$X$2:$X$1000,1,FALSE)),"",VLOOKUP(A133,Journal!$X$2:$AK$1000,14,FALSE)))</f>
        <v/>
      </c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</row>
    <row r="134" spans="1:20" ht="15.75" customHeight="1" x14ac:dyDescent="0.25">
      <c r="A134" s="80" t="str">
        <f>IF(AND(Journal!L134&gt;=Statistics!$E$4,Journal!L134&lt;=Statistics!$F$4),Journal!X134,"")</f>
        <v/>
      </c>
      <c r="B134" s="128" t="str">
        <f>IF(A134="","",VLOOKUP(A134,Journal!$X:$AG,10,FALSE))</f>
        <v/>
      </c>
      <c r="C134" s="127" t="str">
        <f>IF(A134="","",IF(ISNA(VLOOKUP(A134,Journal!$X$2:$X$1000,1,FALSE)),"",VLOOKUP(A134,Journal!$X$2:$Y$1000,2,FALSE)))</f>
        <v/>
      </c>
      <c r="D134" s="79" t="str">
        <f>IF(A134="","",IF(ISNA(VLOOKUP(A134,Journal!$X$2:$X$1000,1,FALSE)),"",VLOOKUP(A134,Journal!$X$2:$AF$1000,9,FALSE)))</f>
        <v/>
      </c>
      <c r="E134" s="79" t="str">
        <f>IF(A134="","",IF(ISNA(VLOOKUP(A134,Journal!$X$2:$X$1000,1,FALSE)),"",VLOOKUP(A134,Journal!$X$2:$AK$1000,13,FALSE)))</f>
        <v/>
      </c>
      <c r="F134" s="79" t="str">
        <f>IF(A134="","",IF(ISNA(VLOOKUP(A134,Journal!$X$2:$X$1000,1,FALSE)),"",VLOOKUP(A134,Journal!$X$2:$AK$1000,14,FALSE)))</f>
        <v/>
      </c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</row>
    <row r="135" spans="1:20" ht="15.75" customHeight="1" x14ac:dyDescent="0.25">
      <c r="A135" s="80" t="str">
        <f>IF(AND(Journal!L135&gt;=Statistics!$E$4,Journal!L135&lt;=Statistics!$F$4),Journal!X135,"")</f>
        <v/>
      </c>
      <c r="B135" s="128" t="str">
        <f>IF(A135="","",VLOOKUP(A135,Journal!$X:$AG,10,FALSE))</f>
        <v/>
      </c>
      <c r="C135" s="127" t="str">
        <f>IF(A135="","",IF(ISNA(VLOOKUP(A135,Journal!$X$2:$X$1000,1,FALSE)),"",VLOOKUP(A135,Journal!$X$2:$Y$1000,2,FALSE)))</f>
        <v/>
      </c>
      <c r="D135" s="79" t="str">
        <f>IF(A135="","",IF(ISNA(VLOOKUP(A135,Journal!$X$2:$X$1000,1,FALSE)),"",VLOOKUP(A135,Journal!$X$2:$AF$1000,9,FALSE)))</f>
        <v/>
      </c>
      <c r="E135" s="79" t="str">
        <f>IF(A135="","",IF(ISNA(VLOOKUP(A135,Journal!$X$2:$X$1000,1,FALSE)),"",VLOOKUP(A135,Journal!$X$2:$AK$1000,13,FALSE)))</f>
        <v/>
      </c>
      <c r="F135" s="79" t="str">
        <f>IF(A135="","",IF(ISNA(VLOOKUP(A135,Journal!$X$2:$X$1000,1,FALSE)),"",VLOOKUP(A135,Journal!$X$2:$AK$1000,14,FALSE)))</f>
        <v/>
      </c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</row>
    <row r="136" spans="1:20" ht="15.75" customHeight="1" x14ac:dyDescent="0.25">
      <c r="A136" s="80" t="str">
        <f>IF(AND(Journal!L136&gt;=Statistics!$E$4,Journal!L136&lt;=Statistics!$F$4),Journal!X136,"")</f>
        <v/>
      </c>
      <c r="B136" s="128" t="str">
        <f>IF(A136="","",VLOOKUP(A136,Journal!$X:$AG,10,FALSE))</f>
        <v/>
      </c>
      <c r="C136" s="127" t="str">
        <f>IF(A136="","",IF(ISNA(VLOOKUP(A136,Journal!$X$2:$X$1000,1,FALSE)),"",VLOOKUP(A136,Journal!$X$2:$Y$1000,2,FALSE)))</f>
        <v/>
      </c>
      <c r="D136" s="79" t="str">
        <f>IF(A136="","",IF(ISNA(VLOOKUP(A136,Journal!$X$2:$X$1000,1,FALSE)),"",VLOOKUP(A136,Journal!$X$2:$AF$1000,9,FALSE)))</f>
        <v/>
      </c>
      <c r="E136" s="79" t="str">
        <f>IF(A136="","",IF(ISNA(VLOOKUP(A136,Journal!$X$2:$X$1000,1,FALSE)),"",VLOOKUP(A136,Journal!$X$2:$AK$1000,13,FALSE)))</f>
        <v/>
      </c>
      <c r="F136" s="79" t="str">
        <f>IF(A136="","",IF(ISNA(VLOOKUP(A136,Journal!$X$2:$X$1000,1,FALSE)),"",VLOOKUP(A136,Journal!$X$2:$AK$1000,14,FALSE)))</f>
        <v/>
      </c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</row>
    <row r="137" spans="1:20" ht="15.75" customHeight="1" x14ac:dyDescent="0.25">
      <c r="A137" s="80" t="str">
        <f>IF(AND(Journal!L137&gt;=Statistics!$E$4,Journal!L137&lt;=Statistics!$F$4),Journal!X137,"")</f>
        <v/>
      </c>
      <c r="B137" s="128" t="str">
        <f>IF(A137="","",VLOOKUP(A137,Journal!$X:$AG,10,FALSE))</f>
        <v/>
      </c>
      <c r="C137" s="127" t="str">
        <f>IF(A137="","",IF(ISNA(VLOOKUP(A137,Journal!$X$2:$X$1000,1,FALSE)),"",VLOOKUP(A137,Journal!$X$2:$Y$1000,2,FALSE)))</f>
        <v/>
      </c>
      <c r="D137" s="79" t="str">
        <f>IF(A137="","",IF(ISNA(VLOOKUP(A137,Journal!$X$2:$X$1000,1,FALSE)),"",VLOOKUP(A137,Journal!$X$2:$AF$1000,9,FALSE)))</f>
        <v/>
      </c>
      <c r="E137" s="79" t="str">
        <f>IF(A137="","",IF(ISNA(VLOOKUP(A137,Journal!$X$2:$X$1000,1,FALSE)),"",VLOOKUP(A137,Journal!$X$2:$AK$1000,13,FALSE)))</f>
        <v/>
      </c>
      <c r="F137" s="79" t="str">
        <f>IF(A137="","",IF(ISNA(VLOOKUP(A137,Journal!$X$2:$X$1000,1,FALSE)),"",VLOOKUP(A137,Journal!$X$2:$AK$1000,14,FALSE)))</f>
        <v/>
      </c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</row>
    <row r="138" spans="1:20" ht="15.75" customHeight="1" x14ac:dyDescent="0.25">
      <c r="A138" s="80" t="str">
        <f>IF(AND(Journal!L138&gt;=Statistics!$E$4,Journal!L138&lt;=Statistics!$F$4),Journal!X138,"")</f>
        <v/>
      </c>
      <c r="B138" s="128" t="str">
        <f>IF(A138="","",VLOOKUP(A138,Journal!$X:$AG,10,FALSE))</f>
        <v/>
      </c>
      <c r="C138" s="127" t="str">
        <f>IF(A138="","",IF(ISNA(VLOOKUP(A138,Journal!$X$2:$X$1000,1,FALSE)),"",VLOOKUP(A138,Journal!$X$2:$Y$1000,2,FALSE)))</f>
        <v/>
      </c>
      <c r="D138" s="79" t="str">
        <f>IF(A138="","",IF(ISNA(VLOOKUP(A138,Journal!$X$2:$X$1000,1,FALSE)),"",VLOOKUP(A138,Journal!$X$2:$AF$1000,9,FALSE)))</f>
        <v/>
      </c>
      <c r="E138" s="79" t="str">
        <f>IF(A138="","",IF(ISNA(VLOOKUP(A138,Journal!$X$2:$X$1000,1,FALSE)),"",VLOOKUP(A138,Journal!$X$2:$AK$1000,13,FALSE)))</f>
        <v/>
      </c>
      <c r="F138" s="79" t="str">
        <f>IF(A138="","",IF(ISNA(VLOOKUP(A138,Journal!$X$2:$X$1000,1,FALSE)),"",VLOOKUP(A138,Journal!$X$2:$AK$1000,14,FALSE)))</f>
        <v/>
      </c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</row>
    <row r="139" spans="1:20" ht="15.75" customHeight="1" x14ac:dyDescent="0.25">
      <c r="A139" s="80" t="str">
        <f>IF(AND(Journal!L139&gt;=Statistics!$E$4,Journal!L139&lt;=Statistics!$F$4),Journal!X139,"")</f>
        <v/>
      </c>
      <c r="B139" s="128" t="str">
        <f>IF(A139="","",VLOOKUP(A139,Journal!$X:$AG,10,FALSE))</f>
        <v/>
      </c>
      <c r="C139" s="127" t="str">
        <f>IF(A139="","",IF(ISNA(VLOOKUP(A139,Journal!$X$2:$X$1000,1,FALSE)),"",VLOOKUP(A139,Journal!$X$2:$Y$1000,2,FALSE)))</f>
        <v/>
      </c>
      <c r="D139" s="79" t="str">
        <f>IF(A139="","",IF(ISNA(VLOOKUP(A139,Journal!$X$2:$X$1000,1,FALSE)),"",VLOOKUP(A139,Journal!$X$2:$AF$1000,9,FALSE)))</f>
        <v/>
      </c>
      <c r="E139" s="79" t="str">
        <f>IF(A139="","",IF(ISNA(VLOOKUP(A139,Journal!$X$2:$X$1000,1,FALSE)),"",VLOOKUP(A139,Journal!$X$2:$AK$1000,13,FALSE)))</f>
        <v/>
      </c>
      <c r="F139" s="79" t="str">
        <f>IF(A139="","",IF(ISNA(VLOOKUP(A139,Journal!$X$2:$X$1000,1,FALSE)),"",VLOOKUP(A139,Journal!$X$2:$AK$1000,14,FALSE)))</f>
        <v/>
      </c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</row>
    <row r="140" spans="1:20" ht="15.75" customHeight="1" x14ac:dyDescent="0.25">
      <c r="A140" s="80" t="str">
        <f>IF(AND(Journal!L140&gt;=Statistics!$E$4,Journal!L140&lt;=Statistics!$F$4),Journal!X140,"")</f>
        <v/>
      </c>
      <c r="B140" s="128" t="str">
        <f>IF(A140="","",VLOOKUP(A140,Journal!$X:$AG,10,FALSE))</f>
        <v/>
      </c>
      <c r="C140" s="127" t="str">
        <f>IF(A140="","",IF(ISNA(VLOOKUP(A140,Journal!$X$2:$X$1000,1,FALSE)),"",VLOOKUP(A140,Journal!$X$2:$Y$1000,2,FALSE)))</f>
        <v/>
      </c>
      <c r="D140" s="79" t="str">
        <f>IF(A140="","",IF(ISNA(VLOOKUP(A140,Journal!$X$2:$X$1000,1,FALSE)),"",VLOOKUP(A140,Journal!$X$2:$AF$1000,9,FALSE)))</f>
        <v/>
      </c>
      <c r="E140" s="79" t="str">
        <f>IF(A140="","",IF(ISNA(VLOOKUP(A140,Journal!$X$2:$X$1000,1,FALSE)),"",VLOOKUP(A140,Journal!$X$2:$AK$1000,13,FALSE)))</f>
        <v/>
      </c>
      <c r="F140" s="79" t="str">
        <f>IF(A140="","",IF(ISNA(VLOOKUP(A140,Journal!$X$2:$X$1000,1,FALSE)),"",VLOOKUP(A140,Journal!$X$2:$AK$1000,14,FALSE)))</f>
        <v/>
      </c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</row>
    <row r="141" spans="1:20" ht="15.75" customHeight="1" x14ac:dyDescent="0.25">
      <c r="A141" s="80" t="str">
        <f>IF(AND(Journal!L141&gt;=Statistics!$E$4,Journal!L141&lt;=Statistics!$F$4),Journal!X141,"")</f>
        <v/>
      </c>
      <c r="B141" s="128" t="str">
        <f>IF(A141="","",VLOOKUP(A141,Journal!$X:$AG,10,FALSE))</f>
        <v/>
      </c>
      <c r="C141" s="127" t="str">
        <f>IF(A141="","",IF(ISNA(VLOOKUP(A141,Journal!$X$2:$X$1000,1,FALSE)),"",VLOOKUP(A141,Journal!$X$2:$Y$1000,2,FALSE)))</f>
        <v/>
      </c>
      <c r="D141" s="79" t="str">
        <f>IF(A141="","",IF(ISNA(VLOOKUP(A141,Journal!$X$2:$X$1000,1,FALSE)),"",VLOOKUP(A141,Journal!$X$2:$AF$1000,9,FALSE)))</f>
        <v/>
      </c>
      <c r="E141" s="79" t="str">
        <f>IF(A141="","",IF(ISNA(VLOOKUP(A141,Journal!$X$2:$X$1000,1,FALSE)),"",VLOOKUP(A141,Journal!$X$2:$AK$1000,13,FALSE)))</f>
        <v/>
      </c>
      <c r="F141" s="79" t="str">
        <f>IF(A141="","",IF(ISNA(VLOOKUP(A141,Journal!$X$2:$X$1000,1,FALSE)),"",VLOOKUP(A141,Journal!$X$2:$AK$1000,14,FALSE)))</f>
        <v/>
      </c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</row>
    <row r="142" spans="1:20" ht="15.75" customHeight="1" x14ac:dyDescent="0.25">
      <c r="A142" s="80" t="str">
        <f>IF(AND(Journal!L142&gt;=Statistics!$E$4,Journal!L142&lt;=Statistics!$F$4),Journal!X142,"")</f>
        <v/>
      </c>
      <c r="B142" s="128" t="str">
        <f>IF(A142="","",VLOOKUP(A142,Journal!$X:$AG,10,FALSE))</f>
        <v/>
      </c>
      <c r="C142" s="127" t="str">
        <f>IF(A142="","",IF(ISNA(VLOOKUP(A142,Journal!$X$2:$X$1000,1,FALSE)),"",VLOOKUP(A142,Journal!$X$2:$Y$1000,2,FALSE)))</f>
        <v/>
      </c>
      <c r="D142" s="79" t="str">
        <f>IF(A142="","",IF(ISNA(VLOOKUP(A142,Journal!$X$2:$X$1000,1,FALSE)),"",VLOOKUP(A142,Journal!$X$2:$AF$1000,9,FALSE)))</f>
        <v/>
      </c>
      <c r="E142" s="79" t="str">
        <f>IF(A142="","",IF(ISNA(VLOOKUP(A142,Journal!$X$2:$X$1000,1,FALSE)),"",VLOOKUP(A142,Journal!$X$2:$AK$1000,13,FALSE)))</f>
        <v/>
      </c>
      <c r="F142" s="79" t="str">
        <f>IF(A142="","",IF(ISNA(VLOOKUP(A142,Journal!$X$2:$X$1000,1,FALSE)),"",VLOOKUP(A142,Journal!$X$2:$AK$1000,14,FALSE)))</f>
        <v/>
      </c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</row>
    <row r="143" spans="1:20" ht="15.75" customHeight="1" x14ac:dyDescent="0.25">
      <c r="A143" s="80" t="str">
        <f>IF(AND(Journal!L143&gt;=Statistics!$E$4,Journal!L143&lt;=Statistics!$F$4),Journal!X143,"")</f>
        <v/>
      </c>
      <c r="B143" s="128" t="str">
        <f>IF(A143="","",VLOOKUP(A143,Journal!$X:$AG,10,FALSE))</f>
        <v/>
      </c>
      <c r="C143" s="127" t="str">
        <f>IF(A143="","",IF(ISNA(VLOOKUP(A143,Journal!$X$2:$X$1000,1,FALSE)),"",VLOOKUP(A143,Journal!$X$2:$Y$1000,2,FALSE)))</f>
        <v/>
      </c>
      <c r="D143" s="79" t="str">
        <f>IF(A143="","",IF(ISNA(VLOOKUP(A143,Journal!$X$2:$X$1000,1,FALSE)),"",VLOOKUP(A143,Journal!$X$2:$AF$1000,9,FALSE)))</f>
        <v/>
      </c>
      <c r="E143" s="79" t="str">
        <f>IF(A143="","",IF(ISNA(VLOOKUP(A143,Journal!$X$2:$X$1000,1,FALSE)),"",VLOOKUP(A143,Journal!$X$2:$AK$1000,13,FALSE)))</f>
        <v/>
      </c>
      <c r="F143" s="79" t="str">
        <f>IF(A143="","",IF(ISNA(VLOOKUP(A143,Journal!$X$2:$X$1000,1,FALSE)),"",VLOOKUP(A143,Journal!$X$2:$AK$1000,14,FALSE)))</f>
        <v/>
      </c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</row>
    <row r="144" spans="1:20" ht="15.75" customHeight="1" x14ac:dyDescent="0.25">
      <c r="A144" s="80" t="str">
        <f>IF(AND(Journal!L144&gt;=Statistics!$E$4,Journal!L144&lt;=Statistics!$F$4),Journal!X144,"")</f>
        <v/>
      </c>
      <c r="B144" s="128" t="str">
        <f>IF(A144="","",VLOOKUP(A144,Journal!$X:$AG,10,FALSE))</f>
        <v/>
      </c>
      <c r="C144" s="127" t="str">
        <f>IF(A144="","",IF(ISNA(VLOOKUP(A144,Journal!$X$2:$X$1000,1,FALSE)),"",VLOOKUP(A144,Journal!$X$2:$Y$1000,2,FALSE)))</f>
        <v/>
      </c>
      <c r="D144" s="79" t="str">
        <f>IF(A144="","",IF(ISNA(VLOOKUP(A144,Journal!$X$2:$X$1000,1,FALSE)),"",VLOOKUP(A144,Journal!$X$2:$AF$1000,9,FALSE)))</f>
        <v/>
      </c>
      <c r="E144" s="79" t="str">
        <f>IF(A144="","",IF(ISNA(VLOOKUP(A144,Journal!$X$2:$X$1000,1,FALSE)),"",VLOOKUP(A144,Journal!$X$2:$AK$1000,13,FALSE)))</f>
        <v/>
      </c>
      <c r="F144" s="79" t="str">
        <f>IF(A144="","",IF(ISNA(VLOOKUP(A144,Journal!$X$2:$X$1000,1,FALSE)),"",VLOOKUP(A144,Journal!$X$2:$AK$1000,14,FALSE)))</f>
        <v/>
      </c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</row>
    <row r="145" spans="1:20" ht="15.75" customHeight="1" x14ac:dyDescent="0.25">
      <c r="A145" s="80" t="str">
        <f>IF(AND(Journal!L145&gt;=Statistics!$E$4,Journal!L145&lt;=Statistics!$F$4),Journal!X145,"")</f>
        <v/>
      </c>
      <c r="B145" s="128" t="str">
        <f>IF(A145="","",VLOOKUP(A145,Journal!$X:$AG,10,FALSE))</f>
        <v/>
      </c>
      <c r="C145" s="127" t="str">
        <f>IF(A145="","",IF(ISNA(VLOOKUP(A145,Journal!$X$2:$X$1000,1,FALSE)),"",VLOOKUP(A145,Journal!$X$2:$Y$1000,2,FALSE)))</f>
        <v/>
      </c>
      <c r="D145" s="79" t="str">
        <f>IF(A145="","",IF(ISNA(VLOOKUP(A145,Journal!$X$2:$X$1000,1,FALSE)),"",VLOOKUP(A145,Journal!$X$2:$AF$1000,9,FALSE)))</f>
        <v/>
      </c>
      <c r="E145" s="79" t="str">
        <f>IF(A145="","",IF(ISNA(VLOOKUP(A145,Journal!$X$2:$X$1000,1,FALSE)),"",VLOOKUP(A145,Journal!$X$2:$AK$1000,13,FALSE)))</f>
        <v/>
      </c>
      <c r="F145" s="79" t="str">
        <f>IF(A145="","",IF(ISNA(VLOOKUP(A145,Journal!$X$2:$X$1000,1,FALSE)),"",VLOOKUP(A145,Journal!$X$2:$AK$1000,14,FALSE)))</f>
        <v/>
      </c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</row>
    <row r="146" spans="1:20" ht="15.75" customHeight="1" x14ac:dyDescent="0.25">
      <c r="A146" s="80" t="str">
        <f>IF(AND(Journal!L146&gt;=Statistics!$E$4,Journal!L146&lt;=Statistics!$F$4),Journal!X146,"")</f>
        <v/>
      </c>
      <c r="B146" s="128" t="str">
        <f>IF(A146="","",VLOOKUP(A146,Journal!$X:$AG,10,FALSE))</f>
        <v/>
      </c>
      <c r="C146" s="127" t="str">
        <f>IF(A146="","",IF(ISNA(VLOOKUP(A146,Journal!$X$2:$X$1000,1,FALSE)),"",VLOOKUP(A146,Journal!$X$2:$Y$1000,2,FALSE)))</f>
        <v/>
      </c>
      <c r="D146" s="79" t="str">
        <f>IF(A146="","",IF(ISNA(VLOOKUP(A146,Journal!$X$2:$X$1000,1,FALSE)),"",VLOOKUP(A146,Journal!$X$2:$AF$1000,9,FALSE)))</f>
        <v/>
      </c>
      <c r="E146" s="79" t="str">
        <f>IF(A146="","",IF(ISNA(VLOOKUP(A146,Journal!$X$2:$X$1000,1,FALSE)),"",VLOOKUP(A146,Journal!$X$2:$AK$1000,13,FALSE)))</f>
        <v/>
      </c>
      <c r="F146" s="79" t="str">
        <f>IF(A146="","",IF(ISNA(VLOOKUP(A146,Journal!$X$2:$X$1000,1,FALSE)),"",VLOOKUP(A146,Journal!$X$2:$AK$1000,14,FALSE)))</f>
        <v/>
      </c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</row>
    <row r="147" spans="1:20" ht="15.75" customHeight="1" x14ac:dyDescent="0.25">
      <c r="A147" s="80" t="str">
        <f>IF(AND(Journal!L147&gt;=Statistics!$E$4,Journal!L147&lt;=Statistics!$F$4),Journal!X147,"")</f>
        <v/>
      </c>
      <c r="B147" s="128" t="str">
        <f>IF(A147="","",VLOOKUP(A147,Journal!$X:$AG,10,FALSE))</f>
        <v/>
      </c>
      <c r="C147" s="127" t="str">
        <f>IF(A147="","",IF(ISNA(VLOOKUP(A147,Journal!$X$2:$X$1000,1,FALSE)),"",VLOOKUP(A147,Journal!$X$2:$Y$1000,2,FALSE)))</f>
        <v/>
      </c>
      <c r="D147" s="79" t="str">
        <f>IF(A147="","",IF(ISNA(VLOOKUP(A147,Journal!$X$2:$X$1000,1,FALSE)),"",VLOOKUP(A147,Journal!$X$2:$AF$1000,9,FALSE)))</f>
        <v/>
      </c>
      <c r="E147" s="79" t="str">
        <f>IF(A147="","",IF(ISNA(VLOOKUP(A147,Journal!$X$2:$X$1000,1,FALSE)),"",VLOOKUP(A147,Journal!$X$2:$AK$1000,13,FALSE)))</f>
        <v/>
      </c>
      <c r="F147" s="79" t="str">
        <f>IF(A147="","",IF(ISNA(VLOOKUP(A147,Journal!$X$2:$X$1000,1,FALSE)),"",VLOOKUP(A147,Journal!$X$2:$AK$1000,14,FALSE)))</f>
        <v/>
      </c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</row>
    <row r="148" spans="1:20" ht="15.75" customHeight="1" x14ac:dyDescent="0.25">
      <c r="A148" s="80" t="str">
        <f>IF(AND(Journal!L148&gt;=Statistics!$E$4,Journal!L148&lt;=Statistics!$F$4),Journal!X148,"")</f>
        <v/>
      </c>
      <c r="B148" s="128" t="str">
        <f>IF(A148="","",VLOOKUP(A148,Journal!$X:$AG,10,FALSE))</f>
        <v/>
      </c>
      <c r="C148" s="127" t="str">
        <f>IF(A148="","",IF(ISNA(VLOOKUP(A148,Journal!$X$2:$X$1000,1,FALSE)),"",VLOOKUP(A148,Journal!$X$2:$Y$1000,2,FALSE)))</f>
        <v/>
      </c>
      <c r="D148" s="79" t="str">
        <f>IF(A148="","",IF(ISNA(VLOOKUP(A148,Journal!$X$2:$X$1000,1,FALSE)),"",VLOOKUP(A148,Journal!$X$2:$AF$1000,9,FALSE)))</f>
        <v/>
      </c>
      <c r="E148" s="79" t="str">
        <f>IF(A148="","",IF(ISNA(VLOOKUP(A148,Journal!$X$2:$X$1000,1,FALSE)),"",VLOOKUP(A148,Journal!$X$2:$AK$1000,13,FALSE)))</f>
        <v/>
      </c>
      <c r="F148" s="79" t="str">
        <f>IF(A148="","",IF(ISNA(VLOOKUP(A148,Journal!$X$2:$X$1000,1,FALSE)),"",VLOOKUP(A148,Journal!$X$2:$AK$1000,14,FALSE)))</f>
        <v/>
      </c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</row>
    <row r="149" spans="1:20" ht="15.75" customHeight="1" x14ac:dyDescent="0.25">
      <c r="A149" s="80" t="str">
        <f>IF(AND(Journal!L149&gt;=Statistics!$E$4,Journal!L149&lt;=Statistics!$F$4),Journal!X149,"")</f>
        <v/>
      </c>
      <c r="B149" s="128" t="str">
        <f>IF(A149="","",VLOOKUP(A149,Journal!$X:$AG,10,FALSE))</f>
        <v/>
      </c>
      <c r="C149" s="127" t="str">
        <f>IF(A149="","",IF(ISNA(VLOOKUP(A149,Journal!$X$2:$X$1000,1,FALSE)),"",VLOOKUP(A149,Journal!$X$2:$Y$1000,2,FALSE)))</f>
        <v/>
      </c>
      <c r="D149" s="79" t="str">
        <f>IF(A149="","",IF(ISNA(VLOOKUP(A149,Journal!$X$2:$X$1000,1,FALSE)),"",VLOOKUP(A149,Journal!$X$2:$AF$1000,9,FALSE)))</f>
        <v/>
      </c>
      <c r="E149" s="79" t="str">
        <f>IF(A149="","",IF(ISNA(VLOOKUP(A149,Journal!$X$2:$X$1000,1,FALSE)),"",VLOOKUP(A149,Journal!$X$2:$AK$1000,13,FALSE)))</f>
        <v/>
      </c>
      <c r="F149" s="79" t="str">
        <f>IF(A149="","",IF(ISNA(VLOOKUP(A149,Journal!$X$2:$X$1000,1,FALSE)),"",VLOOKUP(A149,Journal!$X$2:$AK$1000,14,FALSE)))</f>
        <v/>
      </c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</row>
    <row r="150" spans="1:20" ht="15.75" customHeight="1" x14ac:dyDescent="0.25">
      <c r="A150" s="80" t="str">
        <f>IF(AND(Journal!L150&gt;=Statistics!$E$4,Journal!L150&lt;=Statistics!$F$4),Journal!X150,"")</f>
        <v/>
      </c>
      <c r="B150" s="128" t="str">
        <f>IF(A150="","",VLOOKUP(A150,Journal!$X:$AG,10,FALSE))</f>
        <v/>
      </c>
      <c r="C150" s="127" t="str">
        <f>IF(A150="","",IF(ISNA(VLOOKUP(A150,Journal!$X$2:$X$1000,1,FALSE)),"",VLOOKUP(A150,Journal!$X$2:$Y$1000,2,FALSE)))</f>
        <v/>
      </c>
      <c r="D150" s="79" t="str">
        <f>IF(A150="","",IF(ISNA(VLOOKUP(A150,Journal!$X$2:$X$1000,1,FALSE)),"",VLOOKUP(A150,Journal!$X$2:$AF$1000,9,FALSE)))</f>
        <v/>
      </c>
      <c r="E150" s="79" t="str">
        <f>IF(A150="","",IF(ISNA(VLOOKUP(A150,Journal!$X$2:$X$1000,1,FALSE)),"",VLOOKUP(A150,Journal!$X$2:$AK$1000,13,FALSE)))</f>
        <v/>
      </c>
      <c r="F150" s="79" t="str">
        <f>IF(A150="","",IF(ISNA(VLOOKUP(A150,Journal!$X$2:$X$1000,1,FALSE)),"",VLOOKUP(A150,Journal!$X$2:$AK$1000,14,FALSE)))</f>
        <v/>
      </c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</row>
    <row r="151" spans="1:20" ht="15.75" customHeight="1" x14ac:dyDescent="0.25">
      <c r="A151" s="80" t="str">
        <f>IF(AND(Journal!L151&gt;=Statistics!$E$4,Journal!L151&lt;=Statistics!$F$4),Journal!X151,"")</f>
        <v/>
      </c>
      <c r="B151" s="128" t="str">
        <f>IF(A151="","",VLOOKUP(A151,Journal!$X:$AG,10,FALSE))</f>
        <v/>
      </c>
      <c r="C151" s="127" t="str">
        <f>IF(A151="","",IF(ISNA(VLOOKUP(A151,Journal!$X$2:$X$1000,1,FALSE)),"",VLOOKUP(A151,Journal!$X$2:$Y$1000,2,FALSE)))</f>
        <v/>
      </c>
      <c r="D151" s="79" t="str">
        <f>IF(A151="","",IF(ISNA(VLOOKUP(A151,Journal!$X$2:$X$1000,1,FALSE)),"",VLOOKUP(A151,Journal!$X$2:$AF$1000,9,FALSE)))</f>
        <v/>
      </c>
      <c r="E151" s="79" t="str">
        <f>IF(A151="","",IF(ISNA(VLOOKUP(A151,Journal!$X$2:$X$1000,1,FALSE)),"",VLOOKUP(A151,Journal!$X$2:$AK$1000,13,FALSE)))</f>
        <v/>
      </c>
      <c r="F151" s="79" t="str">
        <f>IF(A151="","",IF(ISNA(VLOOKUP(A151,Journal!$X$2:$X$1000,1,FALSE)),"",VLOOKUP(A151,Journal!$X$2:$AK$1000,14,FALSE)))</f>
        <v/>
      </c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</row>
    <row r="152" spans="1:20" ht="15.75" customHeight="1" x14ac:dyDescent="0.25">
      <c r="A152" s="80" t="str">
        <f>IF(AND(Journal!L152&gt;=Statistics!$E$4,Journal!L152&lt;=Statistics!$F$4),Journal!X152,"")</f>
        <v/>
      </c>
      <c r="B152" s="128" t="str">
        <f>IF(A152="","",VLOOKUP(A152,Journal!$X:$AG,10,FALSE))</f>
        <v/>
      </c>
      <c r="C152" s="127" t="str">
        <f>IF(A152="","",IF(ISNA(VLOOKUP(A152,Journal!$X$2:$X$1000,1,FALSE)),"",VLOOKUP(A152,Journal!$X$2:$Y$1000,2,FALSE)))</f>
        <v/>
      </c>
      <c r="D152" s="79" t="str">
        <f>IF(A152="","",IF(ISNA(VLOOKUP(A152,Journal!$X$2:$X$1000,1,FALSE)),"",VLOOKUP(A152,Journal!$X$2:$AF$1000,9,FALSE)))</f>
        <v/>
      </c>
      <c r="E152" s="79" t="str">
        <f>IF(A152="","",IF(ISNA(VLOOKUP(A152,Journal!$X$2:$X$1000,1,FALSE)),"",VLOOKUP(A152,Journal!$X$2:$AK$1000,13,FALSE)))</f>
        <v/>
      </c>
      <c r="F152" s="79" t="str">
        <f>IF(A152="","",IF(ISNA(VLOOKUP(A152,Journal!$X$2:$X$1000,1,FALSE)),"",VLOOKUP(A152,Journal!$X$2:$AK$1000,14,FALSE)))</f>
        <v/>
      </c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</row>
    <row r="153" spans="1:20" ht="15.75" customHeight="1" x14ac:dyDescent="0.25">
      <c r="A153" s="80" t="str">
        <f>IF(AND(Journal!L153&gt;=Statistics!$E$4,Journal!L153&lt;=Statistics!$F$4),Journal!X153,"")</f>
        <v/>
      </c>
      <c r="B153" s="128" t="str">
        <f>IF(A153="","",VLOOKUP(A153,Journal!$X:$AG,10,FALSE))</f>
        <v/>
      </c>
      <c r="C153" s="127" t="str">
        <f>IF(A153="","",IF(ISNA(VLOOKUP(A153,Journal!$X$2:$X$1000,1,FALSE)),"",VLOOKUP(A153,Journal!$X$2:$Y$1000,2,FALSE)))</f>
        <v/>
      </c>
      <c r="D153" s="79" t="str">
        <f>IF(A153="","",IF(ISNA(VLOOKUP(A153,Journal!$X$2:$X$1000,1,FALSE)),"",VLOOKUP(A153,Journal!$X$2:$AF$1000,9,FALSE)))</f>
        <v/>
      </c>
      <c r="E153" s="79" t="str">
        <f>IF(A153="","",IF(ISNA(VLOOKUP(A153,Journal!$X$2:$X$1000,1,FALSE)),"",VLOOKUP(A153,Journal!$X$2:$AK$1000,13,FALSE)))</f>
        <v/>
      </c>
      <c r="F153" s="79" t="str">
        <f>IF(A153="","",IF(ISNA(VLOOKUP(A153,Journal!$X$2:$X$1000,1,FALSE)),"",VLOOKUP(A153,Journal!$X$2:$AK$1000,14,FALSE)))</f>
        <v/>
      </c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</row>
    <row r="154" spans="1:20" ht="15.75" customHeight="1" x14ac:dyDescent="0.25">
      <c r="A154" s="80" t="str">
        <f>IF(AND(Journal!L154&gt;=Statistics!$E$4,Journal!L154&lt;=Statistics!$F$4),Journal!X154,"")</f>
        <v/>
      </c>
      <c r="B154" s="128" t="str">
        <f>IF(A154="","",VLOOKUP(A154,Journal!$X:$AG,10,FALSE))</f>
        <v/>
      </c>
      <c r="C154" s="127" t="str">
        <f>IF(A154="","",IF(ISNA(VLOOKUP(A154,Journal!$X$2:$X$1000,1,FALSE)),"",VLOOKUP(A154,Journal!$X$2:$Y$1000,2,FALSE)))</f>
        <v/>
      </c>
      <c r="D154" s="79" t="str">
        <f>IF(A154="","",IF(ISNA(VLOOKUP(A154,Journal!$X$2:$X$1000,1,FALSE)),"",VLOOKUP(A154,Journal!$X$2:$AF$1000,9,FALSE)))</f>
        <v/>
      </c>
      <c r="E154" s="79" t="str">
        <f>IF(A154="","",IF(ISNA(VLOOKUP(A154,Journal!$X$2:$X$1000,1,FALSE)),"",VLOOKUP(A154,Journal!$X$2:$AK$1000,13,FALSE)))</f>
        <v/>
      </c>
      <c r="F154" s="79" t="str">
        <f>IF(A154="","",IF(ISNA(VLOOKUP(A154,Journal!$X$2:$X$1000,1,FALSE)),"",VLOOKUP(A154,Journal!$X$2:$AK$1000,14,FALSE)))</f>
        <v/>
      </c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</row>
    <row r="155" spans="1:20" ht="15.75" customHeight="1" x14ac:dyDescent="0.25">
      <c r="A155" s="80" t="str">
        <f>IF(AND(Journal!L155&gt;=Statistics!$E$4,Journal!L155&lt;=Statistics!$F$4),Journal!X155,"")</f>
        <v/>
      </c>
      <c r="B155" s="128" t="str">
        <f>IF(A155="","",VLOOKUP(A155,Journal!$X:$AG,10,FALSE))</f>
        <v/>
      </c>
      <c r="C155" s="127" t="str">
        <f>IF(A155="","",IF(ISNA(VLOOKUP(A155,Journal!$X$2:$X$1000,1,FALSE)),"",VLOOKUP(A155,Journal!$X$2:$Y$1000,2,FALSE)))</f>
        <v/>
      </c>
      <c r="D155" s="79" t="str">
        <f>IF(A155="","",IF(ISNA(VLOOKUP(A155,Journal!$X$2:$X$1000,1,FALSE)),"",VLOOKUP(A155,Journal!$X$2:$AF$1000,9,FALSE)))</f>
        <v/>
      </c>
      <c r="E155" s="79" t="str">
        <f>IF(A155="","",IF(ISNA(VLOOKUP(A155,Journal!$X$2:$X$1000,1,FALSE)),"",VLOOKUP(A155,Journal!$X$2:$AK$1000,13,FALSE)))</f>
        <v/>
      </c>
      <c r="F155" s="79" t="str">
        <f>IF(A155="","",IF(ISNA(VLOOKUP(A155,Journal!$X$2:$X$1000,1,FALSE)),"",VLOOKUP(A155,Journal!$X$2:$AK$1000,14,FALSE)))</f>
        <v/>
      </c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</row>
    <row r="156" spans="1:20" ht="15.75" customHeight="1" x14ac:dyDescent="0.25">
      <c r="A156" s="80" t="str">
        <f>IF(AND(Journal!L156&gt;=Statistics!$E$4,Journal!L156&lt;=Statistics!$F$4),Journal!X156,"")</f>
        <v/>
      </c>
      <c r="B156" s="128" t="str">
        <f>IF(A156="","",VLOOKUP(A156,Journal!$X:$AG,10,FALSE))</f>
        <v/>
      </c>
      <c r="C156" s="127" t="str">
        <f>IF(A156="","",IF(ISNA(VLOOKUP(A156,Journal!$X$2:$X$1000,1,FALSE)),"",VLOOKUP(A156,Journal!$X$2:$Y$1000,2,FALSE)))</f>
        <v/>
      </c>
      <c r="D156" s="79" t="str">
        <f>IF(A156="","",IF(ISNA(VLOOKUP(A156,Journal!$X$2:$X$1000,1,FALSE)),"",VLOOKUP(A156,Journal!$X$2:$AF$1000,9,FALSE)))</f>
        <v/>
      </c>
      <c r="E156" s="79" t="str">
        <f>IF(A156="","",IF(ISNA(VLOOKUP(A156,Journal!$X$2:$X$1000,1,FALSE)),"",VLOOKUP(A156,Journal!$X$2:$AK$1000,13,FALSE)))</f>
        <v/>
      </c>
      <c r="F156" s="79" t="str">
        <f>IF(A156="","",IF(ISNA(VLOOKUP(A156,Journal!$X$2:$X$1000,1,FALSE)),"",VLOOKUP(A156,Journal!$X$2:$AK$1000,14,FALSE)))</f>
        <v/>
      </c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</row>
    <row r="157" spans="1:20" ht="15.75" customHeight="1" x14ac:dyDescent="0.25">
      <c r="A157" s="80" t="str">
        <f>IF(AND(Journal!L157&gt;=Statistics!$E$4,Journal!L157&lt;=Statistics!$F$4),Journal!X157,"")</f>
        <v/>
      </c>
      <c r="B157" s="128" t="str">
        <f>IF(A157="","",VLOOKUP(A157,Journal!$X:$AG,10,FALSE))</f>
        <v/>
      </c>
      <c r="C157" s="127" t="str">
        <f>IF(A157="","",IF(ISNA(VLOOKUP(A157,Journal!$X$2:$X$1000,1,FALSE)),"",VLOOKUP(A157,Journal!$X$2:$Y$1000,2,FALSE)))</f>
        <v/>
      </c>
      <c r="D157" s="79" t="str">
        <f>IF(A157="","",IF(ISNA(VLOOKUP(A157,Journal!$X$2:$X$1000,1,FALSE)),"",VLOOKUP(A157,Journal!$X$2:$AF$1000,9,FALSE)))</f>
        <v/>
      </c>
      <c r="E157" s="79" t="str">
        <f>IF(A157="","",IF(ISNA(VLOOKUP(A157,Journal!$X$2:$X$1000,1,FALSE)),"",VLOOKUP(A157,Journal!$X$2:$AK$1000,13,FALSE)))</f>
        <v/>
      </c>
      <c r="F157" s="79" t="str">
        <f>IF(A157="","",IF(ISNA(VLOOKUP(A157,Journal!$X$2:$X$1000,1,FALSE)),"",VLOOKUP(A157,Journal!$X$2:$AK$1000,14,FALSE)))</f>
        <v/>
      </c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</row>
    <row r="158" spans="1:20" ht="15.75" customHeight="1" x14ac:dyDescent="0.25">
      <c r="A158" s="80" t="str">
        <f>IF(AND(Journal!L158&gt;=Statistics!$E$4,Journal!L158&lt;=Statistics!$F$4),Journal!X158,"")</f>
        <v/>
      </c>
      <c r="B158" s="128" t="str">
        <f>IF(A158="","",VLOOKUP(A158,Journal!$X:$AG,10,FALSE))</f>
        <v/>
      </c>
      <c r="C158" s="127" t="str">
        <f>IF(A158="","",IF(ISNA(VLOOKUP(A158,Journal!$X$2:$X$1000,1,FALSE)),"",VLOOKUP(A158,Journal!$X$2:$Y$1000,2,FALSE)))</f>
        <v/>
      </c>
      <c r="D158" s="79" t="str">
        <f>IF(A158="","",IF(ISNA(VLOOKUP(A158,Journal!$X$2:$X$1000,1,FALSE)),"",VLOOKUP(A158,Journal!$X$2:$AF$1000,9,FALSE)))</f>
        <v/>
      </c>
      <c r="E158" s="79" t="str">
        <f>IF(A158="","",IF(ISNA(VLOOKUP(A158,Journal!$X$2:$X$1000,1,FALSE)),"",VLOOKUP(A158,Journal!$X$2:$AK$1000,13,FALSE)))</f>
        <v/>
      </c>
      <c r="F158" s="79" t="str">
        <f>IF(A158="","",IF(ISNA(VLOOKUP(A158,Journal!$X$2:$X$1000,1,FALSE)),"",VLOOKUP(A158,Journal!$X$2:$AK$1000,14,FALSE)))</f>
        <v/>
      </c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</row>
    <row r="159" spans="1:20" ht="15.75" customHeight="1" x14ac:dyDescent="0.25">
      <c r="A159" s="80" t="str">
        <f>IF(AND(Journal!L159&gt;=Statistics!$E$4,Journal!L159&lt;=Statistics!$F$4),Journal!X159,"")</f>
        <v/>
      </c>
      <c r="B159" s="128" t="str">
        <f>IF(A159="","",VLOOKUP(A159,Journal!$X:$AG,10,FALSE))</f>
        <v/>
      </c>
      <c r="C159" s="127" t="str">
        <f>IF(A159="","",IF(ISNA(VLOOKUP(A159,Journal!$X$2:$X$1000,1,FALSE)),"",VLOOKUP(A159,Journal!$X$2:$Y$1000,2,FALSE)))</f>
        <v/>
      </c>
      <c r="D159" s="79" t="str">
        <f>IF(A159="","",IF(ISNA(VLOOKUP(A159,Journal!$X$2:$X$1000,1,FALSE)),"",VLOOKUP(A159,Journal!$X$2:$AF$1000,9,FALSE)))</f>
        <v/>
      </c>
      <c r="E159" s="79" t="str">
        <f>IF(A159="","",IF(ISNA(VLOOKUP(A159,Journal!$X$2:$X$1000,1,FALSE)),"",VLOOKUP(A159,Journal!$X$2:$AK$1000,13,FALSE)))</f>
        <v/>
      </c>
      <c r="F159" s="79" t="str">
        <f>IF(A159="","",IF(ISNA(VLOOKUP(A159,Journal!$X$2:$X$1000,1,FALSE)),"",VLOOKUP(A159,Journal!$X$2:$AK$1000,14,FALSE)))</f>
        <v/>
      </c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</row>
    <row r="160" spans="1:20" ht="15.75" customHeight="1" x14ac:dyDescent="0.25">
      <c r="A160" s="80" t="str">
        <f>IF(AND(Journal!L160&gt;=Statistics!$E$4,Journal!L160&lt;=Statistics!$F$4),Journal!X160,"")</f>
        <v/>
      </c>
      <c r="B160" s="128" t="str">
        <f>IF(A160="","",VLOOKUP(A160,Journal!$X:$AG,10,FALSE))</f>
        <v/>
      </c>
      <c r="C160" s="127" t="str">
        <f>IF(A160="","",IF(ISNA(VLOOKUP(A160,Journal!$X$2:$X$1000,1,FALSE)),"",VLOOKUP(A160,Journal!$X$2:$Y$1000,2,FALSE)))</f>
        <v/>
      </c>
      <c r="D160" s="79" t="str">
        <f>IF(A160="","",IF(ISNA(VLOOKUP(A160,Journal!$X$2:$X$1000,1,FALSE)),"",VLOOKUP(A160,Journal!$X$2:$AF$1000,9,FALSE)))</f>
        <v/>
      </c>
      <c r="E160" s="79" t="str">
        <f>IF(A160="","",IF(ISNA(VLOOKUP(A160,Journal!$X$2:$X$1000,1,FALSE)),"",VLOOKUP(A160,Journal!$X$2:$AK$1000,13,FALSE)))</f>
        <v/>
      </c>
      <c r="F160" s="79" t="str">
        <f>IF(A160="","",IF(ISNA(VLOOKUP(A160,Journal!$X$2:$X$1000,1,FALSE)),"",VLOOKUP(A160,Journal!$X$2:$AK$1000,14,FALSE)))</f>
        <v/>
      </c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</row>
    <row r="161" spans="1:20" ht="15.75" customHeight="1" x14ac:dyDescent="0.25">
      <c r="A161" s="80" t="str">
        <f>IF(AND(Journal!L161&gt;=Statistics!$E$4,Journal!L161&lt;=Statistics!$F$4),Journal!X161,"")</f>
        <v/>
      </c>
      <c r="B161" s="128" t="str">
        <f>IF(A161="","",VLOOKUP(A161,Journal!$X:$AG,10,FALSE))</f>
        <v/>
      </c>
      <c r="C161" s="127" t="str">
        <f>IF(A161="","",IF(ISNA(VLOOKUP(A161,Journal!$X$2:$X$1000,1,FALSE)),"",VLOOKUP(A161,Journal!$X$2:$Y$1000,2,FALSE)))</f>
        <v/>
      </c>
      <c r="D161" s="79" t="str">
        <f>IF(A161="","",IF(ISNA(VLOOKUP(A161,Journal!$X$2:$X$1000,1,FALSE)),"",VLOOKUP(A161,Journal!$X$2:$AF$1000,9,FALSE)))</f>
        <v/>
      </c>
      <c r="E161" s="79" t="str">
        <f>IF(A161="","",IF(ISNA(VLOOKUP(A161,Journal!$X$2:$X$1000,1,FALSE)),"",VLOOKUP(A161,Journal!$X$2:$AK$1000,13,FALSE)))</f>
        <v/>
      </c>
      <c r="F161" s="79" t="str">
        <f>IF(A161="","",IF(ISNA(VLOOKUP(A161,Journal!$X$2:$X$1000,1,FALSE)),"",VLOOKUP(A161,Journal!$X$2:$AK$1000,14,FALSE)))</f>
        <v/>
      </c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</row>
    <row r="162" spans="1:20" ht="15.75" customHeight="1" x14ac:dyDescent="0.25">
      <c r="A162" s="80" t="str">
        <f>IF(AND(Journal!L162&gt;=Statistics!$E$4,Journal!L162&lt;=Statistics!$F$4),Journal!X162,"")</f>
        <v/>
      </c>
      <c r="B162" s="128" t="str">
        <f>IF(A162="","",VLOOKUP(A162,Journal!$X:$AG,10,FALSE))</f>
        <v/>
      </c>
      <c r="C162" s="127" t="str">
        <f>IF(A162="","",IF(ISNA(VLOOKUP(A162,Journal!$X$2:$X$1000,1,FALSE)),"",VLOOKUP(A162,Journal!$X$2:$Y$1000,2,FALSE)))</f>
        <v/>
      </c>
      <c r="D162" s="79" t="str">
        <f>IF(A162="","",IF(ISNA(VLOOKUP(A162,Journal!$X$2:$X$1000,1,FALSE)),"",VLOOKUP(A162,Journal!$X$2:$AF$1000,9,FALSE)))</f>
        <v/>
      </c>
      <c r="E162" s="79" t="str">
        <f>IF(A162="","",IF(ISNA(VLOOKUP(A162,Journal!$X$2:$X$1000,1,FALSE)),"",VLOOKUP(A162,Journal!$X$2:$AK$1000,13,FALSE)))</f>
        <v/>
      </c>
      <c r="F162" s="79" t="str">
        <f>IF(A162="","",IF(ISNA(VLOOKUP(A162,Journal!$X$2:$X$1000,1,FALSE)),"",VLOOKUP(A162,Journal!$X$2:$AK$1000,14,FALSE)))</f>
        <v/>
      </c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</row>
    <row r="163" spans="1:20" ht="15.75" customHeight="1" x14ac:dyDescent="0.25">
      <c r="A163" s="80" t="str">
        <f>IF(AND(Journal!L163&gt;=Statistics!$E$4,Journal!L163&lt;=Statistics!$F$4),Journal!X163,"")</f>
        <v/>
      </c>
      <c r="B163" s="128" t="str">
        <f>IF(A163="","",VLOOKUP(A163,Journal!$X:$AG,10,FALSE))</f>
        <v/>
      </c>
      <c r="C163" s="127" t="str">
        <f>IF(A163="","",IF(ISNA(VLOOKUP(A163,Journal!$X$2:$X$1000,1,FALSE)),"",VLOOKUP(A163,Journal!$X$2:$Y$1000,2,FALSE)))</f>
        <v/>
      </c>
      <c r="D163" s="79" t="str">
        <f>IF(A163="","",IF(ISNA(VLOOKUP(A163,Journal!$X$2:$X$1000,1,FALSE)),"",VLOOKUP(A163,Journal!$X$2:$AF$1000,9,FALSE)))</f>
        <v/>
      </c>
      <c r="E163" s="79" t="str">
        <f>IF(A163="","",IF(ISNA(VLOOKUP(A163,Journal!$X$2:$X$1000,1,FALSE)),"",VLOOKUP(A163,Journal!$X$2:$AK$1000,13,FALSE)))</f>
        <v/>
      </c>
      <c r="F163" s="79" t="str">
        <f>IF(A163="","",IF(ISNA(VLOOKUP(A163,Journal!$X$2:$X$1000,1,FALSE)),"",VLOOKUP(A163,Journal!$X$2:$AK$1000,14,FALSE)))</f>
        <v/>
      </c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</row>
    <row r="164" spans="1:20" ht="15.75" customHeight="1" x14ac:dyDescent="0.25">
      <c r="A164" s="80" t="str">
        <f>IF(AND(Journal!L164&gt;=Statistics!$E$4,Journal!L164&lt;=Statistics!$F$4),Journal!X164,"")</f>
        <v/>
      </c>
      <c r="B164" s="128" t="str">
        <f>IF(A164="","",VLOOKUP(A164,Journal!$X:$AG,10,FALSE))</f>
        <v/>
      </c>
      <c r="C164" s="127" t="str">
        <f>IF(A164="","",IF(ISNA(VLOOKUP(A164,Journal!$X$2:$X$1000,1,FALSE)),"",VLOOKUP(A164,Journal!$X$2:$Y$1000,2,FALSE)))</f>
        <v/>
      </c>
      <c r="D164" s="79" t="str">
        <f>IF(A164="","",IF(ISNA(VLOOKUP(A164,Journal!$X$2:$X$1000,1,FALSE)),"",VLOOKUP(A164,Journal!$X$2:$AF$1000,9,FALSE)))</f>
        <v/>
      </c>
      <c r="E164" s="79" t="str">
        <f>IF(A164="","",IF(ISNA(VLOOKUP(A164,Journal!$X$2:$X$1000,1,FALSE)),"",VLOOKUP(A164,Journal!$X$2:$AK$1000,13,FALSE)))</f>
        <v/>
      </c>
      <c r="F164" s="79" t="str">
        <f>IF(A164="","",IF(ISNA(VLOOKUP(A164,Journal!$X$2:$X$1000,1,FALSE)),"",VLOOKUP(A164,Journal!$X$2:$AK$1000,14,FALSE)))</f>
        <v/>
      </c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</row>
    <row r="165" spans="1:20" ht="15.75" customHeight="1" x14ac:dyDescent="0.25">
      <c r="A165" s="80" t="str">
        <f>IF(AND(Journal!L165&gt;=Statistics!$E$4,Journal!L165&lt;=Statistics!$F$4),Journal!X165,"")</f>
        <v/>
      </c>
      <c r="B165" s="128" t="str">
        <f>IF(A165="","",VLOOKUP(A165,Journal!$X:$AG,10,FALSE))</f>
        <v/>
      </c>
      <c r="C165" s="127" t="str">
        <f>IF(A165="","",IF(ISNA(VLOOKUP(A165,Journal!$X$2:$X$1000,1,FALSE)),"",VLOOKUP(A165,Journal!$X$2:$Y$1000,2,FALSE)))</f>
        <v/>
      </c>
      <c r="D165" s="79" t="str">
        <f>IF(A165="","",IF(ISNA(VLOOKUP(A165,Journal!$X$2:$X$1000,1,FALSE)),"",VLOOKUP(A165,Journal!$X$2:$AF$1000,9,FALSE)))</f>
        <v/>
      </c>
      <c r="E165" s="79" t="str">
        <f>IF(A165="","",IF(ISNA(VLOOKUP(A165,Journal!$X$2:$X$1000,1,FALSE)),"",VLOOKUP(A165,Journal!$X$2:$AK$1000,13,FALSE)))</f>
        <v/>
      </c>
      <c r="F165" s="79" t="str">
        <f>IF(A165="","",IF(ISNA(VLOOKUP(A165,Journal!$X$2:$X$1000,1,FALSE)),"",VLOOKUP(A165,Journal!$X$2:$AK$1000,14,FALSE)))</f>
        <v/>
      </c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</row>
    <row r="166" spans="1:20" ht="15.75" customHeight="1" x14ac:dyDescent="0.25">
      <c r="A166" s="80" t="str">
        <f>IF(AND(Journal!L166&gt;=Statistics!$E$4,Journal!L166&lt;=Statistics!$F$4),Journal!X166,"")</f>
        <v/>
      </c>
      <c r="B166" s="128" t="str">
        <f>IF(A166="","",VLOOKUP(A166,Journal!$X:$AG,10,FALSE))</f>
        <v/>
      </c>
      <c r="C166" s="127" t="str">
        <f>IF(A166="","",IF(ISNA(VLOOKUP(A166,Journal!$X$2:$X$1000,1,FALSE)),"",VLOOKUP(A166,Journal!$X$2:$Y$1000,2,FALSE)))</f>
        <v/>
      </c>
      <c r="D166" s="79" t="str">
        <f>IF(A166="","",IF(ISNA(VLOOKUP(A166,Journal!$X$2:$X$1000,1,FALSE)),"",VLOOKUP(A166,Journal!$X$2:$AF$1000,9,FALSE)))</f>
        <v/>
      </c>
      <c r="E166" s="79" t="str">
        <f>IF(A166="","",IF(ISNA(VLOOKUP(A166,Journal!$X$2:$X$1000,1,FALSE)),"",VLOOKUP(A166,Journal!$X$2:$AK$1000,13,FALSE)))</f>
        <v/>
      </c>
      <c r="F166" s="79" t="str">
        <f>IF(A166="","",IF(ISNA(VLOOKUP(A166,Journal!$X$2:$X$1000,1,FALSE)),"",VLOOKUP(A166,Journal!$X$2:$AK$1000,14,FALSE)))</f>
        <v/>
      </c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</row>
    <row r="167" spans="1:20" ht="15.75" customHeight="1" x14ac:dyDescent="0.25">
      <c r="A167" s="80" t="str">
        <f>IF(AND(Journal!L167&gt;=Statistics!$E$4,Journal!L167&lt;=Statistics!$F$4),Journal!X167,"")</f>
        <v/>
      </c>
      <c r="B167" s="128" t="str">
        <f>IF(A167="","",VLOOKUP(A167,Journal!$X:$AG,10,FALSE))</f>
        <v/>
      </c>
      <c r="C167" s="127" t="str">
        <f>IF(A167="","",IF(ISNA(VLOOKUP(A167,Journal!$X$2:$X$1000,1,FALSE)),"",VLOOKUP(A167,Journal!$X$2:$Y$1000,2,FALSE)))</f>
        <v/>
      </c>
      <c r="D167" s="79" t="str">
        <f>IF(A167="","",IF(ISNA(VLOOKUP(A167,Journal!$X$2:$X$1000,1,FALSE)),"",VLOOKUP(A167,Journal!$X$2:$AF$1000,9,FALSE)))</f>
        <v/>
      </c>
      <c r="E167" s="79" t="str">
        <f>IF(A167="","",IF(ISNA(VLOOKUP(A167,Journal!$X$2:$X$1000,1,FALSE)),"",VLOOKUP(A167,Journal!$X$2:$AK$1000,13,FALSE)))</f>
        <v/>
      </c>
      <c r="F167" s="79" t="str">
        <f>IF(A167="","",IF(ISNA(VLOOKUP(A167,Journal!$X$2:$X$1000,1,FALSE)),"",VLOOKUP(A167,Journal!$X$2:$AK$1000,14,FALSE)))</f>
        <v/>
      </c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</row>
    <row r="168" spans="1:20" ht="15.75" customHeight="1" x14ac:dyDescent="0.25">
      <c r="A168" s="80" t="str">
        <f>IF(AND(Journal!L168&gt;=Statistics!$E$4,Journal!L168&lt;=Statistics!$F$4),Journal!X168,"")</f>
        <v/>
      </c>
      <c r="B168" s="128" t="str">
        <f>IF(A168="","",VLOOKUP(A168,Journal!$X:$AG,10,FALSE))</f>
        <v/>
      </c>
      <c r="C168" s="127" t="str">
        <f>IF(A168="","",IF(ISNA(VLOOKUP(A168,Journal!$X$2:$X$1000,1,FALSE)),"",VLOOKUP(A168,Journal!$X$2:$Y$1000,2,FALSE)))</f>
        <v/>
      </c>
      <c r="D168" s="79" t="str">
        <f>IF(A168="","",IF(ISNA(VLOOKUP(A168,Journal!$X$2:$X$1000,1,FALSE)),"",VLOOKUP(A168,Journal!$X$2:$AF$1000,9,FALSE)))</f>
        <v/>
      </c>
      <c r="E168" s="79" t="str">
        <f>IF(A168="","",IF(ISNA(VLOOKUP(A168,Journal!$X$2:$X$1000,1,FALSE)),"",VLOOKUP(A168,Journal!$X$2:$AK$1000,13,FALSE)))</f>
        <v/>
      </c>
      <c r="F168" s="79" t="str">
        <f>IF(A168="","",IF(ISNA(VLOOKUP(A168,Journal!$X$2:$X$1000,1,FALSE)),"",VLOOKUP(A168,Journal!$X$2:$AK$1000,14,FALSE)))</f>
        <v/>
      </c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</row>
    <row r="169" spans="1:20" ht="15.75" customHeight="1" x14ac:dyDescent="0.25">
      <c r="A169" s="80" t="str">
        <f>IF(AND(Journal!L169&gt;=Statistics!$E$4,Journal!L169&lt;=Statistics!$F$4),Journal!X169,"")</f>
        <v/>
      </c>
      <c r="B169" s="128" t="str">
        <f>IF(A169="","",VLOOKUP(A169,Journal!$X:$AG,10,FALSE))</f>
        <v/>
      </c>
      <c r="C169" s="127" t="str">
        <f>IF(A169="","",IF(ISNA(VLOOKUP(A169,Journal!$X$2:$X$1000,1,FALSE)),"",VLOOKUP(A169,Journal!$X$2:$Y$1000,2,FALSE)))</f>
        <v/>
      </c>
      <c r="D169" s="79" t="str">
        <f>IF(A169="","",IF(ISNA(VLOOKUP(A169,Journal!$X$2:$X$1000,1,FALSE)),"",VLOOKUP(A169,Journal!$X$2:$AF$1000,9,FALSE)))</f>
        <v/>
      </c>
      <c r="E169" s="79" t="str">
        <f>IF(A169="","",IF(ISNA(VLOOKUP(A169,Journal!$X$2:$X$1000,1,FALSE)),"",VLOOKUP(A169,Journal!$X$2:$AK$1000,13,FALSE)))</f>
        <v/>
      </c>
      <c r="F169" s="79" t="str">
        <f>IF(A169="","",IF(ISNA(VLOOKUP(A169,Journal!$X$2:$X$1000,1,FALSE)),"",VLOOKUP(A169,Journal!$X$2:$AK$1000,14,FALSE)))</f>
        <v/>
      </c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</row>
    <row r="170" spans="1:20" ht="15.75" customHeight="1" x14ac:dyDescent="0.25">
      <c r="A170" s="80" t="str">
        <f>IF(AND(Journal!L170&gt;=Statistics!$E$4,Journal!L170&lt;=Statistics!$F$4),Journal!X170,"")</f>
        <v/>
      </c>
      <c r="B170" s="128" t="str">
        <f>IF(A170="","",VLOOKUP(A170,Journal!$X:$AG,10,FALSE))</f>
        <v/>
      </c>
      <c r="C170" s="127" t="str">
        <f>IF(A170="","",IF(ISNA(VLOOKUP(A170,Journal!$X$2:$X$1000,1,FALSE)),"",VLOOKUP(A170,Journal!$X$2:$Y$1000,2,FALSE)))</f>
        <v/>
      </c>
      <c r="D170" s="79" t="str">
        <f>IF(A170="","",IF(ISNA(VLOOKUP(A170,Journal!$X$2:$X$1000,1,FALSE)),"",VLOOKUP(A170,Journal!$X$2:$AF$1000,9,FALSE)))</f>
        <v/>
      </c>
      <c r="E170" s="79" t="str">
        <f>IF(A170="","",IF(ISNA(VLOOKUP(A170,Journal!$X$2:$X$1000,1,FALSE)),"",VLOOKUP(A170,Journal!$X$2:$AK$1000,13,FALSE)))</f>
        <v/>
      </c>
      <c r="F170" s="79" t="str">
        <f>IF(A170="","",IF(ISNA(VLOOKUP(A170,Journal!$X$2:$X$1000,1,FALSE)),"",VLOOKUP(A170,Journal!$X$2:$AK$1000,14,FALSE)))</f>
        <v/>
      </c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</row>
    <row r="171" spans="1:20" ht="15.75" customHeight="1" x14ac:dyDescent="0.25">
      <c r="A171" s="80" t="str">
        <f>IF(AND(Journal!L171&gt;=Statistics!$E$4,Journal!L171&lt;=Statistics!$F$4),Journal!X171,"")</f>
        <v/>
      </c>
      <c r="B171" s="128" t="str">
        <f>IF(A171="","",VLOOKUP(A171,Journal!$X:$AG,10,FALSE))</f>
        <v/>
      </c>
      <c r="C171" s="127" t="str">
        <f>IF(A171="","",IF(ISNA(VLOOKUP(A171,Journal!$X$2:$X$1000,1,FALSE)),"",VLOOKUP(A171,Journal!$X$2:$Y$1000,2,FALSE)))</f>
        <v/>
      </c>
      <c r="D171" s="79" t="str">
        <f>IF(A171="","",IF(ISNA(VLOOKUP(A171,Journal!$X$2:$X$1000,1,FALSE)),"",VLOOKUP(A171,Journal!$X$2:$AF$1000,9,FALSE)))</f>
        <v/>
      </c>
      <c r="E171" s="79" t="str">
        <f>IF(A171="","",IF(ISNA(VLOOKUP(A171,Journal!$X$2:$X$1000,1,FALSE)),"",VLOOKUP(A171,Journal!$X$2:$AK$1000,13,FALSE)))</f>
        <v/>
      </c>
      <c r="F171" s="79" t="str">
        <f>IF(A171="","",IF(ISNA(VLOOKUP(A171,Journal!$X$2:$X$1000,1,FALSE)),"",VLOOKUP(A171,Journal!$X$2:$AK$1000,14,FALSE)))</f>
        <v/>
      </c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</row>
    <row r="172" spans="1:20" ht="15.75" customHeight="1" x14ac:dyDescent="0.25">
      <c r="A172" s="80" t="str">
        <f>IF(AND(Journal!L172&gt;=Statistics!$E$4,Journal!L172&lt;=Statistics!$F$4),Journal!X172,"")</f>
        <v/>
      </c>
      <c r="B172" s="128" t="str">
        <f>IF(A172="","",VLOOKUP(A172,Journal!$X:$AG,10,FALSE))</f>
        <v/>
      </c>
      <c r="C172" s="127" t="str">
        <f>IF(A172="","",IF(ISNA(VLOOKUP(A172,Journal!$X$2:$X$1000,1,FALSE)),"",VLOOKUP(A172,Journal!$X$2:$Y$1000,2,FALSE)))</f>
        <v/>
      </c>
      <c r="D172" s="79" t="str">
        <f>IF(A172="","",IF(ISNA(VLOOKUP(A172,Journal!$X$2:$X$1000,1,FALSE)),"",VLOOKUP(A172,Journal!$X$2:$AF$1000,9,FALSE)))</f>
        <v/>
      </c>
      <c r="E172" s="79" t="str">
        <f>IF(A172="","",IF(ISNA(VLOOKUP(A172,Journal!$X$2:$X$1000,1,FALSE)),"",VLOOKUP(A172,Journal!$X$2:$AK$1000,13,FALSE)))</f>
        <v/>
      </c>
      <c r="F172" s="79" t="str">
        <f>IF(A172="","",IF(ISNA(VLOOKUP(A172,Journal!$X$2:$X$1000,1,FALSE)),"",VLOOKUP(A172,Journal!$X$2:$AK$1000,14,FALSE)))</f>
        <v/>
      </c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</row>
    <row r="173" spans="1:20" ht="15.75" customHeight="1" x14ac:dyDescent="0.25">
      <c r="A173" s="80" t="str">
        <f>IF(AND(Journal!L173&gt;=Statistics!$E$4,Journal!L173&lt;=Statistics!$F$4),Journal!X173,"")</f>
        <v/>
      </c>
      <c r="B173" s="128" t="str">
        <f>IF(A173="","",VLOOKUP(A173,Journal!$X:$AG,10,FALSE))</f>
        <v/>
      </c>
      <c r="C173" s="127" t="str">
        <f>IF(A173="","",IF(ISNA(VLOOKUP(A173,Journal!$X$2:$X$1000,1,FALSE)),"",VLOOKUP(A173,Journal!$X$2:$Y$1000,2,FALSE)))</f>
        <v/>
      </c>
      <c r="D173" s="79" t="str">
        <f>IF(A173="","",IF(ISNA(VLOOKUP(A173,Journal!$X$2:$X$1000,1,FALSE)),"",VLOOKUP(A173,Journal!$X$2:$AF$1000,9,FALSE)))</f>
        <v/>
      </c>
      <c r="E173" s="79" t="str">
        <f>IF(A173="","",IF(ISNA(VLOOKUP(A173,Journal!$X$2:$X$1000,1,FALSE)),"",VLOOKUP(A173,Journal!$X$2:$AK$1000,13,FALSE)))</f>
        <v/>
      </c>
      <c r="F173" s="79" t="str">
        <f>IF(A173="","",IF(ISNA(VLOOKUP(A173,Journal!$X$2:$X$1000,1,FALSE)),"",VLOOKUP(A173,Journal!$X$2:$AK$1000,14,FALSE)))</f>
        <v/>
      </c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</row>
    <row r="174" spans="1:20" ht="15.75" customHeight="1" x14ac:dyDescent="0.25">
      <c r="A174" s="80" t="str">
        <f>IF(AND(Journal!L174&gt;=Statistics!$E$4,Journal!L174&lt;=Statistics!$F$4),Journal!X174,"")</f>
        <v/>
      </c>
      <c r="B174" s="128" t="str">
        <f>IF(A174="","",VLOOKUP(A174,Journal!$X:$AG,10,FALSE))</f>
        <v/>
      </c>
      <c r="C174" s="127" t="str">
        <f>IF(A174="","",IF(ISNA(VLOOKUP(A174,Journal!$X$2:$X$1000,1,FALSE)),"",VLOOKUP(A174,Journal!$X$2:$Y$1000,2,FALSE)))</f>
        <v/>
      </c>
      <c r="D174" s="79" t="str">
        <f>IF(A174="","",IF(ISNA(VLOOKUP(A174,Journal!$X$2:$X$1000,1,FALSE)),"",VLOOKUP(A174,Journal!$X$2:$AF$1000,9,FALSE)))</f>
        <v/>
      </c>
      <c r="E174" s="79" t="str">
        <f>IF(A174="","",IF(ISNA(VLOOKUP(A174,Journal!$X$2:$X$1000,1,FALSE)),"",VLOOKUP(A174,Journal!$X$2:$AK$1000,13,FALSE)))</f>
        <v/>
      </c>
      <c r="F174" s="79" t="str">
        <f>IF(A174="","",IF(ISNA(VLOOKUP(A174,Journal!$X$2:$X$1000,1,FALSE)),"",VLOOKUP(A174,Journal!$X$2:$AK$1000,14,FALSE)))</f>
        <v/>
      </c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</row>
    <row r="175" spans="1:20" ht="15.75" customHeight="1" x14ac:dyDescent="0.25">
      <c r="A175" s="80" t="str">
        <f>IF(AND(Journal!L175&gt;=Statistics!$E$4,Journal!L175&lt;=Statistics!$F$4),Journal!X175,"")</f>
        <v/>
      </c>
      <c r="B175" s="128" t="str">
        <f>IF(A175="","",VLOOKUP(A175,Journal!$X:$AG,10,FALSE))</f>
        <v/>
      </c>
      <c r="C175" s="127" t="str">
        <f>IF(A175="","",IF(ISNA(VLOOKUP(A175,Journal!$X$2:$X$1000,1,FALSE)),"",VLOOKUP(A175,Journal!$X$2:$Y$1000,2,FALSE)))</f>
        <v/>
      </c>
      <c r="D175" s="79" t="str">
        <f>IF(A175="","",IF(ISNA(VLOOKUP(A175,Journal!$X$2:$X$1000,1,FALSE)),"",VLOOKUP(A175,Journal!$X$2:$AF$1000,9,FALSE)))</f>
        <v/>
      </c>
      <c r="E175" s="79" t="str">
        <f>IF(A175="","",IF(ISNA(VLOOKUP(A175,Journal!$X$2:$X$1000,1,FALSE)),"",VLOOKUP(A175,Journal!$X$2:$AK$1000,13,FALSE)))</f>
        <v/>
      </c>
      <c r="F175" s="79" t="str">
        <f>IF(A175="","",IF(ISNA(VLOOKUP(A175,Journal!$X$2:$X$1000,1,FALSE)),"",VLOOKUP(A175,Journal!$X$2:$AK$1000,14,FALSE)))</f>
        <v/>
      </c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</row>
    <row r="176" spans="1:20" ht="15.75" customHeight="1" x14ac:dyDescent="0.25">
      <c r="A176" s="80" t="str">
        <f>IF(AND(Journal!L176&gt;=Statistics!$E$4,Journal!L176&lt;=Statistics!$F$4),Journal!X176,"")</f>
        <v/>
      </c>
      <c r="B176" s="128" t="str">
        <f>IF(A176="","",VLOOKUP(A176,Journal!$X:$AG,10,FALSE))</f>
        <v/>
      </c>
      <c r="C176" s="127" t="str">
        <f>IF(A176="","",IF(ISNA(VLOOKUP(A176,Journal!$X$2:$X$1000,1,FALSE)),"",VLOOKUP(A176,Journal!$X$2:$Y$1000,2,FALSE)))</f>
        <v/>
      </c>
      <c r="D176" s="79" t="str">
        <f>IF(A176="","",IF(ISNA(VLOOKUP(A176,Journal!$X$2:$X$1000,1,FALSE)),"",VLOOKUP(A176,Journal!$X$2:$AF$1000,9,FALSE)))</f>
        <v/>
      </c>
      <c r="E176" s="79" t="str">
        <f>IF(A176="","",IF(ISNA(VLOOKUP(A176,Journal!$X$2:$X$1000,1,FALSE)),"",VLOOKUP(A176,Journal!$X$2:$AK$1000,13,FALSE)))</f>
        <v/>
      </c>
      <c r="F176" s="79" t="str">
        <f>IF(A176="","",IF(ISNA(VLOOKUP(A176,Journal!$X$2:$X$1000,1,FALSE)),"",VLOOKUP(A176,Journal!$X$2:$AK$1000,14,FALSE)))</f>
        <v/>
      </c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</row>
    <row r="177" spans="1:20" ht="15.75" customHeight="1" x14ac:dyDescent="0.25">
      <c r="A177" s="80" t="str">
        <f>IF(AND(Journal!L177&gt;=Statistics!$E$4,Journal!L177&lt;=Statistics!$F$4),Journal!X177,"")</f>
        <v/>
      </c>
      <c r="B177" s="128" t="str">
        <f>IF(A177="","",VLOOKUP(A177,Journal!$X:$AG,10,FALSE))</f>
        <v/>
      </c>
      <c r="C177" s="127" t="str">
        <f>IF(A177="","",IF(ISNA(VLOOKUP(A177,Journal!$X$2:$X$1000,1,FALSE)),"",VLOOKUP(A177,Journal!$X$2:$Y$1000,2,FALSE)))</f>
        <v/>
      </c>
      <c r="D177" s="79" t="str">
        <f>IF(A177="","",IF(ISNA(VLOOKUP(A177,Journal!$X$2:$X$1000,1,FALSE)),"",VLOOKUP(A177,Journal!$X$2:$AF$1000,9,FALSE)))</f>
        <v/>
      </c>
      <c r="E177" s="79" t="str">
        <f>IF(A177="","",IF(ISNA(VLOOKUP(A177,Journal!$X$2:$X$1000,1,FALSE)),"",VLOOKUP(A177,Journal!$X$2:$AK$1000,13,FALSE)))</f>
        <v/>
      </c>
      <c r="F177" s="79" t="str">
        <f>IF(A177="","",IF(ISNA(VLOOKUP(A177,Journal!$X$2:$X$1000,1,FALSE)),"",VLOOKUP(A177,Journal!$X$2:$AK$1000,14,FALSE)))</f>
        <v/>
      </c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</row>
    <row r="178" spans="1:20" ht="15.75" customHeight="1" x14ac:dyDescent="0.25">
      <c r="A178" s="80" t="str">
        <f>IF(AND(Journal!L178&gt;=Statistics!$E$4,Journal!L178&lt;=Statistics!$F$4),Journal!X178,"")</f>
        <v/>
      </c>
      <c r="B178" s="128" t="str">
        <f>IF(A178="","",VLOOKUP(A178,Journal!$X:$AG,10,FALSE))</f>
        <v/>
      </c>
      <c r="C178" s="127" t="str">
        <f>IF(A178="","",IF(ISNA(VLOOKUP(A178,Journal!$X$2:$X$1000,1,FALSE)),"",VLOOKUP(A178,Journal!$X$2:$Y$1000,2,FALSE)))</f>
        <v/>
      </c>
      <c r="D178" s="79" t="str">
        <f>IF(A178="","",IF(ISNA(VLOOKUP(A178,Journal!$X$2:$X$1000,1,FALSE)),"",VLOOKUP(A178,Journal!$X$2:$AF$1000,9,FALSE)))</f>
        <v/>
      </c>
      <c r="E178" s="79" t="str">
        <f>IF(A178="","",IF(ISNA(VLOOKUP(A178,Journal!$X$2:$X$1000,1,FALSE)),"",VLOOKUP(A178,Journal!$X$2:$AK$1000,13,FALSE)))</f>
        <v/>
      </c>
      <c r="F178" s="79" t="str">
        <f>IF(A178="","",IF(ISNA(VLOOKUP(A178,Journal!$X$2:$X$1000,1,FALSE)),"",VLOOKUP(A178,Journal!$X$2:$AK$1000,14,FALSE)))</f>
        <v/>
      </c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</row>
    <row r="179" spans="1:20" ht="15.75" customHeight="1" x14ac:dyDescent="0.25">
      <c r="A179" s="80" t="str">
        <f>IF(AND(Journal!L179&gt;=Statistics!$E$4,Journal!L179&lt;=Statistics!$F$4),Journal!X179,"")</f>
        <v/>
      </c>
      <c r="B179" s="128" t="str">
        <f>IF(A179="","",VLOOKUP(A179,Journal!$X:$AG,10,FALSE))</f>
        <v/>
      </c>
      <c r="C179" s="127" t="str">
        <f>IF(A179="","",IF(ISNA(VLOOKUP(A179,Journal!$X$2:$X$1000,1,FALSE)),"",VLOOKUP(A179,Journal!$X$2:$Y$1000,2,FALSE)))</f>
        <v/>
      </c>
      <c r="D179" s="79" t="str">
        <f>IF(A179="","",IF(ISNA(VLOOKUP(A179,Journal!$X$2:$X$1000,1,FALSE)),"",VLOOKUP(A179,Journal!$X$2:$AF$1000,9,FALSE)))</f>
        <v/>
      </c>
      <c r="E179" s="79" t="str">
        <f>IF(A179="","",IF(ISNA(VLOOKUP(A179,Journal!$X$2:$X$1000,1,FALSE)),"",VLOOKUP(A179,Journal!$X$2:$AK$1000,13,FALSE)))</f>
        <v/>
      </c>
      <c r="F179" s="79" t="str">
        <f>IF(A179="","",IF(ISNA(VLOOKUP(A179,Journal!$X$2:$X$1000,1,FALSE)),"",VLOOKUP(A179,Journal!$X$2:$AK$1000,14,FALSE)))</f>
        <v/>
      </c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</row>
    <row r="180" spans="1:20" ht="15.75" customHeight="1" x14ac:dyDescent="0.25">
      <c r="A180" s="80" t="str">
        <f>IF(AND(Journal!L180&gt;=Statistics!$E$4,Journal!L180&lt;=Statistics!$F$4),Journal!X180,"")</f>
        <v/>
      </c>
      <c r="B180" s="128" t="str">
        <f>IF(A180="","",VLOOKUP(A180,Journal!$X:$AG,10,FALSE))</f>
        <v/>
      </c>
      <c r="C180" s="127" t="str">
        <f>IF(A180="","",IF(ISNA(VLOOKUP(A180,Journal!$X$2:$X$1000,1,FALSE)),"",VLOOKUP(A180,Journal!$X$2:$Y$1000,2,FALSE)))</f>
        <v/>
      </c>
      <c r="D180" s="79" t="str">
        <f>IF(A180="","",IF(ISNA(VLOOKUP(A180,Journal!$X$2:$X$1000,1,FALSE)),"",VLOOKUP(A180,Journal!$X$2:$AF$1000,9,FALSE)))</f>
        <v/>
      </c>
      <c r="E180" s="79" t="str">
        <f>IF(A180="","",IF(ISNA(VLOOKUP(A180,Journal!$X$2:$X$1000,1,FALSE)),"",VLOOKUP(A180,Journal!$X$2:$AK$1000,13,FALSE)))</f>
        <v/>
      </c>
      <c r="F180" s="79" t="str">
        <f>IF(A180="","",IF(ISNA(VLOOKUP(A180,Journal!$X$2:$X$1000,1,FALSE)),"",VLOOKUP(A180,Journal!$X$2:$AK$1000,14,FALSE)))</f>
        <v/>
      </c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</row>
    <row r="181" spans="1:20" ht="15.75" customHeight="1" x14ac:dyDescent="0.25">
      <c r="A181" s="80" t="str">
        <f>IF(AND(Journal!L181&gt;=Statistics!$E$4,Journal!L181&lt;=Statistics!$F$4),Journal!X181,"")</f>
        <v/>
      </c>
      <c r="B181" s="128" t="str">
        <f>IF(A181="","",VLOOKUP(A181,Journal!$X:$AG,10,FALSE))</f>
        <v/>
      </c>
      <c r="C181" s="127" t="str">
        <f>IF(A181="","",IF(ISNA(VLOOKUP(A181,Journal!$X$2:$X$1000,1,FALSE)),"",VLOOKUP(A181,Journal!$X$2:$Y$1000,2,FALSE)))</f>
        <v/>
      </c>
      <c r="D181" s="79" t="str">
        <f>IF(A181="","",IF(ISNA(VLOOKUP(A181,Journal!$X$2:$X$1000,1,FALSE)),"",VLOOKUP(A181,Journal!$X$2:$AF$1000,9,FALSE)))</f>
        <v/>
      </c>
      <c r="E181" s="79" t="str">
        <f>IF(A181="","",IF(ISNA(VLOOKUP(A181,Journal!$X$2:$X$1000,1,FALSE)),"",VLOOKUP(A181,Journal!$X$2:$AK$1000,13,FALSE)))</f>
        <v/>
      </c>
      <c r="F181" s="79" t="str">
        <f>IF(A181="","",IF(ISNA(VLOOKUP(A181,Journal!$X$2:$X$1000,1,FALSE)),"",VLOOKUP(A181,Journal!$X$2:$AK$1000,14,FALSE)))</f>
        <v/>
      </c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</row>
    <row r="182" spans="1:20" ht="15.75" customHeight="1" x14ac:dyDescent="0.25">
      <c r="A182" s="80" t="str">
        <f>IF(AND(Journal!L182&gt;=Statistics!$E$4,Journal!L182&lt;=Statistics!$F$4),Journal!X182,"")</f>
        <v/>
      </c>
      <c r="B182" s="128" t="str">
        <f>IF(A182="","",VLOOKUP(A182,Journal!$X:$AG,10,FALSE))</f>
        <v/>
      </c>
      <c r="C182" s="127" t="str">
        <f>IF(A182="","",IF(ISNA(VLOOKUP(A182,Journal!$X$2:$X$1000,1,FALSE)),"",VLOOKUP(A182,Journal!$X$2:$Y$1000,2,FALSE)))</f>
        <v/>
      </c>
      <c r="D182" s="79" t="str">
        <f>IF(A182="","",IF(ISNA(VLOOKUP(A182,Journal!$X$2:$X$1000,1,FALSE)),"",VLOOKUP(A182,Journal!$X$2:$AF$1000,9,FALSE)))</f>
        <v/>
      </c>
      <c r="E182" s="79" t="str">
        <f>IF(A182="","",IF(ISNA(VLOOKUP(A182,Journal!$X$2:$X$1000,1,FALSE)),"",VLOOKUP(A182,Journal!$X$2:$AK$1000,13,FALSE)))</f>
        <v/>
      </c>
      <c r="F182" s="79" t="str">
        <f>IF(A182="","",IF(ISNA(VLOOKUP(A182,Journal!$X$2:$X$1000,1,FALSE)),"",VLOOKUP(A182,Journal!$X$2:$AK$1000,14,FALSE)))</f>
        <v/>
      </c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</row>
    <row r="183" spans="1:20" ht="15.75" customHeight="1" x14ac:dyDescent="0.25">
      <c r="A183" s="80" t="str">
        <f>IF(AND(Journal!L183&gt;=Statistics!$E$4,Journal!L183&lt;=Statistics!$F$4),Journal!X183,"")</f>
        <v/>
      </c>
      <c r="B183" s="128" t="str">
        <f>IF(A183="","",VLOOKUP(A183,Journal!$X:$AG,10,FALSE))</f>
        <v/>
      </c>
      <c r="C183" s="127" t="str">
        <f>IF(A183="","",IF(ISNA(VLOOKUP(A183,Journal!$X$2:$X$1000,1,FALSE)),"",VLOOKUP(A183,Journal!$X$2:$Y$1000,2,FALSE)))</f>
        <v/>
      </c>
      <c r="D183" s="79" t="str">
        <f>IF(A183="","",IF(ISNA(VLOOKUP(A183,Journal!$X$2:$X$1000,1,FALSE)),"",VLOOKUP(A183,Journal!$X$2:$AF$1000,9,FALSE)))</f>
        <v/>
      </c>
      <c r="E183" s="79" t="str">
        <f>IF(A183="","",IF(ISNA(VLOOKUP(A183,Journal!$X$2:$X$1000,1,FALSE)),"",VLOOKUP(A183,Journal!$X$2:$AK$1000,13,FALSE)))</f>
        <v/>
      </c>
      <c r="F183" s="79" t="str">
        <f>IF(A183="","",IF(ISNA(VLOOKUP(A183,Journal!$X$2:$X$1000,1,FALSE)),"",VLOOKUP(A183,Journal!$X$2:$AK$1000,14,FALSE)))</f>
        <v/>
      </c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</row>
    <row r="184" spans="1:20" ht="15.75" customHeight="1" x14ac:dyDescent="0.25">
      <c r="A184" s="80" t="str">
        <f>IF(AND(Journal!L184&gt;=Statistics!$E$4,Journal!L184&lt;=Statistics!$F$4),Journal!X184,"")</f>
        <v/>
      </c>
      <c r="B184" s="128" t="str">
        <f>IF(A184="","",VLOOKUP(A184,Journal!$X:$AG,10,FALSE))</f>
        <v/>
      </c>
      <c r="C184" s="127" t="str">
        <f>IF(A184="","",IF(ISNA(VLOOKUP(A184,Journal!$X$2:$X$1000,1,FALSE)),"",VLOOKUP(A184,Journal!$X$2:$Y$1000,2,FALSE)))</f>
        <v/>
      </c>
      <c r="D184" s="79" t="str">
        <f>IF(A184="","",IF(ISNA(VLOOKUP(A184,Journal!$X$2:$X$1000,1,FALSE)),"",VLOOKUP(A184,Journal!$X$2:$AF$1000,9,FALSE)))</f>
        <v/>
      </c>
      <c r="E184" s="79" t="str">
        <f>IF(A184="","",IF(ISNA(VLOOKUP(A184,Journal!$X$2:$X$1000,1,FALSE)),"",VLOOKUP(A184,Journal!$X$2:$AK$1000,13,FALSE)))</f>
        <v/>
      </c>
      <c r="F184" s="79" t="str">
        <f>IF(A184="","",IF(ISNA(VLOOKUP(A184,Journal!$X$2:$X$1000,1,FALSE)),"",VLOOKUP(A184,Journal!$X$2:$AK$1000,14,FALSE)))</f>
        <v/>
      </c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</row>
    <row r="185" spans="1:20" ht="15.75" customHeight="1" x14ac:dyDescent="0.25">
      <c r="A185" s="80" t="str">
        <f>IF(AND(Journal!L185&gt;=Statistics!$E$4,Journal!L185&lt;=Statistics!$F$4),Journal!X185,"")</f>
        <v/>
      </c>
      <c r="B185" s="128" t="str">
        <f>IF(A185="","",VLOOKUP(A185,Journal!$X:$AG,10,FALSE))</f>
        <v/>
      </c>
      <c r="C185" s="127" t="str">
        <f>IF(A185="","",IF(ISNA(VLOOKUP(A185,Journal!$X$2:$X$1000,1,FALSE)),"",VLOOKUP(A185,Journal!$X$2:$Y$1000,2,FALSE)))</f>
        <v/>
      </c>
      <c r="D185" s="79" t="str">
        <f>IF(A185="","",IF(ISNA(VLOOKUP(A185,Journal!$X$2:$X$1000,1,FALSE)),"",VLOOKUP(A185,Journal!$X$2:$AF$1000,9,FALSE)))</f>
        <v/>
      </c>
      <c r="E185" s="79" t="str">
        <f>IF(A185="","",IF(ISNA(VLOOKUP(A185,Journal!$X$2:$X$1000,1,FALSE)),"",VLOOKUP(A185,Journal!$X$2:$AK$1000,13,FALSE)))</f>
        <v/>
      </c>
      <c r="F185" s="79" t="str">
        <f>IF(A185="","",IF(ISNA(VLOOKUP(A185,Journal!$X$2:$X$1000,1,FALSE)),"",VLOOKUP(A185,Journal!$X$2:$AK$1000,14,FALSE)))</f>
        <v/>
      </c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</row>
    <row r="186" spans="1:20" ht="15.75" customHeight="1" x14ac:dyDescent="0.25">
      <c r="A186" s="80" t="str">
        <f>IF(AND(Journal!L186&gt;=Statistics!$E$4,Journal!L186&lt;=Statistics!$F$4),Journal!X186,"")</f>
        <v/>
      </c>
      <c r="B186" s="128" t="str">
        <f>IF(A186="","",VLOOKUP(A186,Journal!$X:$AG,10,FALSE))</f>
        <v/>
      </c>
      <c r="C186" s="127" t="str">
        <f>IF(A186="","",IF(ISNA(VLOOKUP(A186,Journal!$X$2:$X$1000,1,FALSE)),"",VLOOKUP(A186,Journal!$X$2:$Y$1000,2,FALSE)))</f>
        <v/>
      </c>
      <c r="D186" s="79" t="str">
        <f>IF(A186="","",IF(ISNA(VLOOKUP(A186,Journal!$X$2:$X$1000,1,FALSE)),"",VLOOKUP(A186,Journal!$X$2:$AF$1000,9,FALSE)))</f>
        <v/>
      </c>
      <c r="E186" s="79" t="str">
        <f>IF(A186="","",IF(ISNA(VLOOKUP(A186,Journal!$X$2:$X$1000,1,FALSE)),"",VLOOKUP(A186,Journal!$X$2:$AK$1000,13,FALSE)))</f>
        <v/>
      </c>
      <c r="F186" s="79" t="str">
        <f>IF(A186="","",IF(ISNA(VLOOKUP(A186,Journal!$X$2:$X$1000,1,FALSE)),"",VLOOKUP(A186,Journal!$X$2:$AK$1000,14,FALSE)))</f>
        <v/>
      </c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</row>
    <row r="187" spans="1:20" ht="15.75" customHeight="1" x14ac:dyDescent="0.25">
      <c r="A187" s="80" t="str">
        <f>IF(AND(Journal!L187&gt;=Statistics!$E$4,Journal!L187&lt;=Statistics!$F$4),Journal!X187,"")</f>
        <v/>
      </c>
      <c r="B187" s="128" t="str">
        <f>IF(A187="","",VLOOKUP(A187,Journal!$X:$AG,10,FALSE))</f>
        <v/>
      </c>
      <c r="C187" s="127" t="str">
        <f>IF(A187="","",IF(ISNA(VLOOKUP(A187,Journal!$X$2:$X$1000,1,FALSE)),"",VLOOKUP(A187,Journal!$X$2:$Y$1000,2,FALSE)))</f>
        <v/>
      </c>
      <c r="D187" s="79" t="str">
        <f>IF(A187="","",IF(ISNA(VLOOKUP(A187,Journal!$X$2:$X$1000,1,FALSE)),"",VLOOKUP(A187,Journal!$X$2:$AF$1000,9,FALSE)))</f>
        <v/>
      </c>
      <c r="E187" s="79" t="str">
        <f>IF(A187="","",IF(ISNA(VLOOKUP(A187,Journal!$X$2:$X$1000,1,FALSE)),"",VLOOKUP(A187,Journal!$X$2:$AK$1000,13,FALSE)))</f>
        <v/>
      </c>
      <c r="F187" s="79" t="str">
        <f>IF(A187="","",IF(ISNA(VLOOKUP(A187,Journal!$X$2:$X$1000,1,FALSE)),"",VLOOKUP(A187,Journal!$X$2:$AK$1000,14,FALSE)))</f>
        <v/>
      </c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</row>
    <row r="188" spans="1:20" ht="15.75" customHeight="1" x14ac:dyDescent="0.25">
      <c r="A188" s="80" t="str">
        <f>IF(AND(Journal!L188&gt;=Statistics!$E$4,Journal!L188&lt;=Statistics!$F$4),Journal!X188,"")</f>
        <v/>
      </c>
      <c r="B188" s="128" t="str">
        <f>IF(A188="","",VLOOKUP(A188,Journal!$X:$AG,10,FALSE))</f>
        <v/>
      </c>
      <c r="C188" s="127" t="str">
        <f>IF(A188="","",IF(ISNA(VLOOKUP(A188,Journal!$X$2:$X$1000,1,FALSE)),"",VLOOKUP(A188,Journal!$X$2:$Y$1000,2,FALSE)))</f>
        <v/>
      </c>
      <c r="D188" s="79" t="str">
        <f>IF(A188="","",IF(ISNA(VLOOKUP(A188,Journal!$X$2:$X$1000,1,FALSE)),"",VLOOKUP(A188,Journal!$X$2:$AF$1000,9,FALSE)))</f>
        <v/>
      </c>
      <c r="E188" s="79" t="str">
        <f>IF(A188="","",IF(ISNA(VLOOKUP(A188,Journal!$X$2:$X$1000,1,FALSE)),"",VLOOKUP(A188,Journal!$X$2:$AK$1000,13,FALSE)))</f>
        <v/>
      </c>
      <c r="F188" s="79" t="str">
        <f>IF(A188="","",IF(ISNA(VLOOKUP(A188,Journal!$X$2:$X$1000,1,FALSE)),"",VLOOKUP(A188,Journal!$X$2:$AK$1000,14,FALSE)))</f>
        <v/>
      </c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</row>
    <row r="189" spans="1:20" ht="15.75" customHeight="1" x14ac:dyDescent="0.25">
      <c r="A189" s="80" t="str">
        <f>IF(AND(Journal!L189&gt;=Statistics!$E$4,Journal!L189&lt;=Statistics!$F$4),Journal!X189,"")</f>
        <v/>
      </c>
      <c r="B189" s="128" t="str">
        <f>IF(A189="","",VLOOKUP(A189,Journal!$X:$AG,10,FALSE))</f>
        <v/>
      </c>
      <c r="C189" s="127" t="str">
        <f>IF(A189="","",IF(ISNA(VLOOKUP(A189,Journal!$X$2:$X$1000,1,FALSE)),"",VLOOKUP(A189,Journal!$X$2:$Y$1000,2,FALSE)))</f>
        <v/>
      </c>
      <c r="D189" s="79" t="str">
        <f>IF(A189="","",IF(ISNA(VLOOKUP(A189,Journal!$X$2:$X$1000,1,FALSE)),"",VLOOKUP(A189,Journal!$X$2:$AF$1000,9,FALSE)))</f>
        <v/>
      </c>
      <c r="E189" s="79" t="str">
        <f>IF(A189="","",IF(ISNA(VLOOKUP(A189,Journal!$X$2:$X$1000,1,FALSE)),"",VLOOKUP(A189,Journal!$X$2:$AK$1000,13,FALSE)))</f>
        <v/>
      </c>
      <c r="F189" s="79" t="str">
        <f>IF(A189="","",IF(ISNA(VLOOKUP(A189,Journal!$X$2:$X$1000,1,FALSE)),"",VLOOKUP(A189,Journal!$X$2:$AK$1000,14,FALSE)))</f>
        <v/>
      </c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</row>
    <row r="190" spans="1:20" ht="15.75" customHeight="1" x14ac:dyDescent="0.25">
      <c r="A190" s="80" t="str">
        <f>IF(AND(Journal!L190&gt;=Statistics!$E$4,Journal!L190&lt;=Statistics!$F$4),Journal!X190,"")</f>
        <v/>
      </c>
      <c r="B190" s="128" t="str">
        <f>IF(A190="","",VLOOKUP(A190,Journal!$X:$AG,10,FALSE))</f>
        <v/>
      </c>
      <c r="C190" s="127" t="str">
        <f>IF(A190="","",IF(ISNA(VLOOKUP(A190,Journal!$X$2:$X$1000,1,FALSE)),"",VLOOKUP(A190,Journal!$X$2:$Y$1000,2,FALSE)))</f>
        <v/>
      </c>
      <c r="D190" s="79" t="str">
        <f>IF(A190="","",IF(ISNA(VLOOKUP(A190,Journal!$X$2:$X$1000,1,FALSE)),"",VLOOKUP(A190,Journal!$X$2:$AF$1000,9,FALSE)))</f>
        <v/>
      </c>
      <c r="E190" s="79" t="str">
        <f>IF(A190="","",IF(ISNA(VLOOKUP(A190,Journal!$X$2:$X$1000,1,FALSE)),"",VLOOKUP(A190,Journal!$X$2:$AK$1000,13,FALSE)))</f>
        <v/>
      </c>
      <c r="F190" s="79" t="str">
        <f>IF(A190="","",IF(ISNA(VLOOKUP(A190,Journal!$X$2:$X$1000,1,FALSE)),"",VLOOKUP(A190,Journal!$X$2:$AK$1000,14,FALSE)))</f>
        <v/>
      </c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</row>
    <row r="191" spans="1:20" ht="15.75" customHeight="1" x14ac:dyDescent="0.25">
      <c r="A191" s="80" t="str">
        <f>IF(AND(Journal!L191&gt;=Statistics!$E$4,Journal!L191&lt;=Statistics!$F$4),Journal!X191,"")</f>
        <v/>
      </c>
      <c r="B191" s="128" t="str">
        <f>IF(A191="","",VLOOKUP(A191,Journal!$X:$AG,10,FALSE))</f>
        <v/>
      </c>
      <c r="C191" s="127" t="str">
        <f>IF(A191="","",IF(ISNA(VLOOKUP(A191,Journal!$X$2:$X$1000,1,FALSE)),"",VLOOKUP(A191,Journal!$X$2:$Y$1000,2,FALSE)))</f>
        <v/>
      </c>
      <c r="D191" s="79" t="str">
        <f>IF(A191="","",IF(ISNA(VLOOKUP(A191,Journal!$X$2:$X$1000,1,FALSE)),"",VLOOKUP(A191,Journal!$X$2:$AF$1000,9,FALSE)))</f>
        <v/>
      </c>
      <c r="E191" s="79" t="str">
        <f>IF(A191="","",IF(ISNA(VLOOKUP(A191,Journal!$X$2:$X$1000,1,FALSE)),"",VLOOKUP(A191,Journal!$X$2:$AK$1000,13,FALSE)))</f>
        <v/>
      </c>
      <c r="F191" s="79" t="str">
        <f>IF(A191="","",IF(ISNA(VLOOKUP(A191,Journal!$X$2:$X$1000,1,FALSE)),"",VLOOKUP(A191,Journal!$X$2:$AK$1000,14,FALSE)))</f>
        <v/>
      </c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</row>
    <row r="192" spans="1:20" ht="15.75" customHeight="1" x14ac:dyDescent="0.25">
      <c r="A192" s="80" t="str">
        <f>IF(AND(Journal!L192&gt;=Statistics!$E$4,Journal!L192&lt;=Statistics!$F$4),Journal!X192,"")</f>
        <v/>
      </c>
      <c r="B192" s="128" t="str">
        <f>IF(A192="","",VLOOKUP(A192,Journal!$X:$AG,10,FALSE))</f>
        <v/>
      </c>
      <c r="C192" s="127" t="str">
        <f>IF(A192="","",IF(ISNA(VLOOKUP(A192,Journal!$X$2:$X$1000,1,FALSE)),"",VLOOKUP(A192,Journal!$X$2:$Y$1000,2,FALSE)))</f>
        <v/>
      </c>
      <c r="D192" s="79" t="str">
        <f>IF(A192="","",IF(ISNA(VLOOKUP(A192,Journal!$X$2:$X$1000,1,FALSE)),"",VLOOKUP(A192,Journal!$X$2:$AF$1000,9,FALSE)))</f>
        <v/>
      </c>
      <c r="E192" s="79" t="str">
        <f>IF(A192="","",IF(ISNA(VLOOKUP(A192,Journal!$X$2:$X$1000,1,FALSE)),"",VLOOKUP(A192,Journal!$X$2:$AK$1000,13,FALSE)))</f>
        <v/>
      </c>
      <c r="F192" s="79" t="str">
        <f>IF(A192="","",IF(ISNA(VLOOKUP(A192,Journal!$X$2:$X$1000,1,FALSE)),"",VLOOKUP(A192,Journal!$X$2:$AK$1000,14,FALSE)))</f>
        <v/>
      </c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</row>
    <row r="193" spans="1:20" ht="15.75" customHeight="1" x14ac:dyDescent="0.25">
      <c r="A193" s="80" t="str">
        <f>IF(AND(Journal!L193&gt;=Statistics!$E$4,Journal!L193&lt;=Statistics!$F$4),Journal!X193,"")</f>
        <v/>
      </c>
      <c r="B193" s="128" t="str">
        <f>IF(A193="","",VLOOKUP(A193,Journal!$X:$AG,10,FALSE))</f>
        <v/>
      </c>
      <c r="C193" s="127" t="str">
        <f>IF(A193="","",IF(ISNA(VLOOKUP(A193,Journal!$X$2:$X$1000,1,FALSE)),"",VLOOKUP(A193,Journal!$X$2:$Y$1000,2,FALSE)))</f>
        <v/>
      </c>
      <c r="D193" s="79" t="str">
        <f>IF(A193="","",IF(ISNA(VLOOKUP(A193,Journal!$X$2:$X$1000,1,FALSE)),"",VLOOKUP(A193,Journal!$X$2:$AF$1000,9,FALSE)))</f>
        <v/>
      </c>
      <c r="E193" s="79" t="str">
        <f>IF(A193="","",IF(ISNA(VLOOKUP(A193,Journal!$X$2:$X$1000,1,FALSE)),"",VLOOKUP(A193,Journal!$X$2:$AK$1000,13,FALSE)))</f>
        <v/>
      </c>
      <c r="F193" s="79" t="str">
        <f>IF(A193="","",IF(ISNA(VLOOKUP(A193,Journal!$X$2:$X$1000,1,FALSE)),"",VLOOKUP(A193,Journal!$X$2:$AK$1000,14,FALSE)))</f>
        <v/>
      </c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</row>
    <row r="194" spans="1:20" ht="15.75" customHeight="1" x14ac:dyDescent="0.25">
      <c r="A194" s="80" t="str">
        <f>IF(AND(Journal!L194&gt;=Statistics!$E$4,Journal!L194&lt;=Statistics!$F$4),Journal!X194,"")</f>
        <v/>
      </c>
      <c r="B194" s="128" t="str">
        <f>IF(A194="","",VLOOKUP(A194,Journal!$X:$AG,10,FALSE))</f>
        <v/>
      </c>
      <c r="C194" s="127" t="str">
        <f>IF(A194="","",IF(ISNA(VLOOKUP(A194,Journal!$X$2:$X$1000,1,FALSE)),"",VLOOKUP(A194,Journal!$X$2:$Y$1000,2,FALSE)))</f>
        <v/>
      </c>
      <c r="D194" s="79" t="str">
        <f>IF(A194="","",IF(ISNA(VLOOKUP(A194,Journal!$X$2:$X$1000,1,FALSE)),"",VLOOKUP(A194,Journal!$X$2:$AF$1000,9,FALSE)))</f>
        <v/>
      </c>
      <c r="E194" s="79" t="str">
        <f>IF(A194="","",IF(ISNA(VLOOKUP(A194,Journal!$X$2:$X$1000,1,FALSE)),"",VLOOKUP(A194,Journal!$X$2:$AK$1000,13,FALSE)))</f>
        <v/>
      </c>
      <c r="F194" s="79" t="str">
        <f>IF(A194="","",IF(ISNA(VLOOKUP(A194,Journal!$X$2:$X$1000,1,FALSE)),"",VLOOKUP(A194,Journal!$X$2:$AK$1000,14,FALSE)))</f>
        <v/>
      </c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</row>
    <row r="195" spans="1:20" ht="15.75" customHeight="1" x14ac:dyDescent="0.25">
      <c r="A195" s="80" t="str">
        <f>IF(AND(Journal!L195&gt;=Statistics!$E$4,Journal!L195&lt;=Statistics!$F$4),Journal!X195,"")</f>
        <v/>
      </c>
      <c r="B195" s="128" t="str">
        <f>IF(A195="","",VLOOKUP(A195,Journal!$X:$AG,10,FALSE))</f>
        <v/>
      </c>
      <c r="C195" s="127" t="str">
        <f>IF(A195="","",IF(ISNA(VLOOKUP(A195,Journal!$X$2:$X$1000,1,FALSE)),"",VLOOKUP(A195,Journal!$X$2:$Y$1000,2,FALSE)))</f>
        <v/>
      </c>
      <c r="D195" s="79" t="str">
        <f>IF(A195="","",IF(ISNA(VLOOKUP(A195,Journal!$X$2:$X$1000,1,FALSE)),"",VLOOKUP(A195,Journal!$X$2:$AF$1000,9,FALSE)))</f>
        <v/>
      </c>
      <c r="E195" s="79" t="str">
        <f>IF(A195="","",IF(ISNA(VLOOKUP(A195,Journal!$X$2:$X$1000,1,FALSE)),"",VLOOKUP(A195,Journal!$X$2:$AK$1000,13,FALSE)))</f>
        <v/>
      </c>
      <c r="F195" s="79" t="str">
        <f>IF(A195="","",IF(ISNA(VLOOKUP(A195,Journal!$X$2:$X$1000,1,FALSE)),"",VLOOKUP(A195,Journal!$X$2:$AK$1000,14,FALSE)))</f>
        <v/>
      </c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</row>
    <row r="196" spans="1:20" ht="15.75" customHeight="1" x14ac:dyDescent="0.25">
      <c r="A196" s="80" t="str">
        <f>IF(AND(Journal!L196&gt;=Statistics!$E$4,Journal!L196&lt;=Statistics!$F$4),Journal!X196,"")</f>
        <v/>
      </c>
      <c r="B196" s="128" t="str">
        <f>IF(A196="","",VLOOKUP(A196,Journal!$X:$AG,10,FALSE))</f>
        <v/>
      </c>
      <c r="C196" s="127" t="str">
        <f>IF(A196="","",IF(ISNA(VLOOKUP(A196,Journal!$X$2:$X$1000,1,FALSE)),"",VLOOKUP(A196,Journal!$X$2:$Y$1000,2,FALSE)))</f>
        <v/>
      </c>
      <c r="D196" s="79" t="str">
        <f>IF(A196="","",IF(ISNA(VLOOKUP(A196,Journal!$X$2:$X$1000,1,FALSE)),"",VLOOKUP(A196,Journal!$X$2:$AF$1000,9,FALSE)))</f>
        <v/>
      </c>
      <c r="E196" s="79" t="str">
        <f>IF(A196="","",IF(ISNA(VLOOKUP(A196,Journal!$X$2:$X$1000,1,FALSE)),"",VLOOKUP(A196,Journal!$X$2:$AK$1000,13,FALSE)))</f>
        <v/>
      </c>
      <c r="F196" s="79" t="str">
        <f>IF(A196="","",IF(ISNA(VLOOKUP(A196,Journal!$X$2:$X$1000,1,FALSE)),"",VLOOKUP(A196,Journal!$X$2:$AK$1000,14,FALSE)))</f>
        <v/>
      </c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</row>
    <row r="197" spans="1:20" ht="15.75" customHeight="1" x14ac:dyDescent="0.25">
      <c r="A197" s="80" t="str">
        <f>IF(AND(Journal!L197&gt;=Statistics!$E$4,Journal!L197&lt;=Statistics!$F$4),Journal!X197,"")</f>
        <v/>
      </c>
      <c r="B197" s="128" t="str">
        <f>IF(A197="","",VLOOKUP(A197,Journal!$X:$AG,10,FALSE))</f>
        <v/>
      </c>
      <c r="C197" s="127" t="str">
        <f>IF(A197="","",IF(ISNA(VLOOKUP(A197,Journal!$X$2:$X$1000,1,FALSE)),"",VLOOKUP(A197,Journal!$X$2:$Y$1000,2,FALSE)))</f>
        <v/>
      </c>
      <c r="D197" s="79" t="str">
        <f>IF(A197="","",IF(ISNA(VLOOKUP(A197,Journal!$X$2:$X$1000,1,FALSE)),"",VLOOKUP(A197,Journal!$X$2:$AF$1000,9,FALSE)))</f>
        <v/>
      </c>
      <c r="E197" s="79" t="str">
        <f>IF(A197="","",IF(ISNA(VLOOKUP(A197,Journal!$X$2:$X$1000,1,FALSE)),"",VLOOKUP(A197,Journal!$X$2:$AK$1000,13,FALSE)))</f>
        <v/>
      </c>
      <c r="F197" s="79" t="str">
        <f>IF(A197="","",IF(ISNA(VLOOKUP(A197,Journal!$X$2:$X$1000,1,FALSE)),"",VLOOKUP(A197,Journal!$X$2:$AK$1000,14,FALSE)))</f>
        <v/>
      </c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</row>
    <row r="198" spans="1:20" ht="15.75" customHeight="1" x14ac:dyDescent="0.25">
      <c r="A198" s="80" t="str">
        <f>IF(AND(Journal!L198&gt;=Statistics!$E$4,Journal!L198&lt;=Statistics!$F$4),Journal!X198,"")</f>
        <v/>
      </c>
      <c r="B198" s="128" t="str">
        <f>IF(A198="","",VLOOKUP(A198,Journal!$X:$AG,10,FALSE))</f>
        <v/>
      </c>
      <c r="C198" s="127" t="str">
        <f>IF(A198="","",IF(ISNA(VLOOKUP(A198,Journal!$X$2:$X$1000,1,FALSE)),"",VLOOKUP(A198,Journal!$X$2:$Y$1000,2,FALSE)))</f>
        <v/>
      </c>
      <c r="D198" s="79" t="str">
        <f>IF(A198="","",IF(ISNA(VLOOKUP(A198,Journal!$X$2:$X$1000,1,FALSE)),"",VLOOKUP(A198,Journal!$X$2:$AF$1000,9,FALSE)))</f>
        <v/>
      </c>
      <c r="E198" s="79" t="str">
        <f>IF(A198="","",IF(ISNA(VLOOKUP(A198,Journal!$X$2:$X$1000,1,FALSE)),"",VLOOKUP(A198,Journal!$X$2:$AK$1000,13,FALSE)))</f>
        <v/>
      </c>
      <c r="F198" s="79" t="str">
        <f>IF(A198="","",IF(ISNA(VLOOKUP(A198,Journal!$X$2:$X$1000,1,FALSE)),"",VLOOKUP(A198,Journal!$X$2:$AK$1000,14,FALSE)))</f>
        <v/>
      </c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</row>
    <row r="199" spans="1:20" ht="15.75" customHeight="1" x14ac:dyDescent="0.25">
      <c r="A199" s="80" t="str">
        <f>IF(AND(Journal!L199&gt;=Statistics!$E$4,Journal!L199&lt;=Statistics!$F$4),Journal!X199,"")</f>
        <v/>
      </c>
      <c r="B199" s="128" t="str">
        <f>IF(A199="","",VLOOKUP(A199,Journal!$X:$AG,10,FALSE))</f>
        <v/>
      </c>
      <c r="C199" s="127" t="str">
        <f>IF(A199="","",IF(ISNA(VLOOKUP(A199,Journal!$X$2:$X$1000,1,FALSE)),"",VLOOKUP(A199,Journal!$X$2:$Y$1000,2,FALSE)))</f>
        <v/>
      </c>
      <c r="D199" s="79" t="str">
        <f>IF(A199="","",IF(ISNA(VLOOKUP(A199,Journal!$X$2:$X$1000,1,FALSE)),"",VLOOKUP(A199,Journal!$X$2:$AF$1000,9,FALSE)))</f>
        <v/>
      </c>
      <c r="E199" s="79" t="str">
        <f>IF(A199="","",IF(ISNA(VLOOKUP(A199,Journal!$X$2:$X$1000,1,FALSE)),"",VLOOKUP(A199,Journal!$X$2:$AK$1000,13,FALSE)))</f>
        <v/>
      </c>
      <c r="F199" s="79" t="str">
        <f>IF(A199="","",IF(ISNA(VLOOKUP(A199,Journal!$X$2:$X$1000,1,FALSE)),"",VLOOKUP(A199,Journal!$X$2:$AK$1000,14,FALSE)))</f>
        <v/>
      </c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</row>
    <row r="200" spans="1:20" ht="15.75" customHeight="1" x14ac:dyDescent="0.25">
      <c r="A200" s="80" t="str">
        <f>IF(AND(Journal!L200&gt;=Statistics!$E$4,Journal!L200&lt;=Statistics!$F$4),Journal!X200,"")</f>
        <v/>
      </c>
      <c r="B200" s="128" t="str">
        <f>IF(A200="","",VLOOKUP(A200,Journal!$X:$AG,10,FALSE))</f>
        <v/>
      </c>
      <c r="C200" s="127" t="str">
        <f>IF(A200="","",IF(ISNA(VLOOKUP(A200,Journal!$X$2:$X$1000,1,FALSE)),"",VLOOKUP(A200,Journal!$X$2:$Y$1000,2,FALSE)))</f>
        <v/>
      </c>
      <c r="D200" s="79" t="str">
        <f>IF(A200="","",IF(ISNA(VLOOKUP(A200,Journal!$X$2:$X$1000,1,FALSE)),"",VLOOKUP(A200,Journal!$X$2:$AF$1000,9,FALSE)))</f>
        <v/>
      </c>
      <c r="E200" s="79" t="str">
        <f>IF(A200="","",IF(ISNA(VLOOKUP(A200,Journal!$X$2:$X$1000,1,FALSE)),"",VLOOKUP(A200,Journal!$X$2:$AK$1000,13,FALSE)))</f>
        <v/>
      </c>
      <c r="F200" s="79" t="str">
        <f>IF(A200="","",IF(ISNA(VLOOKUP(A200,Journal!$X$2:$X$1000,1,FALSE)),"",VLOOKUP(A200,Journal!$X$2:$AK$1000,14,FALSE)))</f>
        <v/>
      </c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</row>
    <row r="201" spans="1:20" ht="15.75" customHeight="1" x14ac:dyDescent="0.25">
      <c r="A201" s="80" t="str">
        <f>IF(AND(Journal!L201&gt;=Statistics!$E$4,Journal!L201&lt;=Statistics!$F$4),Journal!X201,"")</f>
        <v/>
      </c>
      <c r="B201" s="128" t="str">
        <f>IF(A201="","",VLOOKUP(A201,Journal!$X:$AG,10,FALSE))</f>
        <v/>
      </c>
      <c r="C201" s="127" t="str">
        <f>IF(A201="","",IF(ISNA(VLOOKUP(A201,Journal!$X$2:$X$1000,1,FALSE)),"",VLOOKUP(A201,Journal!$X$2:$Y$1000,2,FALSE)))</f>
        <v/>
      </c>
      <c r="D201" s="79" t="str">
        <f>IF(A201="","",IF(ISNA(VLOOKUP(A201,Journal!$X$2:$X$1000,1,FALSE)),"",VLOOKUP(A201,Journal!$X$2:$AF$1000,9,FALSE)))</f>
        <v/>
      </c>
      <c r="E201" s="79" t="str">
        <f>IF(A201="","",IF(ISNA(VLOOKUP(A201,Journal!$X$2:$X$1000,1,FALSE)),"",VLOOKUP(A201,Journal!$X$2:$AK$1000,13,FALSE)))</f>
        <v/>
      </c>
      <c r="F201" s="79" t="str">
        <f>IF(A201="","",IF(ISNA(VLOOKUP(A201,Journal!$X$2:$X$1000,1,FALSE)),"",VLOOKUP(A201,Journal!$X$2:$AK$1000,14,FALSE)))</f>
        <v/>
      </c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</row>
    <row r="202" spans="1:20" ht="15.75" customHeight="1" x14ac:dyDescent="0.25">
      <c r="A202" s="80" t="str">
        <f>IF(AND(Journal!L202&gt;=Statistics!$E$4,Journal!L202&lt;=Statistics!$F$4),Journal!X202,"")</f>
        <v/>
      </c>
      <c r="B202" s="128" t="str">
        <f>IF(A202="","",VLOOKUP(A202,Journal!$X:$AG,10,FALSE))</f>
        <v/>
      </c>
      <c r="C202" s="127" t="str">
        <f>IF(A202="","",IF(ISNA(VLOOKUP(A202,Journal!$X$2:$X$1000,1,FALSE)),"",VLOOKUP(A202,Journal!$X$2:$Y$1000,2,FALSE)))</f>
        <v/>
      </c>
      <c r="D202" s="79" t="str">
        <f>IF(A202="","",IF(ISNA(VLOOKUP(A202,Journal!$X$2:$X$1000,1,FALSE)),"",VLOOKUP(A202,Journal!$X$2:$AF$1000,9,FALSE)))</f>
        <v/>
      </c>
      <c r="E202" s="79" t="str">
        <f>IF(A202="","",IF(ISNA(VLOOKUP(A202,Journal!$X$2:$X$1000,1,FALSE)),"",VLOOKUP(A202,Journal!$X$2:$AK$1000,13,FALSE)))</f>
        <v/>
      </c>
      <c r="F202" s="79" t="str">
        <f>IF(A202="","",IF(ISNA(VLOOKUP(A202,Journal!$X$2:$X$1000,1,FALSE)),"",VLOOKUP(A202,Journal!$X$2:$AK$1000,14,FALSE)))</f>
        <v/>
      </c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</row>
    <row r="203" spans="1:20" ht="15.75" customHeight="1" x14ac:dyDescent="0.25">
      <c r="A203" s="80" t="str">
        <f>IF(AND(Journal!L203&gt;=Statistics!$E$4,Journal!L203&lt;=Statistics!$F$4),Journal!X203,"")</f>
        <v/>
      </c>
      <c r="B203" s="128" t="str">
        <f>IF(A203="","",VLOOKUP(A203,Journal!$X:$AG,10,FALSE))</f>
        <v/>
      </c>
      <c r="C203" s="127" t="str">
        <f>IF(A203="","",IF(ISNA(VLOOKUP(A203,Journal!$X$2:$X$1000,1,FALSE)),"",VLOOKUP(A203,Journal!$X$2:$Y$1000,2,FALSE)))</f>
        <v/>
      </c>
      <c r="D203" s="79" t="str">
        <f>IF(A203="","",IF(ISNA(VLOOKUP(A203,Journal!$X$2:$X$1000,1,FALSE)),"",VLOOKUP(A203,Journal!$X$2:$AF$1000,9,FALSE)))</f>
        <v/>
      </c>
      <c r="E203" s="79" t="str">
        <f>IF(A203="","",IF(ISNA(VLOOKUP(A203,Journal!$X$2:$X$1000,1,FALSE)),"",VLOOKUP(A203,Journal!$X$2:$AK$1000,13,FALSE)))</f>
        <v/>
      </c>
      <c r="F203" s="79" t="str">
        <f>IF(A203="","",IF(ISNA(VLOOKUP(A203,Journal!$X$2:$X$1000,1,FALSE)),"",VLOOKUP(A203,Journal!$X$2:$AK$1000,14,FALSE)))</f>
        <v/>
      </c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</row>
    <row r="204" spans="1:20" ht="15.75" customHeight="1" x14ac:dyDescent="0.25">
      <c r="A204" s="80" t="str">
        <f>IF(AND(Journal!L204&gt;=Statistics!$E$4,Journal!L204&lt;=Statistics!$F$4),Journal!X204,"")</f>
        <v/>
      </c>
      <c r="B204" s="128" t="str">
        <f>IF(A204="","",VLOOKUP(A204,Journal!$X:$AG,10,FALSE))</f>
        <v/>
      </c>
      <c r="C204" s="127" t="str">
        <f>IF(A204="","",IF(ISNA(VLOOKUP(A204,Journal!$X$2:$X$1000,1,FALSE)),"",VLOOKUP(A204,Journal!$X$2:$Y$1000,2,FALSE)))</f>
        <v/>
      </c>
      <c r="D204" s="79" t="str">
        <f>IF(A204="","",IF(ISNA(VLOOKUP(A204,Journal!$X$2:$X$1000,1,FALSE)),"",VLOOKUP(A204,Journal!$X$2:$AF$1000,9,FALSE)))</f>
        <v/>
      </c>
      <c r="E204" s="79" t="str">
        <f>IF(A204="","",IF(ISNA(VLOOKUP(A204,Journal!$X$2:$X$1000,1,FALSE)),"",VLOOKUP(A204,Journal!$X$2:$AK$1000,13,FALSE)))</f>
        <v/>
      </c>
      <c r="F204" s="79" t="str">
        <f>IF(A204="","",IF(ISNA(VLOOKUP(A204,Journal!$X$2:$X$1000,1,FALSE)),"",VLOOKUP(A204,Journal!$X$2:$AK$1000,14,FALSE)))</f>
        <v/>
      </c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</row>
    <row r="205" spans="1:20" ht="15.75" customHeight="1" x14ac:dyDescent="0.25">
      <c r="A205" s="80" t="str">
        <f>IF(AND(Journal!L205&gt;=Statistics!$E$4,Journal!L205&lt;=Statistics!$F$4),Journal!X205,"")</f>
        <v/>
      </c>
      <c r="B205" s="128" t="str">
        <f>IF(A205="","",VLOOKUP(A205,Journal!$X:$AG,10,FALSE))</f>
        <v/>
      </c>
      <c r="C205" s="127" t="str">
        <f>IF(A205="","",IF(ISNA(VLOOKUP(A205,Journal!$X$2:$X$1000,1,FALSE)),"",VLOOKUP(A205,Journal!$X$2:$Y$1000,2,FALSE)))</f>
        <v/>
      </c>
      <c r="D205" s="79" t="str">
        <f>IF(A205="","",IF(ISNA(VLOOKUP(A205,Journal!$X$2:$X$1000,1,FALSE)),"",VLOOKUP(A205,Journal!$X$2:$AF$1000,9,FALSE)))</f>
        <v/>
      </c>
      <c r="E205" s="79" t="str">
        <f>IF(A205="","",IF(ISNA(VLOOKUP(A205,Journal!$X$2:$X$1000,1,FALSE)),"",VLOOKUP(A205,Journal!$X$2:$AK$1000,13,FALSE)))</f>
        <v/>
      </c>
      <c r="F205" s="79" t="str">
        <f>IF(A205="","",IF(ISNA(VLOOKUP(A205,Journal!$X$2:$X$1000,1,FALSE)),"",VLOOKUP(A205,Journal!$X$2:$AK$1000,14,FALSE)))</f>
        <v/>
      </c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</row>
    <row r="206" spans="1:20" ht="15.75" customHeight="1" x14ac:dyDescent="0.25">
      <c r="A206" s="80" t="str">
        <f>IF(AND(Journal!L206&gt;=Statistics!$E$4,Journal!L206&lt;=Statistics!$F$4),Journal!X206,"")</f>
        <v/>
      </c>
      <c r="B206" s="128" t="str">
        <f>IF(A206="","",VLOOKUP(A206,Journal!$X:$AG,10,FALSE))</f>
        <v/>
      </c>
      <c r="C206" s="127" t="str">
        <f>IF(A206="","",IF(ISNA(VLOOKUP(A206,Journal!$X$2:$X$1000,1,FALSE)),"",VLOOKUP(A206,Journal!$X$2:$Y$1000,2,FALSE)))</f>
        <v/>
      </c>
      <c r="D206" s="79" t="str">
        <f>IF(A206="","",IF(ISNA(VLOOKUP(A206,Journal!$X$2:$X$1000,1,FALSE)),"",VLOOKUP(A206,Journal!$X$2:$AF$1000,9,FALSE)))</f>
        <v/>
      </c>
      <c r="E206" s="79" t="str">
        <f>IF(A206="","",IF(ISNA(VLOOKUP(A206,Journal!$X$2:$X$1000,1,FALSE)),"",VLOOKUP(A206,Journal!$X$2:$AK$1000,13,FALSE)))</f>
        <v/>
      </c>
      <c r="F206" s="79" t="str">
        <f>IF(A206="","",IF(ISNA(VLOOKUP(A206,Journal!$X$2:$X$1000,1,FALSE)),"",VLOOKUP(A206,Journal!$X$2:$AK$1000,14,FALSE)))</f>
        <v/>
      </c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</row>
    <row r="207" spans="1:20" ht="15.75" customHeight="1" x14ac:dyDescent="0.25">
      <c r="A207" s="80" t="str">
        <f>IF(AND(Journal!L207&gt;=Statistics!$E$4,Journal!L207&lt;=Statistics!$F$4),Journal!X207,"")</f>
        <v/>
      </c>
      <c r="B207" s="128" t="str">
        <f>IF(A207="","",VLOOKUP(A207,Journal!$X:$AG,10,FALSE))</f>
        <v/>
      </c>
      <c r="C207" s="127" t="str">
        <f>IF(A207="","",IF(ISNA(VLOOKUP(A207,Journal!$X$2:$X$1000,1,FALSE)),"",VLOOKUP(A207,Journal!$X$2:$Y$1000,2,FALSE)))</f>
        <v/>
      </c>
      <c r="D207" s="79" t="str">
        <f>IF(A207="","",IF(ISNA(VLOOKUP(A207,Journal!$X$2:$X$1000,1,FALSE)),"",VLOOKUP(A207,Journal!$X$2:$AF$1000,9,FALSE)))</f>
        <v/>
      </c>
      <c r="E207" s="79" t="str">
        <f>IF(A207="","",IF(ISNA(VLOOKUP(A207,Journal!$X$2:$X$1000,1,FALSE)),"",VLOOKUP(A207,Journal!$X$2:$AK$1000,13,FALSE)))</f>
        <v/>
      </c>
      <c r="F207" s="79" t="str">
        <f>IF(A207="","",IF(ISNA(VLOOKUP(A207,Journal!$X$2:$X$1000,1,FALSE)),"",VLOOKUP(A207,Journal!$X$2:$AK$1000,14,FALSE)))</f>
        <v/>
      </c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</row>
    <row r="208" spans="1:20" ht="15.75" customHeight="1" x14ac:dyDescent="0.25">
      <c r="A208" s="80" t="str">
        <f>IF(AND(Journal!L208&gt;=Statistics!$E$4,Journal!L208&lt;=Statistics!$F$4),Journal!X208,"")</f>
        <v/>
      </c>
      <c r="B208" s="128" t="str">
        <f>IF(A208="","",VLOOKUP(A208,Journal!$X:$AG,10,FALSE))</f>
        <v/>
      </c>
      <c r="C208" s="127" t="str">
        <f>IF(A208="","",IF(ISNA(VLOOKUP(A208,Journal!$X$2:$X$1000,1,FALSE)),"",VLOOKUP(A208,Journal!$X$2:$Y$1000,2,FALSE)))</f>
        <v/>
      </c>
      <c r="D208" s="79" t="str">
        <f>IF(A208="","",IF(ISNA(VLOOKUP(A208,Journal!$X$2:$X$1000,1,FALSE)),"",VLOOKUP(A208,Journal!$X$2:$AF$1000,9,FALSE)))</f>
        <v/>
      </c>
      <c r="E208" s="79" t="str">
        <f>IF(A208="","",IF(ISNA(VLOOKUP(A208,Journal!$X$2:$X$1000,1,FALSE)),"",VLOOKUP(A208,Journal!$X$2:$AK$1000,13,FALSE)))</f>
        <v/>
      </c>
      <c r="F208" s="79" t="str">
        <f>IF(A208="","",IF(ISNA(VLOOKUP(A208,Journal!$X$2:$X$1000,1,FALSE)),"",VLOOKUP(A208,Journal!$X$2:$AK$1000,14,FALSE)))</f>
        <v/>
      </c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</row>
    <row r="209" spans="1:20" ht="15.75" customHeight="1" x14ac:dyDescent="0.25">
      <c r="A209" s="80" t="str">
        <f>IF(AND(Journal!L209&gt;=Statistics!$E$4,Journal!L209&lt;=Statistics!$F$4),Journal!X209,"")</f>
        <v/>
      </c>
      <c r="B209" s="128" t="str">
        <f>IF(A209="","",VLOOKUP(A209,Journal!$X:$AG,10,FALSE))</f>
        <v/>
      </c>
      <c r="C209" s="127" t="str">
        <f>IF(A209="","",IF(ISNA(VLOOKUP(A209,Journal!$X$2:$X$1000,1,FALSE)),"",VLOOKUP(A209,Journal!$X$2:$Y$1000,2,FALSE)))</f>
        <v/>
      </c>
      <c r="D209" s="79" t="str">
        <f>IF(A209="","",IF(ISNA(VLOOKUP(A209,Journal!$X$2:$X$1000,1,FALSE)),"",VLOOKUP(A209,Journal!$X$2:$AF$1000,9,FALSE)))</f>
        <v/>
      </c>
      <c r="E209" s="79" t="str">
        <f>IF(A209="","",IF(ISNA(VLOOKUP(A209,Journal!$X$2:$X$1000,1,FALSE)),"",VLOOKUP(A209,Journal!$X$2:$AK$1000,13,FALSE)))</f>
        <v/>
      </c>
      <c r="F209" s="79" t="str">
        <f>IF(A209="","",IF(ISNA(VLOOKUP(A209,Journal!$X$2:$X$1000,1,FALSE)),"",VLOOKUP(A209,Journal!$X$2:$AK$1000,14,FALSE)))</f>
        <v/>
      </c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</row>
    <row r="210" spans="1:20" ht="15.75" customHeight="1" x14ac:dyDescent="0.25">
      <c r="A210" s="80" t="str">
        <f>IF(AND(Journal!L210&gt;=Statistics!$E$4,Journal!L210&lt;=Statistics!$F$4),Journal!X210,"")</f>
        <v/>
      </c>
      <c r="B210" s="128" t="str">
        <f>IF(A210="","",VLOOKUP(A210,Journal!$X:$AG,10,FALSE))</f>
        <v/>
      </c>
      <c r="C210" s="127" t="str">
        <f>IF(A210="","",IF(ISNA(VLOOKUP(A210,Journal!$X$2:$X$1000,1,FALSE)),"",VLOOKUP(A210,Journal!$X$2:$Y$1000,2,FALSE)))</f>
        <v/>
      </c>
      <c r="D210" s="79" t="str">
        <f>IF(A210="","",IF(ISNA(VLOOKUP(A210,Journal!$X$2:$X$1000,1,FALSE)),"",VLOOKUP(A210,Journal!$X$2:$AF$1000,9,FALSE)))</f>
        <v/>
      </c>
      <c r="E210" s="79" t="str">
        <f>IF(A210="","",IF(ISNA(VLOOKUP(A210,Journal!$X$2:$X$1000,1,FALSE)),"",VLOOKUP(A210,Journal!$X$2:$AK$1000,13,FALSE)))</f>
        <v/>
      </c>
      <c r="F210" s="79" t="str">
        <f>IF(A210="","",IF(ISNA(VLOOKUP(A210,Journal!$X$2:$X$1000,1,FALSE)),"",VLOOKUP(A210,Journal!$X$2:$AK$1000,14,FALSE)))</f>
        <v/>
      </c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</row>
    <row r="211" spans="1:20" ht="15.75" customHeight="1" x14ac:dyDescent="0.25">
      <c r="A211" s="80" t="str">
        <f>IF(AND(Journal!L211&gt;=Statistics!$E$4,Journal!L211&lt;=Statistics!$F$4),Journal!X211,"")</f>
        <v/>
      </c>
      <c r="B211" s="128" t="str">
        <f>IF(A211="","",VLOOKUP(A211,Journal!$X:$AG,10,FALSE))</f>
        <v/>
      </c>
      <c r="C211" s="127" t="str">
        <f>IF(A211="","",IF(ISNA(VLOOKUP(A211,Journal!$X$2:$X$1000,1,FALSE)),"",VLOOKUP(A211,Journal!$X$2:$Y$1000,2,FALSE)))</f>
        <v/>
      </c>
      <c r="D211" s="79" t="str">
        <f>IF(A211="","",IF(ISNA(VLOOKUP(A211,Journal!$X$2:$X$1000,1,FALSE)),"",VLOOKUP(A211,Journal!$X$2:$AF$1000,9,FALSE)))</f>
        <v/>
      </c>
      <c r="E211" s="79" t="str">
        <f>IF(A211="","",IF(ISNA(VLOOKUP(A211,Journal!$X$2:$X$1000,1,FALSE)),"",VLOOKUP(A211,Journal!$X$2:$AK$1000,13,FALSE)))</f>
        <v/>
      </c>
      <c r="F211" s="79" t="str">
        <f>IF(A211="","",IF(ISNA(VLOOKUP(A211,Journal!$X$2:$X$1000,1,FALSE)),"",VLOOKUP(A211,Journal!$X$2:$AK$1000,14,FALSE)))</f>
        <v/>
      </c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</row>
    <row r="212" spans="1:20" ht="15.75" customHeight="1" x14ac:dyDescent="0.25">
      <c r="A212" s="80" t="str">
        <f>IF(AND(Journal!L212&gt;=Statistics!$E$4,Journal!L212&lt;=Statistics!$F$4),Journal!X212,"")</f>
        <v/>
      </c>
      <c r="B212" s="128" t="str">
        <f>IF(A212="","",VLOOKUP(A212,Journal!$X:$AG,10,FALSE))</f>
        <v/>
      </c>
      <c r="C212" s="127" t="str">
        <f>IF(A212="","",IF(ISNA(VLOOKUP(A212,Journal!$X$2:$X$1000,1,FALSE)),"",VLOOKUP(A212,Journal!$X$2:$Y$1000,2,FALSE)))</f>
        <v/>
      </c>
      <c r="D212" s="79" t="str">
        <f>IF(A212="","",IF(ISNA(VLOOKUP(A212,Journal!$X$2:$X$1000,1,FALSE)),"",VLOOKUP(A212,Journal!$X$2:$AF$1000,9,FALSE)))</f>
        <v/>
      </c>
      <c r="E212" s="79" t="str">
        <f>IF(A212="","",IF(ISNA(VLOOKUP(A212,Journal!$X$2:$X$1000,1,FALSE)),"",VLOOKUP(A212,Journal!$X$2:$AK$1000,13,FALSE)))</f>
        <v/>
      </c>
      <c r="F212" s="79" t="str">
        <f>IF(A212="","",IF(ISNA(VLOOKUP(A212,Journal!$X$2:$X$1000,1,FALSE)),"",VLOOKUP(A212,Journal!$X$2:$AK$1000,14,FALSE)))</f>
        <v/>
      </c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</row>
    <row r="213" spans="1:20" ht="15.75" customHeight="1" x14ac:dyDescent="0.25">
      <c r="A213" s="80" t="str">
        <f>IF(AND(Journal!L213&gt;=Statistics!$E$4,Journal!L213&lt;=Statistics!$F$4),Journal!X213,"")</f>
        <v/>
      </c>
      <c r="B213" s="128" t="str">
        <f>IF(A213="","",VLOOKUP(A213,Journal!$X:$AG,10,FALSE))</f>
        <v/>
      </c>
      <c r="C213" s="127" t="str">
        <f>IF(A213="","",IF(ISNA(VLOOKUP(A213,Journal!$X$2:$X$1000,1,FALSE)),"",VLOOKUP(A213,Journal!$X$2:$Y$1000,2,FALSE)))</f>
        <v/>
      </c>
      <c r="D213" s="79" t="str">
        <f>IF(A213="","",IF(ISNA(VLOOKUP(A213,Journal!$X$2:$X$1000,1,FALSE)),"",VLOOKUP(A213,Journal!$X$2:$AF$1000,9,FALSE)))</f>
        <v/>
      </c>
      <c r="E213" s="79" t="str">
        <f>IF(A213="","",IF(ISNA(VLOOKUP(A213,Journal!$X$2:$X$1000,1,FALSE)),"",VLOOKUP(A213,Journal!$X$2:$AK$1000,13,FALSE)))</f>
        <v/>
      </c>
      <c r="F213" s="79" t="str">
        <f>IF(A213="","",IF(ISNA(VLOOKUP(A213,Journal!$X$2:$X$1000,1,FALSE)),"",VLOOKUP(A213,Journal!$X$2:$AK$1000,14,FALSE)))</f>
        <v/>
      </c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</row>
    <row r="214" spans="1:20" ht="15.75" customHeight="1" x14ac:dyDescent="0.25">
      <c r="A214" s="80" t="str">
        <f>IF(AND(Journal!L214&gt;=Statistics!$E$4,Journal!L214&lt;=Statistics!$F$4),Journal!X214,"")</f>
        <v/>
      </c>
      <c r="B214" s="128" t="str">
        <f>IF(A214="","",VLOOKUP(A214,Journal!$X:$AG,10,FALSE))</f>
        <v/>
      </c>
      <c r="C214" s="127" t="str">
        <f>IF(A214="","",IF(ISNA(VLOOKUP(A214,Journal!$X$2:$X$1000,1,FALSE)),"",VLOOKUP(A214,Journal!$X$2:$Y$1000,2,FALSE)))</f>
        <v/>
      </c>
      <c r="D214" s="79" t="str">
        <f>IF(A214="","",IF(ISNA(VLOOKUP(A214,Journal!$X$2:$X$1000,1,FALSE)),"",VLOOKUP(A214,Journal!$X$2:$AF$1000,9,FALSE)))</f>
        <v/>
      </c>
      <c r="E214" s="79" t="str">
        <f>IF(A214="","",IF(ISNA(VLOOKUP(A214,Journal!$X$2:$X$1000,1,FALSE)),"",VLOOKUP(A214,Journal!$X$2:$AK$1000,13,FALSE)))</f>
        <v/>
      </c>
      <c r="F214" s="79" t="str">
        <f>IF(A214="","",IF(ISNA(VLOOKUP(A214,Journal!$X$2:$X$1000,1,FALSE)),"",VLOOKUP(A214,Journal!$X$2:$AK$1000,14,FALSE)))</f>
        <v/>
      </c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</row>
    <row r="215" spans="1:20" ht="15.75" customHeight="1" x14ac:dyDescent="0.25">
      <c r="A215" s="80" t="str">
        <f>IF(AND(Journal!L215&gt;=Statistics!$E$4,Journal!L215&lt;=Statistics!$F$4),Journal!X215,"")</f>
        <v/>
      </c>
      <c r="B215" s="128" t="str">
        <f>IF(A215="","",VLOOKUP(A215,Journal!$X:$AG,10,FALSE))</f>
        <v/>
      </c>
      <c r="C215" s="127" t="str">
        <f>IF(A215="","",IF(ISNA(VLOOKUP(A215,Journal!$X$2:$X$1000,1,FALSE)),"",VLOOKUP(A215,Journal!$X$2:$Y$1000,2,FALSE)))</f>
        <v/>
      </c>
      <c r="D215" s="79" t="str">
        <f>IF(A215="","",IF(ISNA(VLOOKUP(A215,Journal!$X$2:$X$1000,1,FALSE)),"",VLOOKUP(A215,Journal!$X$2:$AF$1000,9,FALSE)))</f>
        <v/>
      </c>
      <c r="E215" s="79" t="str">
        <f>IF(A215="","",IF(ISNA(VLOOKUP(A215,Journal!$X$2:$X$1000,1,FALSE)),"",VLOOKUP(A215,Journal!$X$2:$AK$1000,13,FALSE)))</f>
        <v/>
      </c>
      <c r="F215" s="79" t="str">
        <f>IF(A215="","",IF(ISNA(VLOOKUP(A215,Journal!$X$2:$X$1000,1,FALSE)),"",VLOOKUP(A215,Journal!$X$2:$AK$1000,14,FALSE)))</f>
        <v/>
      </c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</row>
    <row r="216" spans="1:20" ht="15.75" customHeight="1" x14ac:dyDescent="0.25">
      <c r="A216" s="80" t="str">
        <f>IF(AND(Journal!L216&gt;=Statistics!$E$4,Journal!L216&lt;=Statistics!$F$4),Journal!X216,"")</f>
        <v/>
      </c>
      <c r="B216" s="128" t="str">
        <f>IF(A216="","",VLOOKUP(A216,Journal!$X:$AG,10,FALSE))</f>
        <v/>
      </c>
      <c r="C216" s="127" t="str">
        <f>IF(A216="","",IF(ISNA(VLOOKUP(A216,Journal!$X$2:$X$1000,1,FALSE)),"",VLOOKUP(A216,Journal!$X$2:$Y$1000,2,FALSE)))</f>
        <v/>
      </c>
      <c r="D216" s="79" t="str">
        <f>IF(A216="","",IF(ISNA(VLOOKUP(A216,Journal!$X$2:$X$1000,1,FALSE)),"",VLOOKUP(A216,Journal!$X$2:$AF$1000,9,FALSE)))</f>
        <v/>
      </c>
      <c r="E216" s="79" t="str">
        <f>IF(A216="","",IF(ISNA(VLOOKUP(A216,Journal!$X$2:$X$1000,1,FALSE)),"",VLOOKUP(A216,Journal!$X$2:$AK$1000,13,FALSE)))</f>
        <v/>
      </c>
      <c r="F216" s="79" t="str">
        <f>IF(A216="","",IF(ISNA(VLOOKUP(A216,Journal!$X$2:$X$1000,1,FALSE)),"",VLOOKUP(A216,Journal!$X$2:$AK$1000,14,FALSE)))</f>
        <v/>
      </c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</row>
    <row r="217" spans="1:20" ht="15.75" customHeight="1" x14ac:dyDescent="0.25">
      <c r="A217" s="80" t="str">
        <f>IF(AND(Journal!L217&gt;=Statistics!$E$4,Journal!L217&lt;=Statistics!$F$4),Journal!X217,"")</f>
        <v/>
      </c>
      <c r="B217" s="128" t="str">
        <f>IF(A217="","",VLOOKUP(A217,Journal!$X:$AG,10,FALSE))</f>
        <v/>
      </c>
      <c r="C217" s="127" t="str">
        <f>IF(A217="","",IF(ISNA(VLOOKUP(A217,Journal!$X$2:$X$1000,1,FALSE)),"",VLOOKUP(A217,Journal!$X$2:$Y$1000,2,FALSE)))</f>
        <v/>
      </c>
      <c r="D217" s="79" t="str">
        <f>IF(A217="","",IF(ISNA(VLOOKUP(A217,Journal!$X$2:$X$1000,1,FALSE)),"",VLOOKUP(A217,Journal!$X$2:$AF$1000,9,FALSE)))</f>
        <v/>
      </c>
      <c r="E217" s="79" t="str">
        <f>IF(A217="","",IF(ISNA(VLOOKUP(A217,Journal!$X$2:$X$1000,1,FALSE)),"",VLOOKUP(A217,Journal!$X$2:$AK$1000,13,FALSE)))</f>
        <v/>
      </c>
      <c r="F217" s="79" t="str">
        <f>IF(A217="","",IF(ISNA(VLOOKUP(A217,Journal!$X$2:$X$1000,1,FALSE)),"",VLOOKUP(A217,Journal!$X$2:$AK$1000,14,FALSE)))</f>
        <v/>
      </c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</row>
    <row r="218" spans="1:20" ht="15.75" customHeight="1" x14ac:dyDescent="0.25">
      <c r="A218" s="80" t="str">
        <f>IF(AND(Journal!L218&gt;=Statistics!$E$4,Journal!L218&lt;=Statistics!$F$4),Journal!X218,"")</f>
        <v/>
      </c>
      <c r="B218" s="128" t="str">
        <f>IF(A218="","",VLOOKUP(A218,Journal!$X:$AG,10,FALSE))</f>
        <v/>
      </c>
      <c r="C218" s="127" t="str">
        <f>IF(A218="","",IF(ISNA(VLOOKUP(A218,Journal!$X$2:$X$1000,1,FALSE)),"",VLOOKUP(A218,Journal!$X$2:$Y$1000,2,FALSE)))</f>
        <v/>
      </c>
      <c r="D218" s="79" t="str">
        <f>IF(A218="","",IF(ISNA(VLOOKUP(A218,Journal!$X$2:$X$1000,1,FALSE)),"",VLOOKUP(A218,Journal!$X$2:$AF$1000,9,FALSE)))</f>
        <v/>
      </c>
      <c r="E218" s="79" t="str">
        <f>IF(A218="","",IF(ISNA(VLOOKUP(A218,Journal!$X$2:$X$1000,1,FALSE)),"",VLOOKUP(A218,Journal!$X$2:$AK$1000,13,FALSE)))</f>
        <v/>
      </c>
      <c r="F218" s="79" t="str">
        <f>IF(A218="","",IF(ISNA(VLOOKUP(A218,Journal!$X$2:$X$1000,1,FALSE)),"",VLOOKUP(A218,Journal!$X$2:$AK$1000,14,FALSE)))</f>
        <v/>
      </c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</row>
    <row r="219" spans="1:20" ht="15.75" customHeight="1" x14ac:dyDescent="0.25">
      <c r="A219" s="80" t="str">
        <f>IF(AND(Journal!L219&gt;=Statistics!$E$4,Journal!L219&lt;=Statistics!$F$4),Journal!X219,"")</f>
        <v/>
      </c>
      <c r="B219" s="128" t="str">
        <f>IF(A219="","",VLOOKUP(A219,Journal!$X:$AG,10,FALSE))</f>
        <v/>
      </c>
      <c r="C219" s="127" t="str">
        <f>IF(A219="","",IF(ISNA(VLOOKUP(A219,Journal!$X$2:$X$1000,1,FALSE)),"",VLOOKUP(A219,Journal!$X$2:$Y$1000,2,FALSE)))</f>
        <v/>
      </c>
      <c r="D219" s="79" t="str">
        <f>IF(A219="","",IF(ISNA(VLOOKUP(A219,Journal!$X$2:$X$1000,1,FALSE)),"",VLOOKUP(A219,Journal!$X$2:$AF$1000,9,FALSE)))</f>
        <v/>
      </c>
      <c r="E219" s="79" t="str">
        <f>IF(A219="","",IF(ISNA(VLOOKUP(A219,Journal!$X$2:$X$1000,1,FALSE)),"",VLOOKUP(A219,Journal!$X$2:$AK$1000,13,FALSE)))</f>
        <v/>
      </c>
      <c r="F219" s="79" t="str">
        <f>IF(A219="","",IF(ISNA(VLOOKUP(A219,Journal!$X$2:$X$1000,1,FALSE)),"",VLOOKUP(A219,Journal!$X$2:$AK$1000,14,FALSE)))</f>
        <v/>
      </c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</row>
    <row r="220" spans="1:20" ht="15.75" customHeight="1" x14ac:dyDescent="0.25">
      <c r="A220" s="80" t="str">
        <f>IF(AND(Journal!L220&gt;=Statistics!$E$4,Journal!L220&lt;=Statistics!$F$4),Journal!X220,"")</f>
        <v/>
      </c>
      <c r="B220" s="128" t="str">
        <f>IF(A220="","",VLOOKUP(A220,Journal!$X:$AG,10,FALSE))</f>
        <v/>
      </c>
      <c r="C220" s="127" t="str">
        <f>IF(A220="","",IF(ISNA(VLOOKUP(A220,Journal!$X$2:$X$1000,1,FALSE)),"",VLOOKUP(A220,Journal!$X$2:$Y$1000,2,FALSE)))</f>
        <v/>
      </c>
      <c r="D220" s="79" t="str">
        <f>IF(A220="","",IF(ISNA(VLOOKUP(A220,Journal!$X$2:$X$1000,1,FALSE)),"",VLOOKUP(A220,Journal!$X$2:$AF$1000,9,FALSE)))</f>
        <v/>
      </c>
      <c r="E220" s="79" t="str">
        <f>IF(A220="","",IF(ISNA(VLOOKUP(A220,Journal!$X$2:$X$1000,1,FALSE)),"",VLOOKUP(A220,Journal!$X$2:$AK$1000,13,FALSE)))</f>
        <v/>
      </c>
      <c r="F220" s="79" t="str">
        <f>IF(A220="","",IF(ISNA(VLOOKUP(A220,Journal!$X$2:$X$1000,1,FALSE)),"",VLOOKUP(A220,Journal!$X$2:$AK$1000,14,FALSE)))</f>
        <v/>
      </c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</row>
    <row r="221" spans="1:20" ht="15.75" customHeight="1" x14ac:dyDescent="0.25">
      <c r="A221" s="80" t="str">
        <f>IF(AND(Journal!L221&gt;=Statistics!$E$4,Journal!L221&lt;=Statistics!$F$4),Journal!X221,"")</f>
        <v/>
      </c>
      <c r="B221" s="128" t="str">
        <f>IF(A221="","",VLOOKUP(A221,Journal!$X:$AG,10,FALSE))</f>
        <v/>
      </c>
      <c r="C221" s="127" t="str">
        <f>IF(A221="","",IF(ISNA(VLOOKUP(A221,Journal!$X$2:$X$1000,1,FALSE)),"",VLOOKUP(A221,Journal!$X$2:$Y$1000,2,FALSE)))</f>
        <v/>
      </c>
      <c r="D221" s="79" t="str">
        <f>IF(A221="","",IF(ISNA(VLOOKUP(A221,Journal!$X$2:$X$1000,1,FALSE)),"",VLOOKUP(A221,Journal!$X$2:$AF$1000,9,FALSE)))</f>
        <v/>
      </c>
      <c r="E221" s="79" t="str">
        <f>IF(A221="","",IF(ISNA(VLOOKUP(A221,Journal!$X$2:$X$1000,1,FALSE)),"",VLOOKUP(A221,Journal!$X$2:$AK$1000,13,FALSE)))</f>
        <v/>
      </c>
      <c r="F221" s="79" t="str">
        <f>IF(A221="","",IF(ISNA(VLOOKUP(A221,Journal!$X$2:$X$1000,1,FALSE)),"",VLOOKUP(A221,Journal!$X$2:$AK$1000,14,FALSE)))</f>
        <v/>
      </c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</row>
    <row r="222" spans="1:20" ht="15.75" customHeight="1" x14ac:dyDescent="0.25">
      <c r="A222" s="80" t="str">
        <f>IF(AND(Journal!L222&gt;=Statistics!$E$4,Journal!L222&lt;=Statistics!$F$4),Journal!X222,"")</f>
        <v/>
      </c>
      <c r="B222" s="128" t="str">
        <f>IF(A222="","",VLOOKUP(A222,Journal!$X:$AG,10,FALSE))</f>
        <v/>
      </c>
      <c r="C222" s="127" t="str">
        <f>IF(A222="","",IF(ISNA(VLOOKUP(A222,Journal!$X$2:$X$1000,1,FALSE)),"",VLOOKUP(A222,Journal!$X$2:$Y$1000,2,FALSE)))</f>
        <v/>
      </c>
      <c r="D222" s="79" t="str">
        <f>IF(A222="","",IF(ISNA(VLOOKUP(A222,Journal!$X$2:$X$1000,1,FALSE)),"",VLOOKUP(A222,Journal!$X$2:$AF$1000,9,FALSE)))</f>
        <v/>
      </c>
      <c r="E222" s="79" t="str">
        <f>IF(A222="","",IF(ISNA(VLOOKUP(A222,Journal!$X$2:$X$1000,1,FALSE)),"",VLOOKUP(A222,Journal!$X$2:$AK$1000,13,FALSE)))</f>
        <v/>
      </c>
      <c r="F222" s="79" t="str">
        <f>IF(A222="","",IF(ISNA(VLOOKUP(A222,Journal!$X$2:$X$1000,1,FALSE)),"",VLOOKUP(A222,Journal!$X$2:$AK$1000,14,FALSE)))</f>
        <v/>
      </c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</row>
    <row r="223" spans="1:20" ht="15.75" customHeight="1" x14ac:dyDescent="0.25">
      <c r="A223" s="80" t="str">
        <f>IF(AND(Journal!L223&gt;=Statistics!$E$4,Journal!L223&lt;=Statistics!$F$4),Journal!X223,"")</f>
        <v/>
      </c>
      <c r="B223" s="128" t="str">
        <f>IF(A223="","",VLOOKUP(A223,Journal!$X:$AG,10,FALSE))</f>
        <v/>
      </c>
      <c r="C223" s="127" t="str">
        <f>IF(A223="","",IF(ISNA(VLOOKUP(A223,Journal!$X$2:$X$1000,1,FALSE)),"",VLOOKUP(A223,Journal!$X$2:$Y$1000,2,FALSE)))</f>
        <v/>
      </c>
      <c r="D223" s="79" t="str">
        <f>IF(A223="","",IF(ISNA(VLOOKUP(A223,Journal!$X$2:$X$1000,1,FALSE)),"",VLOOKUP(A223,Journal!$X$2:$AF$1000,9,FALSE)))</f>
        <v/>
      </c>
      <c r="E223" s="79" t="str">
        <f>IF(A223="","",IF(ISNA(VLOOKUP(A223,Journal!$X$2:$X$1000,1,FALSE)),"",VLOOKUP(A223,Journal!$X$2:$AK$1000,13,FALSE)))</f>
        <v/>
      </c>
      <c r="F223" s="79" t="str">
        <f>IF(A223="","",IF(ISNA(VLOOKUP(A223,Journal!$X$2:$X$1000,1,FALSE)),"",VLOOKUP(A223,Journal!$X$2:$AK$1000,14,FALSE)))</f>
        <v/>
      </c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</row>
    <row r="224" spans="1:20" ht="15.75" customHeight="1" x14ac:dyDescent="0.25">
      <c r="A224" s="80" t="str">
        <f>IF(AND(Journal!L224&gt;=Statistics!$E$4,Journal!L224&lt;=Statistics!$F$4),Journal!X224,"")</f>
        <v/>
      </c>
      <c r="B224" s="128" t="str">
        <f>IF(A224="","",VLOOKUP(A224,Journal!$X:$AG,10,FALSE))</f>
        <v/>
      </c>
      <c r="C224" s="127" t="str">
        <f>IF(A224="","",IF(ISNA(VLOOKUP(A224,Journal!$X$2:$X$1000,1,FALSE)),"",VLOOKUP(A224,Journal!$X$2:$Y$1000,2,FALSE)))</f>
        <v/>
      </c>
      <c r="D224" s="79" t="str">
        <f>IF(A224="","",IF(ISNA(VLOOKUP(A224,Journal!$X$2:$X$1000,1,FALSE)),"",VLOOKUP(A224,Journal!$X$2:$AF$1000,9,FALSE)))</f>
        <v/>
      </c>
      <c r="E224" s="79" t="str">
        <f>IF(A224="","",IF(ISNA(VLOOKUP(A224,Journal!$X$2:$X$1000,1,FALSE)),"",VLOOKUP(A224,Journal!$X$2:$AK$1000,13,FALSE)))</f>
        <v/>
      </c>
      <c r="F224" s="79" t="str">
        <f>IF(A224="","",IF(ISNA(VLOOKUP(A224,Journal!$X$2:$X$1000,1,FALSE)),"",VLOOKUP(A224,Journal!$X$2:$AK$1000,14,FALSE)))</f>
        <v/>
      </c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</row>
    <row r="225" spans="1:20" ht="15.75" customHeight="1" x14ac:dyDescent="0.25">
      <c r="A225" s="80" t="str">
        <f>IF(AND(Journal!L225&gt;=Statistics!$E$4,Journal!L225&lt;=Statistics!$F$4),Journal!X225,"")</f>
        <v/>
      </c>
      <c r="B225" s="128" t="str">
        <f>IF(A225="","",VLOOKUP(A225,Journal!$X:$AG,10,FALSE))</f>
        <v/>
      </c>
      <c r="C225" s="127" t="str">
        <f>IF(A225="","",IF(ISNA(VLOOKUP(A225,Journal!$X$2:$X$1000,1,FALSE)),"",VLOOKUP(A225,Journal!$X$2:$Y$1000,2,FALSE)))</f>
        <v/>
      </c>
      <c r="D225" s="79" t="str">
        <f>IF(A225="","",IF(ISNA(VLOOKUP(A225,Journal!$X$2:$X$1000,1,FALSE)),"",VLOOKUP(A225,Journal!$X$2:$AF$1000,9,FALSE)))</f>
        <v/>
      </c>
      <c r="E225" s="79" t="str">
        <f>IF(A225="","",IF(ISNA(VLOOKUP(A225,Journal!$X$2:$X$1000,1,FALSE)),"",VLOOKUP(A225,Journal!$X$2:$AK$1000,13,FALSE)))</f>
        <v/>
      </c>
      <c r="F225" s="79" t="str">
        <f>IF(A225="","",IF(ISNA(VLOOKUP(A225,Journal!$X$2:$X$1000,1,FALSE)),"",VLOOKUP(A225,Journal!$X$2:$AK$1000,14,FALSE)))</f>
        <v/>
      </c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</row>
    <row r="226" spans="1:20" ht="15.75" customHeight="1" x14ac:dyDescent="0.25">
      <c r="A226" s="80" t="str">
        <f>IF(AND(Journal!L226&gt;=Statistics!$E$4,Journal!L226&lt;=Statistics!$F$4),Journal!X226,"")</f>
        <v/>
      </c>
      <c r="B226" s="128" t="str">
        <f>IF(A226="","",VLOOKUP(A226,Journal!$X:$AG,10,FALSE))</f>
        <v/>
      </c>
      <c r="C226" s="127" t="str">
        <f>IF(A226="","",IF(ISNA(VLOOKUP(A226,Journal!$X$2:$X$1000,1,FALSE)),"",VLOOKUP(A226,Journal!$X$2:$Y$1000,2,FALSE)))</f>
        <v/>
      </c>
      <c r="D226" s="79" t="str">
        <f>IF(A226="","",IF(ISNA(VLOOKUP(A226,Journal!$X$2:$X$1000,1,FALSE)),"",VLOOKUP(A226,Journal!$X$2:$AF$1000,9,FALSE)))</f>
        <v/>
      </c>
      <c r="E226" s="79" t="str">
        <f>IF(A226="","",IF(ISNA(VLOOKUP(A226,Journal!$X$2:$X$1000,1,FALSE)),"",VLOOKUP(A226,Journal!$X$2:$AK$1000,13,FALSE)))</f>
        <v/>
      </c>
      <c r="F226" s="79" t="str">
        <f>IF(A226="","",IF(ISNA(VLOOKUP(A226,Journal!$X$2:$X$1000,1,FALSE)),"",VLOOKUP(A226,Journal!$X$2:$AK$1000,14,FALSE)))</f>
        <v/>
      </c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</row>
    <row r="227" spans="1:20" ht="15.75" customHeight="1" x14ac:dyDescent="0.25">
      <c r="A227" s="80" t="str">
        <f>IF(AND(Journal!L227&gt;=Statistics!$E$4,Journal!L227&lt;=Statistics!$F$4),Journal!X227,"")</f>
        <v/>
      </c>
      <c r="B227" s="128" t="str">
        <f>IF(A227="","",VLOOKUP(A227,Journal!$X:$AG,10,FALSE))</f>
        <v/>
      </c>
      <c r="C227" s="127" t="str">
        <f>IF(A227="","",IF(ISNA(VLOOKUP(A227,Journal!$X$2:$X$1000,1,FALSE)),"",VLOOKUP(A227,Journal!$X$2:$Y$1000,2,FALSE)))</f>
        <v/>
      </c>
      <c r="D227" s="79" t="str">
        <f>IF(A227="","",IF(ISNA(VLOOKUP(A227,Journal!$X$2:$X$1000,1,FALSE)),"",VLOOKUP(A227,Journal!$X$2:$AF$1000,9,FALSE)))</f>
        <v/>
      </c>
      <c r="E227" s="79" t="str">
        <f>IF(A227="","",IF(ISNA(VLOOKUP(A227,Journal!$X$2:$X$1000,1,FALSE)),"",VLOOKUP(A227,Journal!$X$2:$AK$1000,13,FALSE)))</f>
        <v/>
      </c>
      <c r="F227" s="79" t="str">
        <f>IF(A227="","",IF(ISNA(VLOOKUP(A227,Journal!$X$2:$X$1000,1,FALSE)),"",VLOOKUP(A227,Journal!$X$2:$AK$1000,14,FALSE)))</f>
        <v/>
      </c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</row>
    <row r="228" spans="1:20" ht="15.75" customHeight="1" x14ac:dyDescent="0.25">
      <c r="A228" s="80" t="str">
        <f>IF(AND(Journal!L228&gt;=Statistics!$E$4,Journal!L228&lt;=Statistics!$F$4),Journal!X228,"")</f>
        <v/>
      </c>
      <c r="B228" s="128" t="str">
        <f>IF(A228="","",VLOOKUP(A228,Journal!$X:$AG,10,FALSE))</f>
        <v/>
      </c>
      <c r="C228" s="127" t="str">
        <f>IF(A228="","",IF(ISNA(VLOOKUP(A228,Journal!$X$2:$X$1000,1,FALSE)),"",VLOOKUP(A228,Journal!$X$2:$Y$1000,2,FALSE)))</f>
        <v/>
      </c>
      <c r="D228" s="79" t="str">
        <f>IF(A228="","",IF(ISNA(VLOOKUP(A228,Journal!$X$2:$X$1000,1,FALSE)),"",VLOOKUP(A228,Journal!$X$2:$AF$1000,9,FALSE)))</f>
        <v/>
      </c>
      <c r="E228" s="79" t="str">
        <f>IF(A228="","",IF(ISNA(VLOOKUP(A228,Journal!$X$2:$X$1000,1,FALSE)),"",VLOOKUP(A228,Journal!$X$2:$AK$1000,13,FALSE)))</f>
        <v/>
      </c>
      <c r="F228" s="79" t="str">
        <f>IF(A228="","",IF(ISNA(VLOOKUP(A228,Journal!$X$2:$X$1000,1,FALSE)),"",VLOOKUP(A228,Journal!$X$2:$AK$1000,14,FALSE)))</f>
        <v/>
      </c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</row>
    <row r="229" spans="1:20" ht="15.75" customHeight="1" x14ac:dyDescent="0.25">
      <c r="A229" s="80" t="str">
        <f>IF(AND(Journal!L229&gt;=Statistics!$E$4,Journal!L229&lt;=Statistics!$F$4),Journal!X229,"")</f>
        <v/>
      </c>
      <c r="B229" s="128" t="str">
        <f>IF(A229="","",VLOOKUP(A229,Journal!$X:$AG,10,FALSE))</f>
        <v/>
      </c>
      <c r="C229" s="127" t="str">
        <f>IF(A229="","",IF(ISNA(VLOOKUP(A229,Journal!$X$2:$X$1000,1,FALSE)),"",VLOOKUP(A229,Journal!$X$2:$Y$1000,2,FALSE)))</f>
        <v/>
      </c>
      <c r="D229" s="79" t="str">
        <f>IF(A229="","",IF(ISNA(VLOOKUP(A229,Journal!$X$2:$X$1000,1,FALSE)),"",VLOOKUP(A229,Journal!$X$2:$AF$1000,9,FALSE)))</f>
        <v/>
      </c>
      <c r="E229" s="79" t="str">
        <f>IF(A229="","",IF(ISNA(VLOOKUP(A229,Journal!$X$2:$X$1000,1,FALSE)),"",VLOOKUP(A229,Journal!$X$2:$AK$1000,13,FALSE)))</f>
        <v/>
      </c>
      <c r="F229" s="79" t="str">
        <f>IF(A229="","",IF(ISNA(VLOOKUP(A229,Journal!$X$2:$X$1000,1,FALSE)),"",VLOOKUP(A229,Journal!$X$2:$AK$1000,14,FALSE)))</f>
        <v/>
      </c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</row>
    <row r="230" spans="1:20" ht="15.75" customHeight="1" x14ac:dyDescent="0.25">
      <c r="A230" s="80" t="str">
        <f>IF(AND(Journal!L230&gt;=Statistics!$E$4,Journal!L230&lt;=Statistics!$F$4),Journal!X230,"")</f>
        <v/>
      </c>
      <c r="B230" s="128" t="str">
        <f>IF(A230="","",VLOOKUP(A230,Journal!$X:$AG,10,FALSE))</f>
        <v/>
      </c>
      <c r="C230" s="127" t="str">
        <f>IF(A230="","",IF(ISNA(VLOOKUP(A230,Journal!$X$2:$X$1000,1,FALSE)),"",VLOOKUP(A230,Journal!$X$2:$Y$1000,2,FALSE)))</f>
        <v/>
      </c>
      <c r="D230" s="79" t="str">
        <f>IF(A230="","",IF(ISNA(VLOOKUP(A230,Journal!$X$2:$X$1000,1,FALSE)),"",VLOOKUP(A230,Journal!$X$2:$AF$1000,9,FALSE)))</f>
        <v/>
      </c>
      <c r="E230" s="79" t="str">
        <f>IF(A230="","",IF(ISNA(VLOOKUP(A230,Journal!$X$2:$X$1000,1,FALSE)),"",VLOOKUP(A230,Journal!$X$2:$AK$1000,13,FALSE)))</f>
        <v/>
      </c>
      <c r="F230" s="79" t="str">
        <f>IF(A230="","",IF(ISNA(VLOOKUP(A230,Journal!$X$2:$X$1000,1,FALSE)),"",VLOOKUP(A230,Journal!$X$2:$AK$1000,14,FALSE)))</f>
        <v/>
      </c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</row>
    <row r="231" spans="1:20" ht="15.75" customHeight="1" x14ac:dyDescent="0.25">
      <c r="A231" s="80" t="str">
        <f>IF(AND(Journal!L231&gt;=Statistics!$E$4,Journal!L231&lt;=Statistics!$F$4),Journal!X231,"")</f>
        <v/>
      </c>
      <c r="B231" s="128" t="str">
        <f>IF(A231="","",VLOOKUP(A231,Journal!$X:$AG,10,FALSE))</f>
        <v/>
      </c>
      <c r="C231" s="127" t="str">
        <f>IF(A231="","",IF(ISNA(VLOOKUP(A231,Journal!$X$2:$X$1000,1,FALSE)),"",VLOOKUP(A231,Journal!$X$2:$Y$1000,2,FALSE)))</f>
        <v/>
      </c>
      <c r="D231" s="79" t="str">
        <f>IF(A231="","",IF(ISNA(VLOOKUP(A231,Journal!$X$2:$X$1000,1,FALSE)),"",VLOOKUP(A231,Journal!$X$2:$AF$1000,9,FALSE)))</f>
        <v/>
      </c>
      <c r="E231" s="79" t="str">
        <f>IF(A231="","",IF(ISNA(VLOOKUP(A231,Journal!$X$2:$X$1000,1,FALSE)),"",VLOOKUP(A231,Journal!$X$2:$AK$1000,13,FALSE)))</f>
        <v/>
      </c>
      <c r="F231" s="79" t="str">
        <f>IF(A231="","",IF(ISNA(VLOOKUP(A231,Journal!$X$2:$X$1000,1,FALSE)),"",VLOOKUP(A231,Journal!$X$2:$AK$1000,14,FALSE)))</f>
        <v/>
      </c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</row>
    <row r="232" spans="1:20" ht="15.75" customHeight="1" x14ac:dyDescent="0.25">
      <c r="A232" s="80" t="str">
        <f>IF(AND(Journal!L232&gt;=Statistics!$E$4,Journal!L232&lt;=Statistics!$F$4),Journal!X232,"")</f>
        <v/>
      </c>
      <c r="B232" s="128" t="str">
        <f>IF(A232="","",VLOOKUP(A232,Journal!$X:$AG,10,FALSE))</f>
        <v/>
      </c>
      <c r="C232" s="127" t="str">
        <f>IF(A232="","",IF(ISNA(VLOOKUP(A232,Journal!$X$2:$X$1000,1,FALSE)),"",VLOOKUP(A232,Journal!$X$2:$Y$1000,2,FALSE)))</f>
        <v/>
      </c>
      <c r="D232" s="79" t="str">
        <f>IF(A232="","",IF(ISNA(VLOOKUP(A232,Journal!$X$2:$X$1000,1,FALSE)),"",VLOOKUP(A232,Journal!$X$2:$AF$1000,9,FALSE)))</f>
        <v/>
      </c>
      <c r="E232" s="79" t="str">
        <f>IF(A232="","",IF(ISNA(VLOOKUP(A232,Journal!$X$2:$X$1000,1,FALSE)),"",VLOOKUP(A232,Journal!$X$2:$AK$1000,13,FALSE)))</f>
        <v/>
      </c>
      <c r="F232" s="79" t="str">
        <f>IF(A232="","",IF(ISNA(VLOOKUP(A232,Journal!$X$2:$X$1000,1,FALSE)),"",VLOOKUP(A232,Journal!$X$2:$AK$1000,14,FALSE)))</f>
        <v/>
      </c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</row>
    <row r="233" spans="1:20" ht="15.75" customHeight="1" x14ac:dyDescent="0.25">
      <c r="A233" s="80" t="str">
        <f>IF(AND(Journal!L233&gt;=Statistics!$E$4,Journal!L233&lt;=Statistics!$F$4),Journal!X233,"")</f>
        <v/>
      </c>
      <c r="B233" s="128" t="str">
        <f>IF(A233="","",VLOOKUP(A233,Journal!$X:$AG,10,FALSE))</f>
        <v/>
      </c>
      <c r="C233" s="127" t="str">
        <f>IF(A233="","",IF(ISNA(VLOOKUP(A233,Journal!$X$2:$X$1000,1,FALSE)),"",VLOOKUP(A233,Journal!$X$2:$Y$1000,2,FALSE)))</f>
        <v/>
      </c>
      <c r="D233" s="79" t="str">
        <f>IF(A233="","",IF(ISNA(VLOOKUP(A233,Journal!$X$2:$X$1000,1,FALSE)),"",VLOOKUP(A233,Journal!$X$2:$AF$1000,9,FALSE)))</f>
        <v/>
      </c>
      <c r="E233" s="79" t="str">
        <f>IF(A233="","",IF(ISNA(VLOOKUP(A233,Journal!$X$2:$X$1000,1,FALSE)),"",VLOOKUP(A233,Journal!$X$2:$AK$1000,13,FALSE)))</f>
        <v/>
      </c>
      <c r="F233" s="79" t="str">
        <f>IF(A233="","",IF(ISNA(VLOOKUP(A233,Journal!$X$2:$X$1000,1,FALSE)),"",VLOOKUP(A233,Journal!$X$2:$AK$1000,14,FALSE)))</f>
        <v/>
      </c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</row>
    <row r="234" spans="1:20" ht="15.75" customHeight="1" x14ac:dyDescent="0.25">
      <c r="A234" s="80" t="str">
        <f>IF(AND(Journal!L234&gt;=Statistics!$E$4,Journal!L234&lt;=Statistics!$F$4),Journal!X234,"")</f>
        <v/>
      </c>
      <c r="B234" s="128" t="str">
        <f>IF(A234="","",VLOOKUP(A234,Journal!$X:$AG,10,FALSE))</f>
        <v/>
      </c>
      <c r="C234" s="127" t="str">
        <f>IF(A234="","",IF(ISNA(VLOOKUP(A234,Journal!$X$2:$X$1000,1,FALSE)),"",VLOOKUP(A234,Journal!$X$2:$Y$1000,2,FALSE)))</f>
        <v/>
      </c>
      <c r="D234" s="79" t="str">
        <f>IF(A234="","",IF(ISNA(VLOOKUP(A234,Journal!$X$2:$X$1000,1,FALSE)),"",VLOOKUP(A234,Journal!$X$2:$AF$1000,9,FALSE)))</f>
        <v/>
      </c>
      <c r="E234" s="79" t="str">
        <f>IF(A234="","",IF(ISNA(VLOOKUP(A234,Journal!$X$2:$X$1000,1,FALSE)),"",VLOOKUP(A234,Journal!$X$2:$AK$1000,13,FALSE)))</f>
        <v/>
      </c>
      <c r="F234" s="79" t="str">
        <f>IF(A234="","",IF(ISNA(VLOOKUP(A234,Journal!$X$2:$X$1000,1,FALSE)),"",VLOOKUP(A234,Journal!$X$2:$AK$1000,14,FALSE)))</f>
        <v/>
      </c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</row>
    <row r="235" spans="1:20" ht="15.75" customHeight="1" x14ac:dyDescent="0.25">
      <c r="A235" s="80" t="str">
        <f>IF(AND(Journal!L235&gt;=Statistics!$E$4,Journal!L235&lt;=Statistics!$F$4),Journal!X235,"")</f>
        <v/>
      </c>
      <c r="B235" s="128" t="str">
        <f>IF(A235="","",VLOOKUP(A235,Journal!$X:$AG,10,FALSE))</f>
        <v/>
      </c>
      <c r="C235" s="127" t="str">
        <f>IF(A235="","",IF(ISNA(VLOOKUP(A235,Journal!$X$2:$X$1000,1,FALSE)),"",VLOOKUP(A235,Journal!$X$2:$Y$1000,2,FALSE)))</f>
        <v/>
      </c>
      <c r="D235" s="79" t="str">
        <f>IF(A235="","",IF(ISNA(VLOOKUP(A235,Journal!$X$2:$X$1000,1,FALSE)),"",VLOOKUP(A235,Journal!$X$2:$AF$1000,9,FALSE)))</f>
        <v/>
      </c>
      <c r="E235" s="79" t="str">
        <f>IF(A235="","",IF(ISNA(VLOOKUP(A235,Journal!$X$2:$X$1000,1,FALSE)),"",VLOOKUP(A235,Journal!$X$2:$AK$1000,13,FALSE)))</f>
        <v/>
      </c>
      <c r="F235" s="79" t="str">
        <f>IF(A235="","",IF(ISNA(VLOOKUP(A235,Journal!$X$2:$X$1000,1,FALSE)),"",VLOOKUP(A235,Journal!$X$2:$AK$1000,14,FALSE)))</f>
        <v/>
      </c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</row>
    <row r="236" spans="1:20" ht="15.75" customHeight="1" x14ac:dyDescent="0.25">
      <c r="A236" s="80" t="str">
        <f>IF(AND(Journal!L236&gt;=Statistics!$E$4,Journal!L236&lt;=Statistics!$F$4),Journal!X236,"")</f>
        <v/>
      </c>
      <c r="B236" s="128" t="str">
        <f>IF(A236="","",VLOOKUP(A236,Journal!$X:$AG,10,FALSE))</f>
        <v/>
      </c>
      <c r="C236" s="127" t="str">
        <f>IF(A236="","",IF(ISNA(VLOOKUP(A236,Journal!$X$2:$X$1000,1,FALSE)),"",VLOOKUP(A236,Journal!$X$2:$Y$1000,2,FALSE)))</f>
        <v/>
      </c>
      <c r="D236" s="79" t="str">
        <f>IF(A236="","",IF(ISNA(VLOOKUP(A236,Journal!$X$2:$X$1000,1,FALSE)),"",VLOOKUP(A236,Journal!$X$2:$AF$1000,9,FALSE)))</f>
        <v/>
      </c>
      <c r="E236" s="79" t="str">
        <f>IF(A236="","",IF(ISNA(VLOOKUP(A236,Journal!$X$2:$X$1000,1,FALSE)),"",VLOOKUP(A236,Journal!$X$2:$AK$1000,13,FALSE)))</f>
        <v/>
      </c>
      <c r="F236" s="79" t="str">
        <f>IF(A236="","",IF(ISNA(VLOOKUP(A236,Journal!$X$2:$X$1000,1,FALSE)),"",VLOOKUP(A236,Journal!$X$2:$AK$1000,14,FALSE)))</f>
        <v/>
      </c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</row>
    <row r="237" spans="1:20" ht="15.75" customHeight="1" x14ac:dyDescent="0.25">
      <c r="A237" s="80" t="str">
        <f>IF(AND(Journal!L237&gt;=Statistics!$E$4,Journal!L237&lt;=Statistics!$F$4),Journal!X237,"")</f>
        <v/>
      </c>
      <c r="B237" s="128" t="str">
        <f>IF(A237="","",VLOOKUP(A237,Journal!$X:$AG,10,FALSE))</f>
        <v/>
      </c>
      <c r="C237" s="127" t="str">
        <f>IF(A237="","",IF(ISNA(VLOOKUP(A237,Journal!$X$2:$X$1000,1,FALSE)),"",VLOOKUP(A237,Journal!$X$2:$Y$1000,2,FALSE)))</f>
        <v/>
      </c>
      <c r="D237" s="79" t="str">
        <f>IF(A237="","",IF(ISNA(VLOOKUP(A237,Journal!$X$2:$X$1000,1,FALSE)),"",VLOOKUP(A237,Journal!$X$2:$AF$1000,9,FALSE)))</f>
        <v/>
      </c>
      <c r="E237" s="79" t="str">
        <f>IF(A237="","",IF(ISNA(VLOOKUP(A237,Journal!$X$2:$X$1000,1,FALSE)),"",VLOOKUP(A237,Journal!$X$2:$AK$1000,13,FALSE)))</f>
        <v/>
      </c>
      <c r="F237" s="79" t="str">
        <f>IF(A237="","",IF(ISNA(VLOOKUP(A237,Journal!$X$2:$X$1000,1,FALSE)),"",VLOOKUP(A237,Journal!$X$2:$AK$1000,14,FALSE)))</f>
        <v/>
      </c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</row>
    <row r="238" spans="1:20" ht="15.75" customHeight="1" x14ac:dyDescent="0.25">
      <c r="A238" s="80" t="str">
        <f>IF(AND(Journal!L238&gt;=Statistics!$E$4,Journal!L238&lt;=Statistics!$F$4),Journal!X238,"")</f>
        <v/>
      </c>
      <c r="B238" s="128" t="str">
        <f>IF(A238="","",VLOOKUP(A238,Journal!$X:$AG,10,FALSE))</f>
        <v/>
      </c>
      <c r="C238" s="127" t="str">
        <f>IF(A238="","",IF(ISNA(VLOOKUP(A238,Journal!$X$2:$X$1000,1,FALSE)),"",VLOOKUP(A238,Journal!$X$2:$Y$1000,2,FALSE)))</f>
        <v/>
      </c>
      <c r="D238" s="79" t="str">
        <f>IF(A238="","",IF(ISNA(VLOOKUP(A238,Journal!$X$2:$X$1000,1,FALSE)),"",VLOOKUP(A238,Journal!$X$2:$AF$1000,9,FALSE)))</f>
        <v/>
      </c>
      <c r="E238" s="79" t="str">
        <f>IF(A238="","",IF(ISNA(VLOOKUP(A238,Journal!$X$2:$X$1000,1,FALSE)),"",VLOOKUP(A238,Journal!$X$2:$AK$1000,13,FALSE)))</f>
        <v/>
      </c>
      <c r="F238" s="79" t="str">
        <f>IF(A238="","",IF(ISNA(VLOOKUP(A238,Journal!$X$2:$X$1000,1,FALSE)),"",VLOOKUP(A238,Journal!$X$2:$AK$1000,14,FALSE)))</f>
        <v/>
      </c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</row>
    <row r="239" spans="1:20" ht="15.75" customHeight="1" x14ac:dyDescent="0.25">
      <c r="A239" s="80" t="str">
        <f>IF(AND(Journal!L239&gt;=Statistics!$E$4,Journal!L239&lt;=Statistics!$F$4),Journal!X239,"")</f>
        <v/>
      </c>
      <c r="B239" s="128" t="str">
        <f>IF(A239="","",VLOOKUP(A239,Journal!$X:$AG,10,FALSE))</f>
        <v/>
      </c>
      <c r="C239" s="127" t="str">
        <f>IF(A239="","",IF(ISNA(VLOOKUP(A239,Journal!$X$2:$X$1000,1,FALSE)),"",VLOOKUP(A239,Journal!$X$2:$Y$1000,2,FALSE)))</f>
        <v/>
      </c>
      <c r="D239" s="79" t="str">
        <f>IF(A239="","",IF(ISNA(VLOOKUP(A239,Journal!$X$2:$X$1000,1,FALSE)),"",VLOOKUP(A239,Journal!$X$2:$AF$1000,9,FALSE)))</f>
        <v/>
      </c>
      <c r="E239" s="79" t="str">
        <f>IF(A239="","",IF(ISNA(VLOOKUP(A239,Journal!$X$2:$X$1000,1,FALSE)),"",VLOOKUP(A239,Journal!$X$2:$AK$1000,13,FALSE)))</f>
        <v/>
      </c>
      <c r="F239" s="79" t="str">
        <f>IF(A239="","",IF(ISNA(VLOOKUP(A239,Journal!$X$2:$X$1000,1,FALSE)),"",VLOOKUP(A239,Journal!$X$2:$AK$1000,14,FALSE)))</f>
        <v/>
      </c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</row>
    <row r="240" spans="1:20" ht="15.75" customHeight="1" x14ac:dyDescent="0.25">
      <c r="A240" s="80" t="str">
        <f>IF(AND(Journal!L240&gt;=Statistics!$E$4,Journal!L240&lt;=Statistics!$F$4),Journal!X240,"")</f>
        <v/>
      </c>
      <c r="B240" s="128" t="str">
        <f>IF(A240="","",VLOOKUP(A240,Journal!$X:$AG,10,FALSE))</f>
        <v/>
      </c>
      <c r="C240" s="127" t="str">
        <f>IF(A240="","",IF(ISNA(VLOOKUP(A240,Journal!$X$2:$X$1000,1,FALSE)),"",VLOOKUP(A240,Journal!$X$2:$Y$1000,2,FALSE)))</f>
        <v/>
      </c>
      <c r="D240" s="79" t="str">
        <f>IF(A240="","",IF(ISNA(VLOOKUP(A240,Journal!$X$2:$X$1000,1,FALSE)),"",VLOOKUP(A240,Journal!$X$2:$AF$1000,9,FALSE)))</f>
        <v/>
      </c>
      <c r="E240" s="79" t="str">
        <f>IF(A240="","",IF(ISNA(VLOOKUP(A240,Journal!$X$2:$X$1000,1,FALSE)),"",VLOOKUP(A240,Journal!$X$2:$AK$1000,13,FALSE)))</f>
        <v/>
      </c>
      <c r="F240" s="79" t="str">
        <f>IF(A240="","",IF(ISNA(VLOOKUP(A240,Journal!$X$2:$X$1000,1,FALSE)),"",VLOOKUP(A240,Journal!$X$2:$AK$1000,14,FALSE)))</f>
        <v/>
      </c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</row>
    <row r="241" spans="1:20" ht="15.75" customHeight="1" x14ac:dyDescent="0.25">
      <c r="A241" s="80" t="str">
        <f>IF(AND(Journal!L241&gt;=Statistics!$E$4,Journal!L241&lt;=Statistics!$F$4),Journal!X241,"")</f>
        <v/>
      </c>
      <c r="B241" s="128" t="str">
        <f>IF(A241="","",VLOOKUP(A241,Journal!$X:$AG,10,FALSE))</f>
        <v/>
      </c>
      <c r="C241" s="127" t="str">
        <f>IF(A241="","",IF(ISNA(VLOOKUP(A241,Journal!$X$2:$X$1000,1,FALSE)),"",VLOOKUP(A241,Journal!$X$2:$Y$1000,2,FALSE)))</f>
        <v/>
      </c>
      <c r="D241" s="79" t="str">
        <f>IF(A241="","",IF(ISNA(VLOOKUP(A241,Journal!$X$2:$X$1000,1,FALSE)),"",VLOOKUP(A241,Journal!$X$2:$AF$1000,9,FALSE)))</f>
        <v/>
      </c>
      <c r="E241" s="79" t="str">
        <f>IF(A241="","",IF(ISNA(VLOOKUP(A241,Journal!$X$2:$X$1000,1,FALSE)),"",VLOOKUP(A241,Journal!$X$2:$AK$1000,13,FALSE)))</f>
        <v/>
      </c>
      <c r="F241" s="79" t="str">
        <f>IF(A241="","",IF(ISNA(VLOOKUP(A241,Journal!$X$2:$X$1000,1,FALSE)),"",VLOOKUP(A241,Journal!$X$2:$AK$1000,14,FALSE)))</f>
        <v/>
      </c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</row>
    <row r="242" spans="1:20" ht="15.75" customHeight="1" x14ac:dyDescent="0.25">
      <c r="A242" s="80" t="str">
        <f>IF(AND(Journal!L242&gt;=Statistics!$E$4,Journal!L242&lt;=Statistics!$F$4),Journal!X242,"")</f>
        <v/>
      </c>
      <c r="B242" s="128" t="str">
        <f>IF(A242="","",VLOOKUP(A242,Journal!$X:$AG,10,FALSE))</f>
        <v/>
      </c>
      <c r="C242" s="127" t="str">
        <f>IF(A242="","",IF(ISNA(VLOOKUP(A242,Journal!$X$2:$X$1000,1,FALSE)),"",VLOOKUP(A242,Journal!$X$2:$Y$1000,2,FALSE)))</f>
        <v/>
      </c>
      <c r="D242" s="79" t="str">
        <f>IF(A242="","",IF(ISNA(VLOOKUP(A242,Journal!$X$2:$X$1000,1,FALSE)),"",VLOOKUP(A242,Journal!$X$2:$AF$1000,9,FALSE)))</f>
        <v/>
      </c>
      <c r="E242" s="79" t="str">
        <f>IF(A242="","",IF(ISNA(VLOOKUP(A242,Journal!$X$2:$X$1000,1,FALSE)),"",VLOOKUP(A242,Journal!$X$2:$AK$1000,13,FALSE)))</f>
        <v/>
      </c>
      <c r="F242" s="79" t="str">
        <f>IF(A242="","",IF(ISNA(VLOOKUP(A242,Journal!$X$2:$X$1000,1,FALSE)),"",VLOOKUP(A242,Journal!$X$2:$AK$1000,14,FALSE)))</f>
        <v/>
      </c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</row>
    <row r="243" spans="1:20" ht="15.75" customHeight="1" x14ac:dyDescent="0.25">
      <c r="A243" s="80" t="str">
        <f>IF(AND(Journal!L243&gt;=Statistics!$E$4,Journal!L243&lt;=Statistics!$F$4),Journal!X243,"")</f>
        <v/>
      </c>
      <c r="B243" s="128" t="str">
        <f>IF(A243="","",VLOOKUP(A243,Journal!$X:$AG,10,FALSE))</f>
        <v/>
      </c>
      <c r="C243" s="127" t="str">
        <f>IF(A243="","",IF(ISNA(VLOOKUP(A243,Journal!$X$2:$X$1000,1,FALSE)),"",VLOOKUP(A243,Journal!$X$2:$Y$1000,2,FALSE)))</f>
        <v/>
      </c>
      <c r="D243" s="79" t="str">
        <f>IF(A243="","",IF(ISNA(VLOOKUP(A243,Journal!$X$2:$X$1000,1,FALSE)),"",VLOOKUP(A243,Journal!$X$2:$AF$1000,9,FALSE)))</f>
        <v/>
      </c>
      <c r="E243" s="79" t="str">
        <f>IF(A243="","",IF(ISNA(VLOOKUP(A243,Journal!$X$2:$X$1000,1,FALSE)),"",VLOOKUP(A243,Journal!$X$2:$AK$1000,13,FALSE)))</f>
        <v/>
      </c>
      <c r="F243" s="79" t="str">
        <f>IF(A243="","",IF(ISNA(VLOOKUP(A243,Journal!$X$2:$X$1000,1,FALSE)),"",VLOOKUP(A243,Journal!$X$2:$AK$1000,14,FALSE)))</f>
        <v/>
      </c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</row>
    <row r="244" spans="1:20" ht="15.75" customHeight="1" x14ac:dyDescent="0.25">
      <c r="A244" s="80" t="str">
        <f>IF(AND(Journal!L244&gt;=Statistics!$E$4,Journal!L244&lt;=Statistics!$F$4),Journal!X244,"")</f>
        <v/>
      </c>
      <c r="B244" s="128" t="str">
        <f>IF(A244="","",VLOOKUP(A244,Journal!$X:$AG,10,FALSE))</f>
        <v/>
      </c>
      <c r="C244" s="127" t="str">
        <f>IF(A244="","",IF(ISNA(VLOOKUP(A244,Journal!$X$2:$X$1000,1,FALSE)),"",VLOOKUP(A244,Journal!$X$2:$Y$1000,2,FALSE)))</f>
        <v/>
      </c>
      <c r="D244" s="79" t="str">
        <f>IF(A244="","",IF(ISNA(VLOOKUP(A244,Journal!$X$2:$X$1000,1,FALSE)),"",VLOOKUP(A244,Journal!$X$2:$AF$1000,9,FALSE)))</f>
        <v/>
      </c>
      <c r="E244" s="79" t="str">
        <f>IF(A244="","",IF(ISNA(VLOOKUP(A244,Journal!$X$2:$X$1000,1,FALSE)),"",VLOOKUP(A244,Journal!$X$2:$AK$1000,13,FALSE)))</f>
        <v/>
      </c>
      <c r="F244" s="79" t="str">
        <f>IF(A244="","",IF(ISNA(VLOOKUP(A244,Journal!$X$2:$X$1000,1,FALSE)),"",VLOOKUP(A244,Journal!$X$2:$AK$1000,14,FALSE)))</f>
        <v/>
      </c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</row>
    <row r="245" spans="1:20" ht="15.75" customHeight="1" x14ac:dyDescent="0.25">
      <c r="A245" s="80" t="str">
        <f>IF(AND(Journal!L245&gt;=Statistics!$E$4,Journal!L245&lt;=Statistics!$F$4),Journal!X245,"")</f>
        <v/>
      </c>
      <c r="B245" s="128" t="str">
        <f>IF(A245="","",VLOOKUP(A245,Journal!$X:$AG,10,FALSE))</f>
        <v/>
      </c>
      <c r="C245" s="127" t="str">
        <f>IF(A245="","",IF(ISNA(VLOOKUP(A245,Journal!$X$2:$X$1000,1,FALSE)),"",VLOOKUP(A245,Journal!$X$2:$Y$1000,2,FALSE)))</f>
        <v/>
      </c>
      <c r="D245" s="79" t="str">
        <f>IF(A245="","",IF(ISNA(VLOOKUP(A245,Journal!$X$2:$X$1000,1,FALSE)),"",VLOOKUP(A245,Journal!$X$2:$AF$1000,9,FALSE)))</f>
        <v/>
      </c>
      <c r="E245" s="79" t="str">
        <f>IF(A245="","",IF(ISNA(VLOOKUP(A245,Journal!$X$2:$X$1000,1,FALSE)),"",VLOOKUP(A245,Journal!$X$2:$AK$1000,13,FALSE)))</f>
        <v/>
      </c>
      <c r="F245" s="79" t="str">
        <f>IF(A245="","",IF(ISNA(VLOOKUP(A245,Journal!$X$2:$X$1000,1,FALSE)),"",VLOOKUP(A245,Journal!$X$2:$AK$1000,14,FALSE)))</f>
        <v/>
      </c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</row>
    <row r="246" spans="1:20" ht="15.75" customHeight="1" x14ac:dyDescent="0.25">
      <c r="A246" s="80" t="str">
        <f>IF(AND(Journal!L246&gt;=Statistics!$E$4,Journal!L246&lt;=Statistics!$F$4),Journal!X246,"")</f>
        <v/>
      </c>
      <c r="B246" s="128" t="str">
        <f>IF(A246="","",VLOOKUP(A246,Journal!$X:$AG,10,FALSE))</f>
        <v/>
      </c>
      <c r="C246" s="127" t="str">
        <f>IF(A246="","",IF(ISNA(VLOOKUP(A246,Journal!$X$2:$X$1000,1,FALSE)),"",VLOOKUP(A246,Journal!$X$2:$Y$1000,2,FALSE)))</f>
        <v/>
      </c>
      <c r="D246" s="79" t="str">
        <f>IF(A246="","",IF(ISNA(VLOOKUP(A246,Journal!$X$2:$X$1000,1,FALSE)),"",VLOOKUP(A246,Journal!$X$2:$AF$1000,9,FALSE)))</f>
        <v/>
      </c>
      <c r="E246" s="79" t="str">
        <f>IF(A246="","",IF(ISNA(VLOOKUP(A246,Journal!$X$2:$X$1000,1,FALSE)),"",VLOOKUP(A246,Journal!$X$2:$AK$1000,13,FALSE)))</f>
        <v/>
      </c>
      <c r="F246" s="79" t="str">
        <f>IF(A246="","",IF(ISNA(VLOOKUP(A246,Journal!$X$2:$X$1000,1,FALSE)),"",VLOOKUP(A246,Journal!$X$2:$AK$1000,14,FALSE)))</f>
        <v/>
      </c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</row>
    <row r="247" spans="1:20" ht="15.75" customHeight="1" x14ac:dyDescent="0.25">
      <c r="A247" s="80" t="str">
        <f>IF(AND(Journal!L247&gt;=Statistics!$E$4,Journal!L247&lt;=Statistics!$F$4),Journal!X247,"")</f>
        <v/>
      </c>
      <c r="B247" s="128" t="str">
        <f>IF(A247="","",VLOOKUP(A247,Journal!$X:$AG,10,FALSE))</f>
        <v/>
      </c>
      <c r="C247" s="127" t="str">
        <f>IF(A247="","",IF(ISNA(VLOOKUP(A247,Journal!$X$2:$X$1000,1,FALSE)),"",VLOOKUP(A247,Journal!$X$2:$Y$1000,2,FALSE)))</f>
        <v/>
      </c>
      <c r="D247" s="79" t="str">
        <f>IF(A247="","",IF(ISNA(VLOOKUP(A247,Journal!$X$2:$X$1000,1,FALSE)),"",VLOOKUP(A247,Journal!$X$2:$AF$1000,9,FALSE)))</f>
        <v/>
      </c>
      <c r="E247" s="79" t="str">
        <f>IF(A247="","",IF(ISNA(VLOOKUP(A247,Journal!$X$2:$X$1000,1,FALSE)),"",VLOOKUP(A247,Journal!$X$2:$AK$1000,13,FALSE)))</f>
        <v/>
      </c>
      <c r="F247" s="79" t="str">
        <f>IF(A247="","",IF(ISNA(VLOOKUP(A247,Journal!$X$2:$X$1000,1,FALSE)),"",VLOOKUP(A247,Journal!$X$2:$AK$1000,14,FALSE)))</f>
        <v/>
      </c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</row>
    <row r="248" spans="1:20" ht="15.75" customHeight="1" x14ac:dyDescent="0.25">
      <c r="A248" s="80" t="str">
        <f>IF(AND(Journal!L248&gt;=Statistics!$E$4,Journal!L248&lt;=Statistics!$F$4),Journal!X248,"")</f>
        <v/>
      </c>
      <c r="B248" s="128" t="str">
        <f>IF(A248="","",VLOOKUP(A248,Journal!$X:$AG,10,FALSE))</f>
        <v/>
      </c>
      <c r="C248" s="127" t="str">
        <f>IF(A248="","",IF(ISNA(VLOOKUP(A248,Journal!$X$2:$X$1000,1,FALSE)),"",VLOOKUP(A248,Journal!$X$2:$Y$1000,2,FALSE)))</f>
        <v/>
      </c>
      <c r="D248" s="79" t="str">
        <f>IF(A248="","",IF(ISNA(VLOOKUP(A248,Journal!$X$2:$X$1000,1,FALSE)),"",VLOOKUP(A248,Journal!$X$2:$AF$1000,9,FALSE)))</f>
        <v/>
      </c>
      <c r="E248" s="79" t="str">
        <f>IF(A248="","",IF(ISNA(VLOOKUP(A248,Journal!$X$2:$X$1000,1,FALSE)),"",VLOOKUP(A248,Journal!$X$2:$AK$1000,13,FALSE)))</f>
        <v/>
      </c>
      <c r="F248" s="79" t="str">
        <f>IF(A248="","",IF(ISNA(VLOOKUP(A248,Journal!$X$2:$X$1000,1,FALSE)),"",VLOOKUP(A248,Journal!$X$2:$AK$1000,14,FALSE)))</f>
        <v/>
      </c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</row>
    <row r="249" spans="1:20" ht="15.75" customHeight="1" x14ac:dyDescent="0.25">
      <c r="A249" s="80" t="str">
        <f>IF(AND(Journal!L249&gt;=Statistics!$E$4,Journal!L249&lt;=Statistics!$F$4),Journal!X249,"")</f>
        <v/>
      </c>
      <c r="B249" s="128" t="str">
        <f>IF(A249="","",VLOOKUP(A249,Journal!$X:$AG,10,FALSE))</f>
        <v/>
      </c>
      <c r="C249" s="127" t="str">
        <f>IF(A249="","",IF(ISNA(VLOOKUP(A249,Journal!$X$2:$X$1000,1,FALSE)),"",VLOOKUP(A249,Journal!$X$2:$Y$1000,2,FALSE)))</f>
        <v/>
      </c>
      <c r="D249" s="79" t="str">
        <f>IF(A249="","",IF(ISNA(VLOOKUP(A249,Journal!$X$2:$X$1000,1,FALSE)),"",VLOOKUP(A249,Journal!$X$2:$AF$1000,9,FALSE)))</f>
        <v/>
      </c>
      <c r="E249" s="79" t="str">
        <f>IF(A249="","",IF(ISNA(VLOOKUP(A249,Journal!$X$2:$X$1000,1,FALSE)),"",VLOOKUP(A249,Journal!$X$2:$AK$1000,13,FALSE)))</f>
        <v/>
      </c>
      <c r="F249" s="79" t="str">
        <f>IF(A249="","",IF(ISNA(VLOOKUP(A249,Journal!$X$2:$X$1000,1,FALSE)),"",VLOOKUP(A249,Journal!$X$2:$AK$1000,14,FALSE)))</f>
        <v/>
      </c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</row>
    <row r="250" spans="1:20" ht="15.75" customHeight="1" x14ac:dyDescent="0.25">
      <c r="A250" s="80" t="str">
        <f>IF(AND(Journal!L250&gt;=Statistics!$E$4,Journal!L250&lt;=Statistics!$F$4),Journal!X250,"")</f>
        <v/>
      </c>
      <c r="B250" s="128" t="str">
        <f>IF(A250="","",VLOOKUP(A250,Journal!$X:$AG,10,FALSE))</f>
        <v/>
      </c>
      <c r="C250" s="127" t="str">
        <f>IF(A250="","",IF(ISNA(VLOOKUP(A250,Journal!$X$2:$X$1000,1,FALSE)),"",VLOOKUP(A250,Journal!$X$2:$Y$1000,2,FALSE)))</f>
        <v/>
      </c>
      <c r="D250" s="79" t="str">
        <f>IF(A250="","",IF(ISNA(VLOOKUP(A250,Journal!$X$2:$X$1000,1,FALSE)),"",VLOOKUP(A250,Journal!$X$2:$AF$1000,9,FALSE)))</f>
        <v/>
      </c>
      <c r="E250" s="79" t="str">
        <f>IF(A250="","",IF(ISNA(VLOOKUP(A250,Journal!$X$2:$X$1000,1,FALSE)),"",VLOOKUP(A250,Journal!$X$2:$AK$1000,13,FALSE)))</f>
        <v/>
      </c>
      <c r="F250" s="79" t="str">
        <f>IF(A250="","",IF(ISNA(VLOOKUP(A250,Journal!$X$2:$X$1000,1,FALSE)),"",VLOOKUP(A250,Journal!$X$2:$AK$1000,14,FALSE)))</f>
        <v/>
      </c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</row>
    <row r="251" spans="1:20" ht="15.75" customHeight="1" x14ac:dyDescent="0.25">
      <c r="A251" s="80" t="str">
        <f>IF(AND(Journal!L251&gt;=Statistics!$E$4,Journal!L251&lt;=Statistics!$F$4),Journal!X251,"")</f>
        <v/>
      </c>
      <c r="B251" s="128" t="str">
        <f>IF(A251="","",VLOOKUP(A251,Journal!$X:$AG,10,FALSE))</f>
        <v/>
      </c>
      <c r="C251" s="127" t="str">
        <f>IF(A251="","",IF(ISNA(VLOOKUP(A251,Journal!$X$2:$X$1000,1,FALSE)),"",VLOOKUP(A251,Journal!$X$2:$Y$1000,2,FALSE)))</f>
        <v/>
      </c>
      <c r="D251" s="79" t="str">
        <f>IF(A251="","",IF(ISNA(VLOOKUP(A251,Journal!$X$2:$X$1000,1,FALSE)),"",VLOOKUP(A251,Journal!$X$2:$AF$1000,9,FALSE)))</f>
        <v/>
      </c>
      <c r="E251" s="79" t="str">
        <f>IF(A251="","",IF(ISNA(VLOOKUP(A251,Journal!$X$2:$X$1000,1,FALSE)),"",VLOOKUP(A251,Journal!$X$2:$AK$1000,13,FALSE)))</f>
        <v/>
      </c>
      <c r="F251" s="79" t="str">
        <f>IF(A251="","",IF(ISNA(VLOOKUP(A251,Journal!$X$2:$X$1000,1,FALSE)),"",VLOOKUP(A251,Journal!$X$2:$AK$1000,14,FALSE)))</f>
        <v/>
      </c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</row>
    <row r="252" spans="1:20" ht="15.75" customHeight="1" x14ac:dyDescent="0.25">
      <c r="A252" s="80" t="str">
        <f>IF(AND(Journal!L252&gt;=Statistics!$E$4,Journal!L252&lt;=Statistics!$F$4),Journal!X252,"")</f>
        <v/>
      </c>
      <c r="B252" s="128" t="str">
        <f>IF(A252="","",VLOOKUP(A252,Journal!$X:$AG,10,FALSE))</f>
        <v/>
      </c>
      <c r="C252" s="127" t="str">
        <f>IF(A252="","",IF(ISNA(VLOOKUP(A252,Journal!$X$2:$X$1000,1,FALSE)),"",VLOOKUP(A252,Journal!$X$2:$Y$1000,2,FALSE)))</f>
        <v/>
      </c>
      <c r="D252" s="79" t="str">
        <f>IF(A252="","",IF(ISNA(VLOOKUP(A252,Journal!$X$2:$X$1000,1,FALSE)),"",VLOOKUP(A252,Journal!$X$2:$AF$1000,9,FALSE)))</f>
        <v/>
      </c>
      <c r="E252" s="79" t="str">
        <f>IF(A252="","",IF(ISNA(VLOOKUP(A252,Journal!$X$2:$X$1000,1,FALSE)),"",VLOOKUP(A252,Journal!$X$2:$AK$1000,13,FALSE)))</f>
        <v/>
      </c>
      <c r="F252" s="79" t="str">
        <f>IF(A252="","",IF(ISNA(VLOOKUP(A252,Journal!$X$2:$X$1000,1,FALSE)),"",VLOOKUP(A252,Journal!$X$2:$AK$1000,14,FALSE)))</f>
        <v/>
      </c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</row>
    <row r="253" spans="1:20" ht="15.75" customHeight="1" x14ac:dyDescent="0.25">
      <c r="A253" s="80" t="str">
        <f>IF(AND(Journal!L253&gt;=Statistics!$E$4,Journal!L253&lt;=Statistics!$F$4),Journal!X253,"")</f>
        <v/>
      </c>
      <c r="B253" s="128" t="str">
        <f>IF(A253="","",VLOOKUP(A253,Journal!$X:$AG,10,FALSE))</f>
        <v/>
      </c>
      <c r="C253" s="127" t="str">
        <f>IF(A253="","",IF(ISNA(VLOOKUP(A253,Journal!$X$2:$X$1000,1,FALSE)),"",VLOOKUP(A253,Journal!$X$2:$Y$1000,2,FALSE)))</f>
        <v/>
      </c>
      <c r="D253" s="79" t="str">
        <f>IF(A253="","",IF(ISNA(VLOOKUP(A253,Journal!$X$2:$X$1000,1,FALSE)),"",VLOOKUP(A253,Journal!$X$2:$AF$1000,9,FALSE)))</f>
        <v/>
      </c>
      <c r="E253" s="79" t="str">
        <f>IF(A253="","",IF(ISNA(VLOOKUP(A253,Journal!$X$2:$X$1000,1,FALSE)),"",VLOOKUP(A253,Journal!$X$2:$AK$1000,13,FALSE)))</f>
        <v/>
      </c>
      <c r="F253" s="79" t="str">
        <f>IF(A253="","",IF(ISNA(VLOOKUP(A253,Journal!$X$2:$X$1000,1,FALSE)),"",VLOOKUP(A253,Journal!$X$2:$AK$1000,14,FALSE)))</f>
        <v/>
      </c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</row>
    <row r="254" spans="1:20" ht="15.75" customHeight="1" x14ac:dyDescent="0.25">
      <c r="A254" s="80" t="str">
        <f>IF(AND(Journal!L254&gt;=Statistics!$E$4,Journal!L254&lt;=Statistics!$F$4),Journal!X254,"")</f>
        <v/>
      </c>
      <c r="B254" s="128" t="str">
        <f>IF(A254="","",VLOOKUP(A254,Journal!$X:$AG,10,FALSE))</f>
        <v/>
      </c>
      <c r="C254" s="127" t="str">
        <f>IF(A254="","",IF(ISNA(VLOOKUP(A254,Journal!$X$2:$X$1000,1,FALSE)),"",VLOOKUP(A254,Journal!$X$2:$Y$1000,2,FALSE)))</f>
        <v/>
      </c>
      <c r="D254" s="79" t="str">
        <f>IF(A254="","",IF(ISNA(VLOOKUP(A254,Journal!$X$2:$X$1000,1,FALSE)),"",VLOOKUP(A254,Journal!$X$2:$AF$1000,9,FALSE)))</f>
        <v/>
      </c>
      <c r="E254" s="79" t="str">
        <f>IF(A254="","",IF(ISNA(VLOOKUP(A254,Journal!$X$2:$X$1000,1,FALSE)),"",VLOOKUP(A254,Journal!$X$2:$AK$1000,13,FALSE)))</f>
        <v/>
      </c>
      <c r="F254" s="79" t="str">
        <f>IF(A254="","",IF(ISNA(VLOOKUP(A254,Journal!$X$2:$X$1000,1,FALSE)),"",VLOOKUP(A254,Journal!$X$2:$AK$1000,14,FALSE)))</f>
        <v/>
      </c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</row>
    <row r="255" spans="1:20" ht="15.75" customHeight="1" x14ac:dyDescent="0.25">
      <c r="A255" s="80" t="str">
        <f>IF(AND(Journal!L255&gt;=Statistics!$E$4,Journal!L255&lt;=Statistics!$F$4),Journal!X255,"")</f>
        <v/>
      </c>
      <c r="B255" s="128" t="str">
        <f>IF(A255="","",VLOOKUP(A255,Journal!$X:$AG,10,FALSE))</f>
        <v/>
      </c>
      <c r="C255" s="127" t="str">
        <f>IF(A255="","",IF(ISNA(VLOOKUP(A255,Journal!$X$2:$X$1000,1,FALSE)),"",VLOOKUP(A255,Journal!$X$2:$Y$1000,2,FALSE)))</f>
        <v/>
      </c>
      <c r="D255" s="79" t="str">
        <f>IF(A255="","",IF(ISNA(VLOOKUP(A255,Journal!$X$2:$X$1000,1,FALSE)),"",VLOOKUP(A255,Journal!$X$2:$AF$1000,9,FALSE)))</f>
        <v/>
      </c>
      <c r="E255" s="79" t="str">
        <f>IF(A255="","",IF(ISNA(VLOOKUP(A255,Journal!$X$2:$X$1000,1,FALSE)),"",VLOOKUP(A255,Journal!$X$2:$AK$1000,13,FALSE)))</f>
        <v/>
      </c>
      <c r="F255" s="79" t="str">
        <f>IF(A255="","",IF(ISNA(VLOOKUP(A255,Journal!$X$2:$X$1000,1,FALSE)),"",VLOOKUP(A255,Journal!$X$2:$AK$1000,14,FALSE)))</f>
        <v/>
      </c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</row>
    <row r="256" spans="1:20" ht="15.75" customHeight="1" x14ac:dyDescent="0.25">
      <c r="A256" s="80" t="str">
        <f>IF(AND(Journal!L256&gt;=Statistics!$E$4,Journal!L256&lt;=Statistics!$F$4),Journal!X256,"")</f>
        <v/>
      </c>
      <c r="B256" s="128" t="str">
        <f>IF(A256="","",VLOOKUP(A256,Journal!$X:$AG,10,FALSE))</f>
        <v/>
      </c>
      <c r="C256" s="127" t="str">
        <f>IF(A256="","",IF(ISNA(VLOOKUP(A256,Journal!$X$2:$X$1000,1,FALSE)),"",VLOOKUP(A256,Journal!$X$2:$Y$1000,2,FALSE)))</f>
        <v/>
      </c>
      <c r="D256" s="79" t="str">
        <f>IF(A256="","",IF(ISNA(VLOOKUP(A256,Journal!$X$2:$X$1000,1,FALSE)),"",VLOOKUP(A256,Journal!$X$2:$AF$1000,9,FALSE)))</f>
        <v/>
      </c>
      <c r="E256" s="79" t="str">
        <f>IF(A256="","",IF(ISNA(VLOOKUP(A256,Journal!$X$2:$X$1000,1,FALSE)),"",VLOOKUP(A256,Journal!$X$2:$AK$1000,13,FALSE)))</f>
        <v/>
      </c>
      <c r="F256" s="79" t="str">
        <f>IF(A256="","",IF(ISNA(VLOOKUP(A256,Journal!$X$2:$X$1000,1,FALSE)),"",VLOOKUP(A256,Journal!$X$2:$AK$1000,14,FALSE)))</f>
        <v/>
      </c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</row>
    <row r="257" spans="1:20" ht="15.75" customHeight="1" x14ac:dyDescent="0.25">
      <c r="A257" s="80" t="str">
        <f>IF(AND(Journal!L257&gt;=Statistics!$E$4,Journal!L257&lt;=Statistics!$F$4),Journal!X257,"")</f>
        <v/>
      </c>
      <c r="B257" s="128" t="str">
        <f>IF(A257="","",VLOOKUP(A257,Journal!$X:$AG,10,FALSE))</f>
        <v/>
      </c>
      <c r="C257" s="127" t="str">
        <f>IF(A257="","",IF(ISNA(VLOOKUP(A257,Journal!$X$2:$X$1000,1,FALSE)),"",VLOOKUP(A257,Journal!$X$2:$Y$1000,2,FALSE)))</f>
        <v/>
      </c>
      <c r="D257" s="79" t="str">
        <f>IF(A257="","",IF(ISNA(VLOOKUP(A257,Journal!$X$2:$X$1000,1,FALSE)),"",VLOOKUP(A257,Journal!$X$2:$AF$1000,9,FALSE)))</f>
        <v/>
      </c>
      <c r="E257" s="79" t="str">
        <f>IF(A257="","",IF(ISNA(VLOOKUP(A257,Journal!$X$2:$X$1000,1,FALSE)),"",VLOOKUP(A257,Journal!$X$2:$AK$1000,13,FALSE)))</f>
        <v/>
      </c>
      <c r="F257" s="79" t="str">
        <f>IF(A257="","",IF(ISNA(VLOOKUP(A257,Journal!$X$2:$X$1000,1,FALSE)),"",VLOOKUP(A257,Journal!$X$2:$AK$1000,14,FALSE)))</f>
        <v/>
      </c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</row>
    <row r="258" spans="1:20" ht="15.75" customHeight="1" x14ac:dyDescent="0.25">
      <c r="A258" s="80" t="str">
        <f>IF(AND(Journal!L258&gt;=Statistics!$E$4,Journal!L258&lt;=Statistics!$F$4),Journal!X258,"")</f>
        <v/>
      </c>
      <c r="B258" s="128" t="str">
        <f>IF(A258="","",VLOOKUP(A258,Journal!$X:$AG,10,FALSE))</f>
        <v/>
      </c>
      <c r="C258" s="127" t="str">
        <f>IF(A258="","",IF(ISNA(VLOOKUP(A258,Journal!$X$2:$X$1000,1,FALSE)),"",VLOOKUP(A258,Journal!$X$2:$Y$1000,2,FALSE)))</f>
        <v/>
      </c>
      <c r="D258" s="79" t="str">
        <f>IF(A258="","",IF(ISNA(VLOOKUP(A258,Journal!$X$2:$X$1000,1,FALSE)),"",VLOOKUP(A258,Journal!$X$2:$AF$1000,9,FALSE)))</f>
        <v/>
      </c>
      <c r="E258" s="79" t="str">
        <f>IF(A258="","",IF(ISNA(VLOOKUP(A258,Journal!$X$2:$X$1000,1,FALSE)),"",VLOOKUP(A258,Journal!$X$2:$AK$1000,13,FALSE)))</f>
        <v/>
      </c>
      <c r="F258" s="79" t="str">
        <f>IF(A258="","",IF(ISNA(VLOOKUP(A258,Journal!$X$2:$X$1000,1,FALSE)),"",VLOOKUP(A258,Journal!$X$2:$AK$1000,14,FALSE)))</f>
        <v/>
      </c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</row>
    <row r="259" spans="1:20" ht="15.75" customHeight="1" x14ac:dyDescent="0.25">
      <c r="A259" s="80" t="str">
        <f>IF(AND(Journal!L259&gt;=Statistics!$E$4,Journal!L259&lt;=Statistics!$F$4),Journal!X259,"")</f>
        <v/>
      </c>
      <c r="B259" s="128" t="str">
        <f>IF(A259="","",VLOOKUP(A259,Journal!$X:$AG,10,FALSE))</f>
        <v/>
      </c>
      <c r="C259" s="127" t="str">
        <f>IF(A259="","",IF(ISNA(VLOOKUP(A259,Journal!$X$2:$X$1000,1,FALSE)),"",VLOOKUP(A259,Journal!$X$2:$Y$1000,2,FALSE)))</f>
        <v/>
      </c>
      <c r="D259" s="79" t="str">
        <f>IF(A259="","",IF(ISNA(VLOOKUP(A259,Journal!$X$2:$X$1000,1,FALSE)),"",VLOOKUP(A259,Journal!$X$2:$AF$1000,9,FALSE)))</f>
        <v/>
      </c>
      <c r="E259" s="79" t="str">
        <f>IF(A259="","",IF(ISNA(VLOOKUP(A259,Journal!$X$2:$X$1000,1,FALSE)),"",VLOOKUP(A259,Journal!$X$2:$AK$1000,13,FALSE)))</f>
        <v/>
      </c>
      <c r="F259" s="79" t="str">
        <f>IF(A259="","",IF(ISNA(VLOOKUP(A259,Journal!$X$2:$X$1000,1,FALSE)),"",VLOOKUP(A259,Journal!$X$2:$AK$1000,14,FALSE)))</f>
        <v/>
      </c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</row>
    <row r="260" spans="1:20" ht="15.75" customHeight="1" x14ac:dyDescent="0.25">
      <c r="A260" s="80" t="str">
        <f>IF(AND(Journal!L260&gt;=Statistics!$E$4,Journal!L260&lt;=Statistics!$F$4),Journal!X260,"")</f>
        <v/>
      </c>
      <c r="B260" s="128" t="str">
        <f>IF(A260="","",VLOOKUP(A260,Journal!$X:$AG,10,FALSE))</f>
        <v/>
      </c>
      <c r="C260" s="127" t="str">
        <f>IF(A260="","",IF(ISNA(VLOOKUP(A260,Journal!$X$2:$X$1000,1,FALSE)),"",VLOOKUP(A260,Journal!$X$2:$Y$1000,2,FALSE)))</f>
        <v/>
      </c>
      <c r="D260" s="79" t="str">
        <f>IF(A260="","",IF(ISNA(VLOOKUP(A260,Journal!$X$2:$X$1000,1,FALSE)),"",VLOOKUP(A260,Journal!$X$2:$AF$1000,9,FALSE)))</f>
        <v/>
      </c>
      <c r="E260" s="79" t="str">
        <f>IF(A260="","",IF(ISNA(VLOOKUP(A260,Journal!$X$2:$X$1000,1,FALSE)),"",VLOOKUP(A260,Journal!$X$2:$AK$1000,13,FALSE)))</f>
        <v/>
      </c>
      <c r="F260" s="79" t="str">
        <f>IF(A260="","",IF(ISNA(VLOOKUP(A260,Journal!$X$2:$X$1000,1,FALSE)),"",VLOOKUP(A260,Journal!$X$2:$AK$1000,14,FALSE)))</f>
        <v/>
      </c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</row>
    <row r="261" spans="1:20" ht="15.75" customHeight="1" x14ac:dyDescent="0.25">
      <c r="A261" s="80" t="str">
        <f>IF(AND(Journal!L261&gt;=Statistics!$E$4,Journal!L261&lt;=Statistics!$F$4),Journal!X261,"")</f>
        <v/>
      </c>
      <c r="B261" s="128" t="str">
        <f>IF(A261="","",VLOOKUP(A261,Journal!$X:$AG,10,FALSE))</f>
        <v/>
      </c>
      <c r="C261" s="127" t="str">
        <f>IF(A261="","",IF(ISNA(VLOOKUP(A261,Journal!$X$2:$X$1000,1,FALSE)),"",VLOOKUP(A261,Journal!$X$2:$Y$1000,2,FALSE)))</f>
        <v/>
      </c>
      <c r="D261" s="79" t="str">
        <f>IF(A261="","",IF(ISNA(VLOOKUP(A261,Journal!$X$2:$X$1000,1,FALSE)),"",VLOOKUP(A261,Journal!$X$2:$AF$1000,9,FALSE)))</f>
        <v/>
      </c>
      <c r="E261" s="79" t="str">
        <f>IF(A261="","",IF(ISNA(VLOOKUP(A261,Journal!$X$2:$X$1000,1,FALSE)),"",VLOOKUP(A261,Journal!$X$2:$AK$1000,13,FALSE)))</f>
        <v/>
      </c>
      <c r="F261" s="79" t="str">
        <f>IF(A261="","",IF(ISNA(VLOOKUP(A261,Journal!$X$2:$X$1000,1,FALSE)),"",VLOOKUP(A261,Journal!$X$2:$AK$1000,14,FALSE)))</f>
        <v/>
      </c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</row>
    <row r="262" spans="1:20" ht="15.75" customHeight="1" x14ac:dyDescent="0.25">
      <c r="A262" s="80" t="str">
        <f>IF(AND(Journal!L262&gt;=Statistics!$E$4,Journal!L262&lt;=Statistics!$F$4),Journal!X262,"")</f>
        <v/>
      </c>
      <c r="B262" s="128" t="str">
        <f>IF(A262="","",VLOOKUP(A262,Journal!$X:$AG,10,FALSE))</f>
        <v/>
      </c>
      <c r="C262" s="127" t="str">
        <f>IF(A262="","",IF(ISNA(VLOOKUP(A262,Journal!$X$2:$X$1000,1,FALSE)),"",VLOOKUP(A262,Journal!$X$2:$Y$1000,2,FALSE)))</f>
        <v/>
      </c>
      <c r="D262" s="79" t="str">
        <f>IF(A262="","",IF(ISNA(VLOOKUP(A262,Journal!$X$2:$X$1000,1,FALSE)),"",VLOOKUP(A262,Journal!$X$2:$AF$1000,9,FALSE)))</f>
        <v/>
      </c>
      <c r="E262" s="79" t="str">
        <f>IF(A262="","",IF(ISNA(VLOOKUP(A262,Journal!$X$2:$X$1000,1,FALSE)),"",VLOOKUP(A262,Journal!$X$2:$AK$1000,13,FALSE)))</f>
        <v/>
      </c>
      <c r="F262" s="79" t="str">
        <f>IF(A262="","",IF(ISNA(VLOOKUP(A262,Journal!$X$2:$X$1000,1,FALSE)),"",VLOOKUP(A262,Journal!$X$2:$AK$1000,14,FALSE)))</f>
        <v/>
      </c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</row>
    <row r="263" spans="1:20" ht="15.75" customHeight="1" x14ac:dyDescent="0.25">
      <c r="A263" s="80" t="str">
        <f>IF(AND(Journal!L263&gt;=Statistics!$E$4,Journal!L263&lt;=Statistics!$F$4),Journal!X263,"")</f>
        <v/>
      </c>
      <c r="B263" s="128" t="str">
        <f>IF(A263="","",VLOOKUP(A263,Journal!$X:$AG,10,FALSE))</f>
        <v/>
      </c>
      <c r="C263" s="127" t="str">
        <f>IF(A263="","",IF(ISNA(VLOOKUP(A263,Journal!$X$2:$X$1000,1,FALSE)),"",VLOOKUP(A263,Journal!$X$2:$Y$1000,2,FALSE)))</f>
        <v/>
      </c>
      <c r="D263" s="79" t="str">
        <f>IF(A263="","",IF(ISNA(VLOOKUP(A263,Journal!$X$2:$X$1000,1,FALSE)),"",VLOOKUP(A263,Journal!$X$2:$AF$1000,9,FALSE)))</f>
        <v/>
      </c>
      <c r="E263" s="79" t="str">
        <f>IF(A263="","",IF(ISNA(VLOOKUP(A263,Journal!$X$2:$X$1000,1,FALSE)),"",VLOOKUP(A263,Journal!$X$2:$AK$1000,13,FALSE)))</f>
        <v/>
      </c>
      <c r="F263" s="79" t="str">
        <f>IF(A263="","",IF(ISNA(VLOOKUP(A263,Journal!$X$2:$X$1000,1,FALSE)),"",VLOOKUP(A263,Journal!$X$2:$AK$1000,14,FALSE)))</f>
        <v/>
      </c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</row>
    <row r="264" spans="1:20" ht="15.75" customHeight="1" x14ac:dyDescent="0.25">
      <c r="A264" s="80" t="str">
        <f>IF(AND(Journal!L264&gt;=Statistics!$E$4,Journal!L264&lt;=Statistics!$F$4),Journal!X264,"")</f>
        <v/>
      </c>
      <c r="B264" s="128" t="str">
        <f>IF(A264="","",VLOOKUP(A264,Journal!$X:$AG,10,FALSE))</f>
        <v/>
      </c>
      <c r="C264" s="127" t="str">
        <f>IF(A264="","",IF(ISNA(VLOOKUP(A264,Journal!$X$2:$X$1000,1,FALSE)),"",VLOOKUP(A264,Journal!$X$2:$Y$1000,2,FALSE)))</f>
        <v/>
      </c>
      <c r="D264" s="79" t="str">
        <f>IF(A264="","",IF(ISNA(VLOOKUP(A264,Journal!$X$2:$X$1000,1,FALSE)),"",VLOOKUP(A264,Journal!$X$2:$AF$1000,9,FALSE)))</f>
        <v/>
      </c>
      <c r="E264" s="79" t="str">
        <f>IF(A264="","",IF(ISNA(VLOOKUP(A264,Journal!$X$2:$X$1000,1,FALSE)),"",VLOOKUP(A264,Journal!$X$2:$AK$1000,13,FALSE)))</f>
        <v/>
      </c>
      <c r="F264" s="79" t="str">
        <f>IF(A264="","",IF(ISNA(VLOOKUP(A264,Journal!$X$2:$X$1000,1,FALSE)),"",VLOOKUP(A264,Journal!$X$2:$AK$1000,14,FALSE)))</f>
        <v/>
      </c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</row>
    <row r="265" spans="1:20" ht="15.75" customHeight="1" x14ac:dyDescent="0.25">
      <c r="A265" s="80" t="str">
        <f>IF(AND(Journal!L265&gt;=Statistics!$E$4,Journal!L265&lt;=Statistics!$F$4),Journal!X265,"")</f>
        <v/>
      </c>
      <c r="B265" s="128" t="str">
        <f>IF(A265="","",VLOOKUP(A265,Journal!$X:$AG,10,FALSE))</f>
        <v/>
      </c>
      <c r="C265" s="127" t="str">
        <f>IF(A265="","",IF(ISNA(VLOOKUP(A265,Journal!$X$2:$X$1000,1,FALSE)),"",VLOOKUP(A265,Journal!$X$2:$Y$1000,2,FALSE)))</f>
        <v/>
      </c>
      <c r="D265" s="79" t="str">
        <f>IF(A265="","",IF(ISNA(VLOOKUP(A265,Journal!$X$2:$X$1000,1,FALSE)),"",VLOOKUP(A265,Journal!$X$2:$AF$1000,9,FALSE)))</f>
        <v/>
      </c>
      <c r="E265" s="79" t="str">
        <f>IF(A265="","",IF(ISNA(VLOOKUP(A265,Journal!$X$2:$X$1000,1,FALSE)),"",VLOOKUP(A265,Journal!$X$2:$AK$1000,13,FALSE)))</f>
        <v/>
      </c>
      <c r="F265" s="79" t="str">
        <f>IF(A265="","",IF(ISNA(VLOOKUP(A265,Journal!$X$2:$X$1000,1,FALSE)),"",VLOOKUP(A265,Journal!$X$2:$AK$1000,14,FALSE)))</f>
        <v/>
      </c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</row>
    <row r="266" spans="1:20" ht="15.75" customHeight="1" x14ac:dyDescent="0.25">
      <c r="A266" s="80" t="str">
        <f>IF(AND(Journal!L266&gt;=Statistics!$E$4,Journal!L266&lt;=Statistics!$F$4),Journal!X266,"")</f>
        <v/>
      </c>
      <c r="B266" s="128" t="str">
        <f>IF(A266="","",VLOOKUP(A266,Journal!$X:$AG,10,FALSE))</f>
        <v/>
      </c>
      <c r="C266" s="127" t="str">
        <f>IF(A266="","",IF(ISNA(VLOOKUP(A266,Journal!$X$2:$X$1000,1,FALSE)),"",VLOOKUP(A266,Journal!$X$2:$Y$1000,2,FALSE)))</f>
        <v/>
      </c>
      <c r="D266" s="79" t="str">
        <f>IF(A266="","",IF(ISNA(VLOOKUP(A266,Journal!$X$2:$X$1000,1,FALSE)),"",VLOOKUP(A266,Journal!$X$2:$AF$1000,9,FALSE)))</f>
        <v/>
      </c>
      <c r="E266" s="79" t="str">
        <f>IF(A266="","",IF(ISNA(VLOOKUP(A266,Journal!$X$2:$X$1000,1,FALSE)),"",VLOOKUP(A266,Journal!$X$2:$AK$1000,13,FALSE)))</f>
        <v/>
      </c>
      <c r="F266" s="79" t="str">
        <f>IF(A266="","",IF(ISNA(VLOOKUP(A266,Journal!$X$2:$X$1000,1,FALSE)),"",VLOOKUP(A266,Journal!$X$2:$AK$1000,14,FALSE)))</f>
        <v/>
      </c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</row>
    <row r="267" spans="1:20" ht="15.75" customHeight="1" x14ac:dyDescent="0.25">
      <c r="A267" s="80" t="str">
        <f>IF(AND(Journal!L267&gt;=Statistics!$E$4,Journal!L267&lt;=Statistics!$F$4),Journal!X267,"")</f>
        <v/>
      </c>
      <c r="B267" s="128" t="str">
        <f>IF(A267="","",VLOOKUP(A267,Journal!$X:$AG,10,FALSE))</f>
        <v/>
      </c>
      <c r="C267" s="127" t="str">
        <f>IF(A267="","",IF(ISNA(VLOOKUP(A267,Journal!$X$2:$X$1000,1,FALSE)),"",VLOOKUP(A267,Journal!$X$2:$Y$1000,2,FALSE)))</f>
        <v/>
      </c>
      <c r="D267" s="79" t="str">
        <f>IF(A267="","",IF(ISNA(VLOOKUP(A267,Journal!$X$2:$X$1000,1,FALSE)),"",VLOOKUP(A267,Journal!$X$2:$AF$1000,9,FALSE)))</f>
        <v/>
      </c>
      <c r="E267" s="79" t="str">
        <f>IF(A267="","",IF(ISNA(VLOOKUP(A267,Journal!$X$2:$X$1000,1,FALSE)),"",VLOOKUP(A267,Journal!$X$2:$AK$1000,13,FALSE)))</f>
        <v/>
      </c>
      <c r="F267" s="79" t="str">
        <f>IF(A267="","",IF(ISNA(VLOOKUP(A267,Journal!$X$2:$X$1000,1,FALSE)),"",VLOOKUP(A267,Journal!$X$2:$AK$1000,14,FALSE)))</f>
        <v/>
      </c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</row>
    <row r="268" spans="1:20" ht="15.75" customHeight="1" x14ac:dyDescent="0.25">
      <c r="A268" s="80" t="str">
        <f>IF(AND(Journal!L268&gt;=Statistics!$E$4,Journal!L268&lt;=Statistics!$F$4),Journal!X268,"")</f>
        <v/>
      </c>
      <c r="B268" s="128" t="str">
        <f>IF(A268="","",VLOOKUP(A268,Journal!$X:$AG,10,FALSE))</f>
        <v/>
      </c>
      <c r="C268" s="127" t="str">
        <f>IF(A268="","",IF(ISNA(VLOOKUP(A268,Journal!$X$2:$X$1000,1,FALSE)),"",VLOOKUP(A268,Journal!$X$2:$Y$1000,2,FALSE)))</f>
        <v/>
      </c>
      <c r="D268" s="79" t="str">
        <f>IF(A268="","",IF(ISNA(VLOOKUP(A268,Journal!$X$2:$X$1000,1,FALSE)),"",VLOOKUP(A268,Journal!$X$2:$AF$1000,9,FALSE)))</f>
        <v/>
      </c>
      <c r="E268" s="79" t="str">
        <f>IF(A268="","",IF(ISNA(VLOOKUP(A268,Journal!$X$2:$X$1000,1,FALSE)),"",VLOOKUP(A268,Journal!$X$2:$AK$1000,13,FALSE)))</f>
        <v/>
      </c>
      <c r="F268" s="79" t="str">
        <f>IF(A268="","",IF(ISNA(VLOOKUP(A268,Journal!$X$2:$X$1000,1,FALSE)),"",VLOOKUP(A268,Journal!$X$2:$AK$1000,14,FALSE)))</f>
        <v/>
      </c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</row>
    <row r="269" spans="1:20" ht="15.75" customHeight="1" x14ac:dyDescent="0.25">
      <c r="A269" s="80" t="str">
        <f>IF(AND(Journal!L269&gt;=Statistics!$E$4,Journal!L269&lt;=Statistics!$F$4),Journal!X269,"")</f>
        <v/>
      </c>
      <c r="B269" s="128" t="str">
        <f>IF(A269="","",VLOOKUP(A269,Journal!$X:$AG,10,FALSE))</f>
        <v/>
      </c>
      <c r="C269" s="127" t="str">
        <f>IF(A269="","",IF(ISNA(VLOOKUP(A269,Journal!$X$2:$X$1000,1,FALSE)),"",VLOOKUP(A269,Journal!$X$2:$Y$1000,2,FALSE)))</f>
        <v/>
      </c>
      <c r="D269" s="79" t="str">
        <f>IF(A269="","",IF(ISNA(VLOOKUP(A269,Journal!$X$2:$X$1000,1,FALSE)),"",VLOOKUP(A269,Journal!$X$2:$AF$1000,9,FALSE)))</f>
        <v/>
      </c>
      <c r="E269" s="79" t="str">
        <f>IF(A269="","",IF(ISNA(VLOOKUP(A269,Journal!$X$2:$X$1000,1,FALSE)),"",VLOOKUP(A269,Journal!$X$2:$AK$1000,13,FALSE)))</f>
        <v/>
      </c>
      <c r="F269" s="79" t="str">
        <f>IF(A269="","",IF(ISNA(VLOOKUP(A269,Journal!$X$2:$X$1000,1,FALSE)),"",VLOOKUP(A269,Journal!$X$2:$AK$1000,14,FALSE)))</f>
        <v/>
      </c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</row>
    <row r="270" spans="1:20" ht="15.75" customHeight="1" x14ac:dyDescent="0.25">
      <c r="A270" s="80" t="str">
        <f>IF(AND(Journal!L270&gt;=Statistics!$E$4,Journal!L270&lt;=Statistics!$F$4),Journal!X270,"")</f>
        <v/>
      </c>
      <c r="B270" s="128" t="str">
        <f>IF(A270="","",VLOOKUP(A270,Journal!$X:$AG,10,FALSE))</f>
        <v/>
      </c>
      <c r="C270" s="127" t="str">
        <f>IF(A270="","",IF(ISNA(VLOOKUP(A270,Journal!$X$2:$X$1000,1,FALSE)),"",VLOOKUP(A270,Journal!$X$2:$Y$1000,2,FALSE)))</f>
        <v/>
      </c>
      <c r="D270" s="79" t="str">
        <f>IF(A270="","",IF(ISNA(VLOOKUP(A270,Journal!$X$2:$X$1000,1,FALSE)),"",VLOOKUP(A270,Journal!$X$2:$AF$1000,9,FALSE)))</f>
        <v/>
      </c>
      <c r="E270" s="79" t="str">
        <f>IF(A270="","",IF(ISNA(VLOOKUP(A270,Journal!$X$2:$X$1000,1,FALSE)),"",VLOOKUP(A270,Journal!$X$2:$AK$1000,13,FALSE)))</f>
        <v/>
      </c>
      <c r="F270" s="79" t="str">
        <f>IF(A270="","",IF(ISNA(VLOOKUP(A270,Journal!$X$2:$X$1000,1,FALSE)),"",VLOOKUP(A270,Journal!$X$2:$AK$1000,14,FALSE)))</f>
        <v/>
      </c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</row>
    <row r="271" spans="1:20" ht="15.75" customHeight="1" x14ac:dyDescent="0.25">
      <c r="A271" s="80" t="str">
        <f>IF(AND(Journal!L271&gt;=Statistics!$E$4,Journal!L271&lt;=Statistics!$F$4),Journal!X271,"")</f>
        <v/>
      </c>
      <c r="B271" s="128" t="str">
        <f>IF(A271="","",VLOOKUP(A271,Journal!$X:$AG,10,FALSE))</f>
        <v/>
      </c>
      <c r="C271" s="127" t="str">
        <f>IF(A271="","",IF(ISNA(VLOOKUP(A271,Journal!$X$2:$X$1000,1,FALSE)),"",VLOOKUP(A271,Journal!$X$2:$Y$1000,2,FALSE)))</f>
        <v/>
      </c>
      <c r="D271" s="79" t="str">
        <f>IF(A271="","",IF(ISNA(VLOOKUP(A271,Journal!$X$2:$X$1000,1,FALSE)),"",VLOOKUP(A271,Journal!$X$2:$AF$1000,9,FALSE)))</f>
        <v/>
      </c>
      <c r="E271" s="79" t="str">
        <f>IF(A271="","",IF(ISNA(VLOOKUP(A271,Journal!$X$2:$X$1000,1,FALSE)),"",VLOOKUP(A271,Journal!$X$2:$AK$1000,13,FALSE)))</f>
        <v/>
      </c>
      <c r="F271" s="79" t="str">
        <f>IF(A271="","",IF(ISNA(VLOOKUP(A271,Journal!$X$2:$X$1000,1,FALSE)),"",VLOOKUP(A271,Journal!$X$2:$AK$1000,14,FALSE)))</f>
        <v/>
      </c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</row>
    <row r="272" spans="1:20" ht="15.75" customHeight="1" x14ac:dyDescent="0.25">
      <c r="A272" s="80" t="str">
        <f>IF(AND(Journal!L272&gt;=Statistics!$E$4,Journal!L272&lt;=Statistics!$F$4),Journal!X272,"")</f>
        <v/>
      </c>
      <c r="B272" s="128" t="str">
        <f>IF(A272="","",VLOOKUP(A272,Journal!$X:$AG,10,FALSE))</f>
        <v/>
      </c>
      <c r="C272" s="127" t="str">
        <f>IF(A272="","",IF(ISNA(VLOOKUP(A272,Journal!$X$2:$X$1000,1,FALSE)),"",VLOOKUP(A272,Journal!$X$2:$Y$1000,2,FALSE)))</f>
        <v/>
      </c>
      <c r="D272" s="79" t="str">
        <f>IF(A272="","",IF(ISNA(VLOOKUP(A272,Journal!$X$2:$X$1000,1,FALSE)),"",VLOOKUP(A272,Journal!$X$2:$AF$1000,9,FALSE)))</f>
        <v/>
      </c>
      <c r="E272" s="79" t="str">
        <f>IF(A272="","",IF(ISNA(VLOOKUP(A272,Journal!$X$2:$X$1000,1,FALSE)),"",VLOOKUP(A272,Journal!$X$2:$AK$1000,13,FALSE)))</f>
        <v/>
      </c>
      <c r="F272" s="79" t="str">
        <f>IF(A272="","",IF(ISNA(VLOOKUP(A272,Journal!$X$2:$X$1000,1,FALSE)),"",VLOOKUP(A272,Journal!$X$2:$AK$1000,14,FALSE)))</f>
        <v/>
      </c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</row>
    <row r="273" spans="1:20" ht="15.75" customHeight="1" x14ac:dyDescent="0.25">
      <c r="A273" s="80" t="str">
        <f>IF(AND(Journal!L273&gt;=Statistics!$E$4,Journal!L273&lt;=Statistics!$F$4),Journal!X273,"")</f>
        <v/>
      </c>
      <c r="B273" s="128" t="str">
        <f>IF(A273="","",VLOOKUP(A273,Journal!$X:$AG,10,FALSE))</f>
        <v/>
      </c>
      <c r="C273" s="127" t="str">
        <f>IF(A273="","",IF(ISNA(VLOOKUP(A273,Journal!$X$2:$X$1000,1,FALSE)),"",VLOOKUP(A273,Journal!$X$2:$Y$1000,2,FALSE)))</f>
        <v/>
      </c>
      <c r="D273" s="79" t="str">
        <f>IF(A273="","",IF(ISNA(VLOOKUP(A273,Journal!$X$2:$X$1000,1,FALSE)),"",VLOOKUP(A273,Journal!$X$2:$AF$1000,9,FALSE)))</f>
        <v/>
      </c>
      <c r="E273" s="79" t="str">
        <f>IF(A273="","",IF(ISNA(VLOOKUP(A273,Journal!$X$2:$X$1000,1,FALSE)),"",VLOOKUP(A273,Journal!$X$2:$AK$1000,13,FALSE)))</f>
        <v/>
      </c>
      <c r="F273" s="79" t="str">
        <f>IF(A273="","",IF(ISNA(VLOOKUP(A273,Journal!$X$2:$X$1000,1,FALSE)),"",VLOOKUP(A273,Journal!$X$2:$AK$1000,14,FALSE)))</f>
        <v/>
      </c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</row>
    <row r="274" spans="1:20" ht="15.75" customHeight="1" x14ac:dyDescent="0.25">
      <c r="A274" s="80" t="str">
        <f>IF(AND(Journal!L274&gt;=Statistics!$E$4,Journal!L274&lt;=Statistics!$F$4),Journal!X274,"")</f>
        <v/>
      </c>
      <c r="B274" s="128" t="str">
        <f>IF(A274="","",VLOOKUP(A274,Journal!$X:$AG,10,FALSE))</f>
        <v/>
      </c>
      <c r="C274" s="127" t="str">
        <f>IF(A274="","",IF(ISNA(VLOOKUP(A274,Journal!$X$2:$X$1000,1,FALSE)),"",VLOOKUP(A274,Journal!$X$2:$Y$1000,2,FALSE)))</f>
        <v/>
      </c>
      <c r="D274" s="79" t="str">
        <f>IF(A274="","",IF(ISNA(VLOOKUP(A274,Journal!$X$2:$X$1000,1,FALSE)),"",VLOOKUP(A274,Journal!$X$2:$AF$1000,9,FALSE)))</f>
        <v/>
      </c>
      <c r="E274" s="79" t="str">
        <f>IF(A274="","",IF(ISNA(VLOOKUP(A274,Journal!$X$2:$X$1000,1,FALSE)),"",VLOOKUP(A274,Journal!$X$2:$AK$1000,13,FALSE)))</f>
        <v/>
      </c>
      <c r="F274" s="79" t="str">
        <f>IF(A274="","",IF(ISNA(VLOOKUP(A274,Journal!$X$2:$X$1000,1,FALSE)),"",VLOOKUP(A274,Journal!$X$2:$AK$1000,14,FALSE)))</f>
        <v/>
      </c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</row>
    <row r="275" spans="1:20" ht="15.75" customHeight="1" x14ac:dyDescent="0.25">
      <c r="A275" s="80" t="str">
        <f>IF(AND(Journal!L275&gt;=Statistics!$E$4,Journal!L275&lt;=Statistics!$F$4),Journal!X275,"")</f>
        <v/>
      </c>
      <c r="B275" s="128" t="str">
        <f>IF(A275="","",VLOOKUP(A275,Journal!$X:$AG,10,FALSE))</f>
        <v/>
      </c>
      <c r="C275" s="127" t="str">
        <f>IF(A275="","",IF(ISNA(VLOOKUP(A275,Journal!$X$2:$X$1000,1,FALSE)),"",VLOOKUP(A275,Journal!$X$2:$Y$1000,2,FALSE)))</f>
        <v/>
      </c>
      <c r="D275" s="79" t="str">
        <f>IF(A275="","",IF(ISNA(VLOOKUP(A275,Journal!$X$2:$X$1000,1,FALSE)),"",VLOOKUP(A275,Journal!$X$2:$AF$1000,9,FALSE)))</f>
        <v/>
      </c>
      <c r="E275" s="79" t="str">
        <f>IF(A275="","",IF(ISNA(VLOOKUP(A275,Journal!$X$2:$X$1000,1,FALSE)),"",VLOOKUP(A275,Journal!$X$2:$AK$1000,13,FALSE)))</f>
        <v/>
      </c>
      <c r="F275" s="79" t="str">
        <f>IF(A275="","",IF(ISNA(VLOOKUP(A275,Journal!$X$2:$X$1000,1,FALSE)),"",VLOOKUP(A275,Journal!$X$2:$AK$1000,14,FALSE)))</f>
        <v/>
      </c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</row>
    <row r="276" spans="1:20" ht="15.75" customHeight="1" x14ac:dyDescent="0.25">
      <c r="A276" s="80" t="str">
        <f>IF(AND(Journal!L276&gt;=Statistics!$E$4,Journal!L276&lt;=Statistics!$F$4),Journal!X276,"")</f>
        <v/>
      </c>
      <c r="B276" s="128" t="str">
        <f>IF(A276="","",VLOOKUP(A276,Journal!$X:$AG,10,FALSE))</f>
        <v/>
      </c>
      <c r="C276" s="127" t="str">
        <f>IF(A276="","",IF(ISNA(VLOOKUP(A276,Journal!$X$2:$X$1000,1,FALSE)),"",VLOOKUP(A276,Journal!$X$2:$Y$1000,2,FALSE)))</f>
        <v/>
      </c>
      <c r="D276" s="79" t="str">
        <f>IF(A276="","",IF(ISNA(VLOOKUP(A276,Journal!$X$2:$X$1000,1,FALSE)),"",VLOOKUP(A276,Journal!$X$2:$AF$1000,9,FALSE)))</f>
        <v/>
      </c>
      <c r="E276" s="79" t="str">
        <f>IF(A276="","",IF(ISNA(VLOOKUP(A276,Journal!$X$2:$X$1000,1,FALSE)),"",VLOOKUP(A276,Journal!$X$2:$AK$1000,13,FALSE)))</f>
        <v/>
      </c>
      <c r="F276" s="79" t="str">
        <f>IF(A276="","",IF(ISNA(VLOOKUP(A276,Journal!$X$2:$X$1000,1,FALSE)),"",VLOOKUP(A276,Journal!$X$2:$AK$1000,14,FALSE)))</f>
        <v/>
      </c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</row>
    <row r="277" spans="1:20" ht="15.75" customHeight="1" x14ac:dyDescent="0.25">
      <c r="A277" s="80" t="str">
        <f>IF(AND(Journal!L277&gt;=Statistics!$E$4,Journal!L277&lt;=Statistics!$F$4),Journal!X277,"")</f>
        <v/>
      </c>
      <c r="B277" s="128" t="str">
        <f>IF(A277="","",VLOOKUP(A277,Journal!$X:$AG,10,FALSE))</f>
        <v/>
      </c>
      <c r="C277" s="127" t="str">
        <f>IF(A277="","",IF(ISNA(VLOOKUP(A277,Journal!$X$2:$X$1000,1,FALSE)),"",VLOOKUP(A277,Journal!$X$2:$Y$1000,2,FALSE)))</f>
        <v/>
      </c>
      <c r="D277" s="79" t="str">
        <f>IF(A277="","",IF(ISNA(VLOOKUP(A277,Journal!$X$2:$X$1000,1,FALSE)),"",VLOOKUP(A277,Journal!$X$2:$AF$1000,9,FALSE)))</f>
        <v/>
      </c>
      <c r="E277" s="79" t="str">
        <f>IF(A277="","",IF(ISNA(VLOOKUP(A277,Journal!$X$2:$X$1000,1,FALSE)),"",VLOOKUP(A277,Journal!$X$2:$AK$1000,13,FALSE)))</f>
        <v/>
      </c>
      <c r="F277" s="79" t="str">
        <f>IF(A277="","",IF(ISNA(VLOOKUP(A277,Journal!$X$2:$X$1000,1,FALSE)),"",VLOOKUP(A277,Journal!$X$2:$AK$1000,14,FALSE)))</f>
        <v/>
      </c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</row>
    <row r="278" spans="1:20" ht="15.75" customHeight="1" x14ac:dyDescent="0.25">
      <c r="A278" s="80" t="str">
        <f>IF(AND(Journal!L278&gt;=Statistics!$E$4,Journal!L278&lt;=Statistics!$F$4),Journal!X278,"")</f>
        <v/>
      </c>
      <c r="B278" s="128" t="str">
        <f>IF(A278="","",VLOOKUP(A278,Journal!$X:$AG,10,FALSE))</f>
        <v/>
      </c>
      <c r="C278" s="127" t="str">
        <f>IF(A278="","",IF(ISNA(VLOOKUP(A278,Journal!$X$2:$X$1000,1,FALSE)),"",VLOOKUP(A278,Journal!$X$2:$Y$1000,2,FALSE)))</f>
        <v/>
      </c>
      <c r="D278" s="79" t="str">
        <f>IF(A278="","",IF(ISNA(VLOOKUP(A278,Journal!$X$2:$X$1000,1,FALSE)),"",VLOOKUP(A278,Journal!$X$2:$AF$1000,9,FALSE)))</f>
        <v/>
      </c>
      <c r="E278" s="79" t="str">
        <f>IF(A278="","",IF(ISNA(VLOOKUP(A278,Journal!$X$2:$X$1000,1,FALSE)),"",VLOOKUP(A278,Journal!$X$2:$AK$1000,13,FALSE)))</f>
        <v/>
      </c>
      <c r="F278" s="79" t="str">
        <f>IF(A278="","",IF(ISNA(VLOOKUP(A278,Journal!$X$2:$X$1000,1,FALSE)),"",VLOOKUP(A278,Journal!$X$2:$AK$1000,14,FALSE)))</f>
        <v/>
      </c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</row>
    <row r="279" spans="1:20" ht="15.75" customHeight="1" x14ac:dyDescent="0.25">
      <c r="A279" s="80" t="str">
        <f>IF(AND(Journal!L279&gt;=Statistics!$E$4,Journal!L279&lt;=Statistics!$F$4),Journal!X279,"")</f>
        <v/>
      </c>
      <c r="B279" s="128" t="str">
        <f>IF(A279="","",VLOOKUP(A279,Journal!$X:$AG,10,FALSE))</f>
        <v/>
      </c>
      <c r="C279" s="127" t="str">
        <f>IF(A279="","",IF(ISNA(VLOOKUP(A279,Journal!$X$2:$X$1000,1,FALSE)),"",VLOOKUP(A279,Journal!$X$2:$Y$1000,2,FALSE)))</f>
        <v/>
      </c>
      <c r="D279" s="79" t="str">
        <f>IF(A279="","",IF(ISNA(VLOOKUP(A279,Journal!$X$2:$X$1000,1,FALSE)),"",VLOOKUP(A279,Journal!$X$2:$AF$1000,9,FALSE)))</f>
        <v/>
      </c>
      <c r="E279" s="79" t="str">
        <f>IF(A279="","",IF(ISNA(VLOOKUP(A279,Journal!$X$2:$X$1000,1,FALSE)),"",VLOOKUP(A279,Journal!$X$2:$AK$1000,13,FALSE)))</f>
        <v/>
      </c>
      <c r="F279" s="79" t="str">
        <f>IF(A279="","",IF(ISNA(VLOOKUP(A279,Journal!$X$2:$X$1000,1,FALSE)),"",VLOOKUP(A279,Journal!$X$2:$AK$1000,14,FALSE)))</f>
        <v/>
      </c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</row>
    <row r="280" spans="1:20" ht="15.75" customHeight="1" x14ac:dyDescent="0.25">
      <c r="A280" s="80" t="str">
        <f>IF(AND(Journal!L280&gt;=Statistics!$E$4,Journal!L280&lt;=Statistics!$F$4),Journal!X280,"")</f>
        <v/>
      </c>
      <c r="B280" s="128" t="str">
        <f>IF(A280="","",VLOOKUP(A280,Journal!$X:$AG,10,FALSE))</f>
        <v/>
      </c>
      <c r="C280" s="127" t="str">
        <f>IF(A280="","",IF(ISNA(VLOOKUP(A280,Journal!$X$2:$X$1000,1,FALSE)),"",VLOOKUP(A280,Journal!$X$2:$Y$1000,2,FALSE)))</f>
        <v/>
      </c>
      <c r="D280" s="79" t="str">
        <f>IF(A280="","",IF(ISNA(VLOOKUP(A280,Journal!$X$2:$X$1000,1,FALSE)),"",VLOOKUP(A280,Journal!$X$2:$AF$1000,9,FALSE)))</f>
        <v/>
      </c>
      <c r="E280" s="79" t="str">
        <f>IF(A280="","",IF(ISNA(VLOOKUP(A280,Journal!$X$2:$X$1000,1,FALSE)),"",VLOOKUP(A280,Journal!$X$2:$AK$1000,13,FALSE)))</f>
        <v/>
      </c>
      <c r="F280" s="79" t="str">
        <f>IF(A280="","",IF(ISNA(VLOOKUP(A280,Journal!$X$2:$X$1000,1,FALSE)),"",VLOOKUP(A280,Journal!$X$2:$AK$1000,14,FALSE)))</f>
        <v/>
      </c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</row>
    <row r="281" spans="1:20" ht="15.75" customHeight="1" x14ac:dyDescent="0.25">
      <c r="A281" s="80" t="str">
        <f>IF(AND(Journal!L281&gt;=Statistics!$E$4,Journal!L281&lt;=Statistics!$F$4),Journal!X281,"")</f>
        <v/>
      </c>
      <c r="B281" s="128" t="str">
        <f>IF(A281="","",VLOOKUP(A281,Journal!$X:$AG,10,FALSE))</f>
        <v/>
      </c>
      <c r="C281" s="127" t="str">
        <f>IF(A281="","",IF(ISNA(VLOOKUP(A281,Journal!$X$2:$X$1000,1,FALSE)),"",VLOOKUP(A281,Journal!$X$2:$Y$1000,2,FALSE)))</f>
        <v/>
      </c>
      <c r="D281" s="79" t="str">
        <f>IF(A281="","",IF(ISNA(VLOOKUP(A281,Journal!$X$2:$X$1000,1,FALSE)),"",VLOOKUP(A281,Journal!$X$2:$AF$1000,9,FALSE)))</f>
        <v/>
      </c>
      <c r="E281" s="79" t="str">
        <f>IF(A281="","",IF(ISNA(VLOOKUP(A281,Journal!$X$2:$X$1000,1,FALSE)),"",VLOOKUP(A281,Journal!$X$2:$AK$1000,13,FALSE)))</f>
        <v/>
      </c>
      <c r="F281" s="79" t="str">
        <f>IF(A281="","",IF(ISNA(VLOOKUP(A281,Journal!$X$2:$X$1000,1,FALSE)),"",VLOOKUP(A281,Journal!$X$2:$AK$1000,14,FALSE)))</f>
        <v/>
      </c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</row>
    <row r="282" spans="1:20" ht="15.75" customHeight="1" x14ac:dyDescent="0.25">
      <c r="A282" s="80" t="str">
        <f>IF(AND(Journal!L282&gt;=Statistics!$E$4,Journal!L282&lt;=Statistics!$F$4),Journal!X282,"")</f>
        <v/>
      </c>
      <c r="B282" s="128" t="str">
        <f>IF(A282="","",VLOOKUP(A282,Journal!$X:$AG,10,FALSE))</f>
        <v/>
      </c>
      <c r="C282" s="127" t="str">
        <f>IF(A282="","",IF(ISNA(VLOOKUP(A282,Journal!$X$2:$X$1000,1,FALSE)),"",VLOOKUP(A282,Journal!$X$2:$Y$1000,2,FALSE)))</f>
        <v/>
      </c>
      <c r="D282" s="79" t="str">
        <f>IF(A282="","",IF(ISNA(VLOOKUP(A282,Journal!$X$2:$X$1000,1,FALSE)),"",VLOOKUP(A282,Journal!$X$2:$AF$1000,9,FALSE)))</f>
        <v/>
      </c>
      <c r="E282" s="79" t="str">
        <f>IF(A282="","",IF(ISNA(VLOOKUP(A282,Journal!$X$2:$X$1000,1,FALSE)),"",VLOOKUP(A282,Journal!$X$2:$AK$1000,13,FALSE)))</f>
        <v/>
      </c>
      <c r="F282" s="79" t="str">
        <f>IF(A282="","",IF(ISNA(VLOOKUP(A282,Journal!$X$2:$X$1000,1,FALSE)),"",VLOOKUP(A282,Journal!$X$2:$AK$1000,14,FALSE)))</f>
        <v/>
      </c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</row>
    <row r="283" spans="1:20" ht="15.75" customHeight="1" x14ac:dyDescent="0.25">
      <c r="A283" s="80" t="str">
        <f>IF(AND(Journal!L283&gt;=Statistics!$E$4,Journal!L283&lt;=Statistics!$F$4),Journal!X283,"")</f>
        <v/>
      </c>
      <c r="B283" s="128" t="str">
        <f>IF(A283="","",VLOOKUP(A283,Journal!$X:$AG,10,FALSE))</f>
        <v/>
      </c>
      <c r="C283" s="127" t="str">
        <f>IF(A283="","",IF(ISNA(VLOOKUP(A283,Journal!$X$2:$X$1000,1,FALSE)),"",VLOOKUP(A283,Journal!$X$2:$Y$1000,2,FALSE)))</f>
        <v/>
      </c>
      <c r="D283" s="79" t="str">
        <f>IF(A283="","",IF(ISNA(VLOOKUP(A283,Journal!$X$2:$X$1000,1,FALSE)),"",VLOOKUP(A283,Journal!$X$2:$AF$1000,9,FALSE)))</f>
        <v/>
      </c>
      <c r="E283" s="79" t="str">
        <f>IF(A283="","",IF(ISNA(VLOOKUP(A283,Journal!$X$2:$X$1000,1,FALSE)),"",VLOOKUP(A283,Journal!$X$2:$AK$1000,13,FALSE)))</f>
        <v/>
      </c>
      <c r="F283" s="79" t="str">
        <f>IF(A283="","",IF(ISNA(VLOOKUP(A283,Journal!$X$2:$X$1000,1,FALSE)),"",VLOOKUP(A283,Journal!$X$2:$AK$1000,14,FALSE)))</f>
        <v/>
      </c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</row>
    <row r="284" spans="1:20" ht="15.75" customHeight="1" x14ac:dyDescent="0.25">
      <c r="A284" s="80" t="str">
        <f>IF(AND(Journal!L284&gt;=Statistics!$E$4,Journal!L284&lt;=Statistics!$F$4),Journal!X284,"")</f>
        <v/>
      </c>
      <c r="B284" s="128" t="str">
        <f>IF(A284="","",VLOOKUP(A284,Journal!$X:$AG,10,FALSE))</f>
        <v/>
      </c>
      <c r="C284" s="127" t="str">
        <f>IF(A284="","",IF(ISNA(VLOOKUP(A284,Journal!$X$2:$X$1000,1,FALSE)),"",VLOOKUP(A284,Journal!$X$2:$Y$1000,2,FALSE)))</f>
        <v/>
      </c>
      <c r="D284" s="79" t="str">
        <f>IF(A284="","",IF(ISNA(VLOOKUP(A284,Journal!$X$2:$X$1000,1,FALSE)),"",VLOOKUP(A284,Journal!$X$2:$AF$1000,9,FALSE)))</f>
        <v/>
      </c>
      <c r="E284" s="79" t="str">
        <f>IF(A284="","",IF(ISNA(VLOOKUP(A284,Journal!$X$2:$X$1000,1,FALSE)),"",VLOOKUP(A284,Journal!$X$2:$AK$1000,13,FALSE)))</f>
        <v/>
      </c>
      <c r="F284" s="79" t="str">
        <f>IF(A284="","",IF(ISNA(VLOOKUP(A284,Journal!$X$2:$X$1000,1,FALSE)),"",VLOOKUP(A284,Journal!$X$2:$AK$1000,14,FALSE)))</f>
        <v/>
      </c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</row>
    <row r="285" spans="1:20" ht="15.75" customHeight="1" x14ac:dyDescent="0.25">
      <c r="A285" s="80" t="str">
        <f>IF(AND(Journal!L285&gt;=Statistics!$E$4,Journal!L285&lt;=Statistics!$F$4),Journal!X285,"")</f>
        <v/>
      </c>
      <c r="B285" s="128" t="str">
        <f>IF(A285="","",VLOOKUP(A285,Journal!$X:$AG,10,FALSE))</f>
        <v/>
      </c>
      <c r="C285" s="127" t="str">
        <f>IF(A285="","",IF(ISNA(VLOOKUP(A285,Journal!$X$2:$X$1000,1,FALSE)),"",VLOOKUP(A285,Journal!$X$2:$Y$1000,2,FALSE)))</f>
        <v/>
      </c>
      <c r="D285" s="79" t="str">
        <f>IF(A285="","",IF(ISNA(VLOOKUP(A285,Journal!$X$2:$X$1000,1,FALSE)),"",VLOOKUP(A285,Journal!$X$2:$AF$1000,9,FALSE)))</f>
        <v/>
      </c>
      <c r="E285" s="79" t="str">
        <f>IF(A285="","",IF(ISNA(VLOOKUP(A285,Journal!$X$2:$X$1000,1,FALSE)),"",VLOOKUP(A285,Journal!$X$2:$AK$1000,13,FALSE)))</f>
        <v/>
      </c>
      <c r="F285" s="79" t="str">
        <f>IF(A285="","",IF(ISNA(VLOOKUP(A285,Journal!$X$2:$X$1000,1,FALSE)),"",VLOOKUP(A285,Journal!$X$2:$AK$1000,14,FALSE)))</f>
        <v/>
      </c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</row>
    <row r="286" spans="1:20" ht="15.75" customHeight="1" x14ac:dyDescent="0.25">
      <c r="A286" s="80" t="str">
        <f>IF(AND(Journal!L286&gt;=Statistics!$E$4,Journal!L286&lt;=Statistics!$F$4),Journal!X286,"")</f>
        <v/>
      </c>
      <c r="B286" s="128" t="str">
        <f>IF(A286="","",VLOOKUP(A286,Journal!$X:$AG,10,FALSE))</f>
        <v/>
      </c>
      <c r="C286" s="127" t="str">
        <f>IF(A286="","",IF(ISNA(VLOOKUP(A286,Journal!$X$2:$X$1000,1,FALSE)),"",VLOOKUP(A286,Journal!$X$2:$Y$1000,2,FALSE)))</f>
        <v/>
      </c>
      <c r="D286" s="79" t="str">
        <f>IF(A286="","",IF(ISNA(VLOOKUP(A286,Journal!$X$2:$X$1000,1,FALSE)),"",VLOOKUP(A286,Journal!$X$2:$AF$1000,9,FALSE)))</f>
        <v/>
      </c>
      <c r="E286" s="79" t="str">
        <f>IF(A286="","",IF(ISNA(VLOOKUP(A286,Journal!$X$2:$X$1000,1,FALSE)),"",VLOOKUP(A286,Journal!$X$2:$AK$1000,13,FALSE)))</f>
        <v/>
      </c>
      <c r="F286" s="79" t="str">
        <f>IF(A286="","",IF(ISNA(VLOOKUP(A286,Journal!$X$2:$X$1000,1,FALSE)),"",VLOOKUP(A286,Journal!$X$2:$AK$1000,14,FALSE)))</f>
        <v/>
      </c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</row>
    <row r="287" spans="1:20" ht="15.75" customHeight="1" x14ac:dyDescent="0.25">
      <c r="A287" s="80" t="str">
        <f>IF(AND(Journal!L287&gt;=Statistics!$E$4,Journal!L287&lt;=Statistics!$F$4),Journal!X287,"")</f>
        <v/>
      </c>
      <c r="B287" s="128" t="str">
        <f>IF(A287="","",VLOOKUP(A287,Journal!$X:$AG,10,FALSE))</f>
        <v/>
      </c>
      <c r="C287" s="127" t="str">
        <f>IF(A287="","",IF(ISNA(VLOOKUP(A287,Journal!$X$2:$X$1000,1,FALSE)),"",VLOOKUP(A287,Journal!$X$2:$Y$1000,2,FALSE)))</f>
        <v/>
      </c>
      <c r="D287" s="79" t="str">
        <f>IF(A287="","",IF(ISNA(VLOOKUP(A287,Journal!$X$2:$X$1000,1,FALSE)),"",VLOOKUP(A287,Journal!$X$2:$AF$1000,9,FALSE)))</f>
        <v/>
      </c>
      <c r="E287" s="79" t="str">
        <f>IF(A287="","",IF(ISNA(VLOOKUP(A287,Journal!$X$2:$X$1000,1,FALSE)),"",VLOOKUP(A287,Journal!$X$2:$AK$1000,13,FALSE)))</f>
        <v/>
      </c>
      <c r="F287" s="79" t="str">
        <f>IF(A287="","",IF(ISNA(VLOOKUP(A287,Journal!$X$2:$X$1000,1,FALSE)),"",VLOOKUP(A287,Journal!$X$2:$AK$1000,14,FALSE)))</f>
        <v/>
      </c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</row>
    <row r="288" spans="1:20" ht="15.75" customHeight="1" x14ac:dyDescent="0.25">
      <c r="A288" s="80" t="str">
        <f>IF(AND(Journal!L288&gt;=Statistics!$E$4,Journal!L288&lt;=Statistics!$F$4),Journal!X288,"")</f>
        <v/>
      </c>
      <c r="B288" s="128" t="str">
        <f>IF(A288="","",VLOOKUP(A288,Journal!$X:$AG,10,FALSE))</f>
        <v/>
      </c>
      <c r="C288" s="127" t="str">
        <f>IF(A288="","",IF(ISNA(VLOOKUP(A288,Journal!$X$2:$X$1000,1,FALSE)),"",VLOOKUP(A288,Journal!$X$2:$Y$1000,2,FALSE)))</f>
        <v/>
      </c>
      <c r="D288" s="79" t="str">
        <f>IF(A288="","",IF(ISNA(VLOOKUP(A288,Journal!$X$2:$X$1000,1,FALSE)),"",VLOOKUP(A288,Journal!$X$2:$AF$1000,9,FALSE)))</f>
        <v/>
      </c>
      <c r="E288" s="79" t="str">
        <f>IF(A288="","",IF(ISNA(VLOOKUP(A288,Journal!$X$2:$X$1000,1,FALSE)),"",VLOOKUP(A288,Journal!$X$2:$AK$1000,13,FALSE)))</f>
        <v/>
      </c>
      <c r="F288" s="79" t="str">
        <f>IF(A288="","",IF(ISNA(VLOOKUP(A288,Journal!$X$2:$X$1000,1,FALSE)),"",VLOOKUP(A288,Journal!$X$2:$AK$1000,14,FALSE)))</f>
        <v/>
      </c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</row>
    <row r="289" spans="1:20" ht="15.75" customHeight="1" x14ac:dyDescent="0.25">
      <c r="A289" s="80" t="str">
        <f>IF(AND(Journal!L289&gt;=Statistics!$E$4,Journal!L289&lt;=Statistics!$F$4),Journal!X289,"")</f>
        <v/>
      </c>
      <c r="B289" s="128" t="str">
        <f>IF(A289="","",VLOOKUP(A289,Journal!$X:$AG,10,FALSE))</f>
        <v/>
      </c>
      <c r="C289" s="127" t="str">
        <f>IF(A289="","",IF(ISNA(VLOOKUP(A289,Journal!$X$2:$X$1000,1,FALSE)),"",VLOOKUP(A289,Journal!$X$2:$Y$1000,2,FALSE)))</f>
        <v/>
      </c>
      <c r="D289" s="79" t="str">
        <f>IF(A289="","",IF(ISNA(VLOOKUP(A289,Journal!$X$2:$X$1000,1,FALSE)),"",VLOOKUP(A289,Journal!$X$2:$AF$1000,9,FALSE)))</f>
        <v/>
      </c>
      <c r="E289" s="79" t="str">
        <f>IF(A289="","",IF(ISNA(VLOOKUP(A289,Journal!$X$2:$X$1000,1,FALSE)),"",VLOOKUP(A289,Journal!$X$2:$AK$1000,13,FALSE)))</f>
        <v/>
      </c>
      <c r="F289" s="79" t="str">
        <f>IF(A289="","",IF(ISNA(VLOOKUP(A289,Journal!$X$2:$X$1000,1,FALSE)),"",VLOOKUP(A289,Journal!$X$2:$AK$1000,14,FALSE)))</f>
        <v/>
      </c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</row>
    <row r="290" spans="1:20" ht="15.75" customHeight="1" x14ac:dyDescent="0.25">
      <c r="A290" s="80" t="str">
        <f>IF(AND(Journal!L290&gt;=Statistics!$E$4,Journal!L290&lt;=Statistics!$F$4),Journal!X290,"")</f>
        <v/>
      </c>
      <c r="B290" s="128" t="str">
        <f>IF(A290="","",VLOOKUP(A290,Journal!$X:$AG,10,FALSE))</f>
        <v/>
      </c>
      <c r="C290" s="127" t="str">
        <f>IF(A290="","",IF(ISNA(VLOOKUP(A290,Journal!$X$2:$X$1000,1,FALSE)),"",VLOOKUP(A290,Journal!$X$2:$Y$1000,2,FALSE)))</f>
        <v/>
      </c>
      <c r="D290" s="79" t="str">
        <f>IF(A290="","",IF(ISNA(VLOOKUP(A290,Journal!$X$2:$X$1000,1,FALSE)),"",VLOOKUP(A290,Journal!$X$2:$AF$1000,9,FALSE)))</f>
        <v/>
      </c>
      <c r="E290" s="79" t="str">
        <f>IF(A290="","",IF(ISNA(VLOOKUP(A290,Journal!$X$2:$X$1000,1,FALSE)),"",VLOOKUP(A290,Journal!$X$2:$AK$1000,13,FALSE)))</f>
        <v/>
      </c>
      <c r="F290" s="79" t="str">
        <f>IF(A290="","",IF(ISNA(VLOOKUP(A290,Journal!$X$2:$X$1000,1,FALSE)),"",VLOOKUP(A290,Journal!$X$2:$AK$1000,14,FALSE)))</f>
        <v/>
      </c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</row>
    <row r="291" spans="1:20" ht="15.75" customHeight="1" x14ac:dyDescent="0.25">
      <c r="A291" s="80" t="str">
        <f>IF(AND(Journal!L291&gt;=Statistics!$E$4,Journal!L291&lt;=Statistics!$F$4),Journal!X291,"")</f>
        <v/>
      </c>
      <c r="B291" s="128" t="str">
        <f>IF(A291="","",VLOOKUP(A291,Journal!$X:$AG,10,FALSE))</f>
        <v/>
      </c>
      <c r="C291" s="127" t="str">
        <f>IF(A291="","",IF(ISNA(VLOOKUP(A291,Journal!$X$2:$X$1000,1,FALSE)),"",VLOOKUP(A291,Journal!$X$2:$Y$1000,2,FALSE)))</f>
        <v/>
      </c>
      <c r="D291" s="79" t="str">
        <f>IF(A291="","",IF(ISNA(VLOOKUP(A291,Journal!$X$2:$X$1000,1,FALSE)),"",VLOOKUP(A291,Journal!$X$2:$AF$1000,9,FALSE)))</f>
        <v/>
      </c>
      <c r="E291" s="79" t="str">
        <f>IF(A291="","",IF(ISNA(VLOOKUP(A291,Journal!$X$2:$X$1000,1,FALSE)),"",VLOOKUP(A291,Journal!$X$2:$AK$1000,13,FALSE)))</f>
        <v/>
      </c>
      <c r="F291" s="79" t="str">
        <f>IF(A291="","",IF(ISNA(VLOOKUP(A291,Journal!$X$2:$X$1000,1,FALSE)),"",VLOOKUP(A291,Journal!$X$2:$AK$1000,14,FALSE)))</f>
        <v/>
      </c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</row>
    <row r="292" spans="1:20" ht="15.75" customHeight="1" x14ac:dyDescent="0.25">
      <c r="A292" s="80" t="str">
        <f>IF(AND(Journal!L292&gt;=Statistics!$E$4,Journal!L292&lt;=Statistics!$F$4),Journal!X292,"")</f>
        <v/>
      </c>
      <c r="B292" s="128" t="str">
        <f>IF(A292="","",VLOOKUP(A292,Journal!$X:$AG,10,FALSE))</f>
        <v/>
      </c>
      <c r="C292" s="127" t="str">
        <f>IF(A292="","",IF(ISNA(VLOOKUP(A292,Journal!$X$2:$X$1000,1,FALSE)),"",VLOOKUP(A292,Journal!$X$2:$Y$1000,2,FALSE)))</f>
        <v/>
      </c>
      <c r="D292" s="79" t="str">
        <f>IF(A292="","",IF(ISNA(VLOOKUP(A292,Journal!$X$2:$X$1000,1,FALSE)),"",VLOOKUP(A292,Journal!$X$2:$AF$1000,9,FALSE)))</f>
        <v/>
      </c>
      <c r="E292" s="79" t="str">
        <f>IF(A292="","",IF(ISNA(VLOOKUP(A292,Journal!$X$2:$X$1000,1,FALSE)),"",VLOOKUP(A292,Journal!$X$2:$AK$1000,13,FALSE)))</f>
        <v/>
      </c>
      <c r="F292" s="79" t="str">
        <f>IF(A292="","",IF(ISNA(VLOOKUP(A292,Journal!$X$2:$X$1000,1,FALSE)),"",VLOOKUP(A292,Journal!$X$2:$AK$1000,14,FALSE)))</f>
        <v/>
      </c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</row>
    <row r="293" spans="1:20" ht="15.75" customHeight="1" x14ac:dyDescent="0.25">
      <c r="A293" s="80" t="str">
        <f>IF(AND(Journal!L293&gt;=Statistics!$E$4,Journal!L293&lt;=Statistics!$F$4),Journal!X293,"")</f>
        <v/>
      </c>
      <c r="B293" s="128" t="str">
        <f>IF(A293="","",VLOOKUP(A293,Journal!$X:$AG,10,FALSE))</f>
        <v/>
      </c>
      <c r="C293" s="127" t="str">
        <f>IF(A293="","",IF(ISNA(VLOOKUP(A293,Journal!$X$2:$X$1000,1,FALSE)),"",VLOOKUP(A293,Journal!$X$2:$Y$1000,2,FALSE)))</f>
        <v/>
      </c>
      <c r="D293" s="79" t="str">
        <f>IF(A293="","",IF(ISNA(VLOOKUP(A293,Journal!$X$2:$X$1000,1,FALSE)),"",VLOOKUP(A293,Journal!$X$2:$AF$1000,9,FALSE)))</f>
        <v/>
      </c>
      <c r="E293" s="79" t="str">
        <f>IF(A293="","",IF(ISNA(VLOOKUP(A293,Journal!$X$2:$X$1000,1,FALSE)),"",VLOOKUP(A293,Journal!$X$2:$AK$1000,13,FALSE)))</f>
        <v/>
      </c>
      <c r="F293" s="79" t="str">
        <f>IF(A293="","",IF(ISNA(VLOOKUP(A293,Journal!$X$2:$X$1000,1,FALSE)),"",VLOOKUP(A293,Journal!$X$2:$AK$1000,14,FALSE)))</f>
        <v/>
      </c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</row>
    <row r="294" spans="1:20" ht="15.75" customHeight="1" x14ac:dyDescent="0.25">
      <c r="A294" s="80" t="str">
        <f>IF(AND(Journal!L294&gt;=Statistics!$E$4,Journal!L294&lt;=Statistics!$F$4),Journal!X294,"")</f>
        <v/>
      </c>
      <c r="B294" s="128" t="str">
        <f>IF(A294="","",VLOOKUP(A294,Journal!$X:$AG,10,FALSE))</f>
        <v/>
      </c>
      <c r="C294" s="127" t="str">
        <f>IF(A294="","",IF(ISNA(VLOOKUP(A294,Journal!$X$2:$X$1000,1,FALSE)),"",VLOOKUP(A294,Journal!$X$2:$Y$1000,2,FALSE)))</f>
        <v/>
      </c>
      <c r="D294" s="79" t="str">
        <f>IF(A294="","",IF(ISNA(VLOOKUP(A294,Journal!$X$2:$X$1000,1,FALSE)),"",VLOOKUP(A294,Journal!$X$2:$AF$1000,9,FALSE)))</f>
        <v/>
      </c>
      <c r="E294" s="79" t="str">
        <f>IF(A294="","",IF(ISNA(VLOOKUP(A294,Journal!$X$2:$X$1000,1,FALSE)),"",VLOOKUP(A294,Journal!$X$2:$AK$1000,13,FALSE)))</f>
        <v/>
      </c>
      <c r="F294" s="79" t="str">
        <f>IF(A294="","",IF(ISNA(VLOOKUP(A294,Journal!$X$2:$X$1000,1,FALSE)),"",VLOOKUP(A294,Journal!$X$2:$AK$1000,14,FALSE)))</f>
        <v/>
      </c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</row>
    <row r="295" spans="1:20" ht="15.75" customHeight="1" x14ac:dyDescent="0.25">
      <c r="A295" s="80" t="str">
        <f>IF(AND(Journal!L295&gt;=Statistics!$E$4,Journal!L295&lt;=Statistics!$F$4),Journal!X295,"")</f>
        <v/>
      </c>
      <c r="B295" s="128" t="str">
        <f>IF(A295="","",VLOOKUP(A295,Journal!$X:$AG,10,FALSE))</f>
        <v/>
      </c>
      <c r="C295" s="127" t="str">
        <f>IF(A295="","",IF(ISNA(VLOOKUP(A295,Journal!$X$2:$X$1000,1,FALSE)),"",VLOOKUP(A295,Journal!$X$2:$Y$1000,2,FALSE)))</f>
        <v/>
      </c>
      <c r="D295" s="79" t="str">
        <f>IF(A295="","",IF(ISNA(VLOOKUP(A295,Journal!$X$2:$X$1000,1,FALSE)),"",VLOOKUP(A295,Journal!$X$2:$AF$1000,9,FALSE)))</f>
        <v/>
      </c>
      <c r="E295" s="79" t="str">
        <f>IF(A295="","",IF(ISNA(VLOOKUP(A295,Journal!$X$2:$X$1000,1,FALSE)),"",VLOOKUP(A295,Journal!$X$2:$AK$1000,13,FALSE)))</f>
        <v/>
      </c>
      <c r="F295" s="79" t="str">
        <f>IF(A295="","",IF(ISNA(VLOOKUP(A295,Journal!$X$2:$X$1000,1,FALSE)),"",VLOOKUP(A295,Journal!$X$2:$AK$1000,14,FALSE)))</f>
        <v/>
      </c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</row>
    <row r="296" spans="1:20" ht="15.75" customHeight="1" x14ac:dyDescent="0.25">
      <c r="A296" s="80" t="str">
        <f>IF(AND(Journal!L296&gt;=Statistics!$E$4,Journal!L296&lt;=Statistics!$F$4),Journal!X296,"")</f>
        <v/>
      </c>
      <c r="B296" s="128" t="str">
        <f>IF(A296="","",VLOOKUP(A296,Journal!$X:$AG,10,FALSE))</f>
        <v/>
      </c>
      <c r="C296" s="127" t="str">
        <f>IF(A296="","",IF(ISNA(VLOOKUP(A296,Journal!$X$2:$X$1000,1,FALSE)),"",VLOOKUP(A296,Journal!$X$2:$Y$1000,2,FALSE)))</f>
        <v/>
      </c>
      <c r="D296" s="79" t="str">
        <f>IF(A296="","",IF(ISNA(VLOOKUP(A296,Journal!$X$2:$X$1000,1,FALSE)),"",VLOOKUP(A296,Journal!$X$2:$AF$1000,9,FALSE)))</f>
        <v/>
      </c>
      <c r="E296" s="79" t="str">
        <f>IF(A296="","",IF(ISNA(VLOOKUP(A296,Journal!$X$2:$X$1000,1,FALSE)),"",VLOOKUP(A296,Journal!$X$2:$AK$1000,13,FALSE)))</f>
        <v/>
      </c>
      <c r="F296" s="79" t="str">
        <f>IF(A296="","",IF(ISNA(VLOOKUP(A296,Journal!$X$2:$X$1000,1,FALSE)),"",VLOOKUP(A296,Journal!$X$2:$AK$1000,14,FALSE)))</f>
        <v/>
      </c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</row>
    <row r="297" spans="1:20" ht="15.75" customHeight="1" x14ac:dyDescent="0.25">
      <c r="A297" s="80" t="str">
        <f>IF(AND(Journal!L297&gt;=Statistics!$E$4,Journal!L297&lt;=Statistics!$F$4),Journal!X297,"")</f>
        <v/>
      </c>
      <c r="B297" s="128" t="str">
        <f>IF(A297="","",VLOOKUP(A297,Journal!$X:$AG,10,FALSE))</f>
        <v/>
      </c>
      <c r="C297" s="127" t="str">
        <f>IF(A297="","",IF(ISNA(VLOOKUP(A297,Journal!$X$2:$X$1000,1,FALSE)),"",VLOOKUP(A297,Journal!$X$2:$Y$1000,2,FALSE)))</f>
        <v/>
      </c>
      <c r="D297" s="79" t="str">
        <f>IF(A297="","",IF(ISNA(VLOOKUP(A297,Journal!$X$2:$X$1000,1,FALSE)),"",VLOOKUP(A297,Journal!$X$2:$AF$1000,9,FALSE)))</f>
        <v/>
      </c>
      <c r="E297" s="79" t="str">
        <f>IF(A297="","",IF(ISNA(VLOOKUP(A297,Journal!$X$2:$X$1000,1,FALSE)),"",VLOOKUP(A297,Journal!$X$2:$AK$1000,13,FALSE)))</f>
        <v/>
      </c>
      <c r="F297" s="79" t="str">
        <f>IF(A297="","",IF(ISNA(VLOOKUP(A297,Journal!$X$2:$X$1000,1,FALSE)),"",VLOOKUP(A297,Journal!$X$2:$AK$1000,14,FALSE)))</f>
        <v/>
      </c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</row>
    <row r="298" spans="1:20" ht="15.75" customHeight="1" x14ac:dyDescent="0.25">
      <c r="A298" s="80" t="str">
        <f>IF(AND(Journal!L298&gt;=Statistics!$E$4,Journal!L298&lt;=Statistics!$F$4),Journal!X298,"")</f>
        <v/>
      </c>
      <c r="B298" s="128" t="str">
        <f>IF(A298="","",VLOOKUP(A298,Journal!$X:$AG,10,FALSE))</f>
        <v/>
      </c>
      <c r="C298" s="127" t="str">
        <f>IF(A298="","",IF(ISNA(VLOOKUP(A298,Journal!$X$2:$X$1000,1,FALSE)),"",VLOOKUP(A298,Journal!$X$2:$Y$1000,2,FALSE)))</f>
        <v/>
      </c>
      <c r="D298" s="79" t="str">
        <f>IF(A298="","",IF(ISNA(VLOOKUP(A298,Journal!$X$2:$X$1000,1,FALSE)),"",VLOOKUP(A298,Journal!$X$2:$AF$1000,9,FALSE)))</f>
        <v/>
      </c>
      <c r="E298" s="79" t="str">
        <f>IF(A298="","",IF(ISNA(VLOOKUP(A298,Journal!$X$2:$X$1000,1,FALSE)),"",VLOOKUP(A298,Journal!$X$2:$AK$1000,13,FALSE)))</f>
        <v/>
      </c>
      <c r="F298" s="79" t="str">
        <f>IF(A298="","",IF(ISNA(VLOOKUP(A298,Journal!$X$2:$X$1000,1,FALSE)),"",VLOOKUP(A298,Journal!$X$2:$AK$1000,14,FALSE)))</f>
        <v/>
      </c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</row>
    <row r="299" spans="1:20" ht="15.75" customHeight="1" x14ac:dyDescent="0.25">
      <c r="A299" s="80" t="str">
        <f>IF(AND(Journal!L299&gt;=Statistics!$E$4,Journal!L299&lt;=Statistics!$F$4),Journal!X299,"")</f>
        <v/>
      </c>
      <c r="B299" s="128" t="str">
        <f>IF(A299="","",VLOOKUP(A299,Journal!$X:$AG,10,FALSE))</f>
        <v/>
      </c>
      <c r="C299" s="127" t="str">
        <f>IF(A299="","",IF(ISNA(VLOOKUP(A299,Journal!$X$2:$X$1000,1,FALSE)),"",VLOOKUP(A299,Journal!$X$2:$Y$1000,2,FALSE)))</f>
        <v/>
      </c>
      <c r="D299" s="79" t="str">
        <f>IF(A299="","",IF(ISNA(VLOOKUP(A299,Journal!$X$2:$X$1000,1,FALSE)),"",VLOOKUP(A299,Journal!$X$2:$AF$1000,9,FALSE)))</f>
        <v/>
      </c>
      <c r="E299" s="79" t="str">
        <f>IF(A299="","",IF(ISNA(VLOOKUP(A299,Journal!$X$2:$X$1000,1,FALSE)),"",VLOOKUP(A299,Journal!$X$2:$AK$1000,13,FALSE)))</f>
        <v/>
      </c>
      <c r="F299" s="79" t="str">
        <f>IF(A299="","",IF(ISNA(VLOOKUP(A299,Journal!$X$2:$X$1000,1,FALSE)),"",VLOOKUP(A299,Journal!$X$2:$AK$1000,14,FALSE)))</f>
        <v/>
      </c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</row>
    <row r="300" spans="1:20" ht="15.75" customHeight="1" x14ac:dyDescent="0.25">
      <c r="A300" s="80" t="str">
        <f>IF(AND(Journal!L300&gt;=Statistics!$E$4,Journal!L300&lt;=Statistics!$F$4),Journal!X300,"")</f>
        <v/>
      </c>
      <c r="B300" s="128" t="str">
        <f>IF(A300="","",VLOOKUP(A300,Journal!$X:$AG,10,FALSE))</f>
        <v/>
      </c>
      <c r="C300" s="127" t="str">
        <f>IF(A300="","",IF(ISNA(VLOOKUP(A300,Journal!$X$2:$X$1000,1,FALSE)),"",VLOOKUP(A300,Journal!$X$2:$Y$1000,2,FALSE)))</f>
        <v/>
      </c>
      <c r="D300" s="79" t="str">
        <f>IF(A300="","",IF(ISNA(VLOOKUP(A300,Journal!$X$2:$X$1000,1,FALSE)),"",VLOOKUP(A300,Journal!$X$2:$AF$1000,9,FALSE)))</f>
        <v/>
      </c>
      <c r="E300" s="79" t="str">
        <f>IF(A300="","",IF(ISNA(VLOOKUP(A300,Journal!$X$2:$X$1000,1,FALSE)),"",VLOOKUP(A300,Journal!$X$2:$AK$1000,13,FALSE)))</f>
        <v/>
      </c>
      <c r="F300" s="79" t="str">
        <f>IF(A300="","",IF(ISNA(VLOOKUP(A300,Journal!$X$2:$X$1000,1,FALSE)),"",VLOOKUP(A300,Journal!$X$2:$AK$1000,14,FALSE)))</f>
        <v/>
      </c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</row>
    <row r="301" spans="1:20" ht="15.75" customHeight="1" x14ac:dyDescent="0.25">
      <c r="A301" s="80" t="str">
        <f>IF(AND(Journal!L301&gt;=Statistics!$E$4,Journal!L301&lt;=Statistics!$F$4),Journal!X301,"")</f>
        <v/>
      </c>
      <c r="B301" s="128" t="str">
        <f>IF(A301="","",VLOOKUP(A301,Journal!$X:$AG,10,FALSE))</f>
        <v/>
      </c>
      <c r="C301" s="127" t="str">
        <f>IF(A301="","",IF(ISNA(VLOOKUP(A301,Journal!$X$2:$X$1000,1,FALSE)),"",VLOOKUP(A301,Journal!$X$2:$Y$1000,2,FALSE)))</f>
        <v/>
      </c>
      <c r="D301" s="79" t="str">
        <f>IF(A301="","",IF(ISNA(VLOOKUP(A301,Journal!$X$2:$X$1000,1,FALSE)),"",VLOOKUP(A301,Journal!$X$2:$AF$1000,9,FALSE)))</f>
        <v/>
      </c>
      <c r="E301" s="79" t="str">
        <f>IF(A301="","",IF(ISNA(VLOOKUP(A301,Journal!$X$2:$X$1000,1,FALSE)),"",VLOOKUP(A301,Journal!$X$2:$AK$1000,13,FALSE)))</f>
        <v/>
      </c>
      <c r="F301" s="79" t="str">
        <f>IF(A301="","",IF(ISNA(VLOOKUP(A301,Journal!$X$2:$X$1000,1,FALSE)),"",VLOOKUP(A301,Journal!$X$2:$AK$1000,14,FALSE)))</f>
        <v/>
      </c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</row>
    <row r="302" spans="1:20" ht="15.75" customHeight="1" x14ac:dyDescent="0.25">
      <c r="A302" s="80" t="str">
        <f>IF(AND(Journal!L302&gt;=Statistics!$E$4,Journal!L302&lt;=Statistics!$F$4),Journal!X302,"")</f>
        <v/>
      </c>
      <c r="B302" s="128" t="str">
        <f>IF(A302="","",VLOOKUP(A302,Journal!$X:$AG,10,FALSE))</f>
        <v/>
      </c>
      <c r="C302" s="127" t="str">
        <f>IF(A302="","",IF(ISNA(VLOOKUP(A302,Journal!$X$2:$X$1000,1,FALSE)),"",VLOOKUP(A302,Journal!$X$2:$Y$1000,2,FALSE)))</f>
        <v/>
      </c>
      <c r="D302" s="79" t="str">
        <f>IF(A302="","",IF(ISNA(VLOOKUP(A302,Journal!$X$2:$X$1000,1,FALSE)),"",VLOOKUP(A302,Journal!$X$2:$AF$1000,9,FALSE)))</f>
        <v/>
      </c>
      <c r="E302" s="79" t="str">
        <f>IF(A302="","",IF(ISNA(VLOOKUP(A302,Journal!$X$2:$X$1000,1,FALSE)),"",VLOOKUP(A302,Journal!$X$2:$AK$1000,13,FALSE)))</f>
        <v/>
      </c>
      <c r="F302" s="79" t="str">
        <f>IF(A302="","",IF(ISNA(VLOOKUP(A302,Journal!$X$2:$X$1000,1,FALSE)),"",VLOOKUP(A302,Journal!$X$2:$AK$1000,14,FALSE)))</f>
        <v/>
      </c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</row>
    <row r="303" spans="1:20" ht="15.75" customHeight="1" x14ac:dyDescent="0.25">
      <c r="A303" s="80" t="str">
        <f>IF(AND(Journal!L303&gt;=Statistics!$E$4,Journal!L303&lt;=Statistics!$F$4),Journal!X303,"")</f>
        <v/>
      </c>
      <c r="B303" s="128" t="str">
        <f>IF(A303="","",VLOOKUP(A303,Journal!$X:$AG,10,FALSE))</f>
        <v/>
      </c>
      <c r="C303" s="127" t="str">
        <f>IF(A303="","",IF(ISNA(VLOOKUP(A303,Journal!$X$2:$X$1000,1,FALSE)),"",VLOOKUP(A303,Journal!$X$2:$Y$1000,2,FALSE)))</f>
        <v/>
      </c>
      <c r="D303" s="79" t="str">
        <f>IF(A303="","",IF(ISNA(VLOOKUP(A303,Journal!$X$2:$X$1000,1,FALSE)),"",VLOOKUP(A303,Journal!$X$2:$AF$1000,9,FALSE)))</f>
        <v/>
      </c>
      <c r="E303" s="79" t="str">
        <f>IF(A303="","",IF(ISNA(VLOOKUP(A303,Journal!$X$2:$X$1000,1,FALSE)),"",VLOOKUP(A303,Journal!$X$2:$AK$1000,13,FALSE)))</f>
        <v/>
      </c>
      <c r="F303" s="79" t="str">
        <f>IF(A303="","",IF(ISNA(VLOOKUP(A303,Journal!$X$2:$X$1000,1,FALSE)),"",VLOOKUP(A303,Journal!$X$2:$AK$1000,14,FALSE)))</f>
        <v/>
      </c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</row>
    <row r="304" spans="1:20" ht="15.75" customHeight="1" x14ac:dyDescent="0.25">
      <c r="A304" s="80" t="str">
        <f>IF(AND(Journal!L304&gt;=Statistics!$E$4,Journal!L304&lt;=Statistics!$F$4),Journal!X304,"")</f>
        <v/>
      </c>
      <c r="B304" s="128" t="str">
        <f>IF(A304="","",VLOOKUP(A304,Journal!$X:$AG,10,FALSE))</f>
        <v/>
      </c>
      <c r="C304" s="127" t="str">
        <f>IF(A304="","",IF(ISNA(VLOOKUP(A304,Journal!$X$2:$X$1000,1,FALSE)),"",VLOOKUP(A304,Journal!$X$2:$Y$1000,2,FALSE)))</f>
        <v/>
      </c>
      <c r="D304" s="79" t="str">
        <f>IF(A304="","",IF(ISNA(VLOOKUP(A304,Journal!$X$2:$X$1000,1,FALSE)),"",VLOOKUP(A304,Journal!$X$2:$AF$1000,9,FALSE)))</f>
        <v/>
      </c>
      <c r="E304" s="79" t="str">
        <f>IF(A304="","",IF(ISNA(VLOOKUP(A304,Journal!$X$2:$X$1000,1,FALSE)),"",VLOOKUP(A304,Journal!$X$2:$AK$1000,13,FALSE)))</f>
        <v/>
      </c>
      <c r="F304" s="79" t="str">
        <f>IF(A304="","",IF(ISNA(VLOOKUP(A304,Journal!$X$2:$X$1000,1,FALSE)),"",VLOOKUP(A304,Journal!$X$2:$AK$1000,14,FALSE)))</f>
        <v/>
      </c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</row>
    <row r="305" spans="1:20" ht="15.75" customHeight="1" x14ac:dyDescent="0.25">
      <c r="A305" s="80" t="str">
        <f>IF(AND(Journal!L305&gt;=Statistics!$E$4,Journal!L305&lt;=Statistics!$F$4),Journal!X305,"")</f>
        <v/>
      </c>
      <c r="B305" s="128" t="str">
        <f>IF(A305="","",VLOOKUP(A305,Journal!$X:$AG,10,FALSE))</f>
        <v/>
      </c>
      <c r="C305" s="127" t="str">
        <f>IF(A305="","",IF(ISNA(VLOOKUP(A305,Journal!$X$2:$X$1000,1,FALSE)),"",VLOOKUP(A305,Journal!$X$2:$Y$1000,2,FALSE)))</f>
        <v/>
      </c>
      <c r="D305" s="79" t="str">
        <f>IF(A305="","",IF(ISNA(VLOOKUP(A305,Journal!$X$2:$X$1000,1,FALSE)),"",VLOOKUP(A305,Journal!$X$2:$AF$1000,9,FALSE)))</f>
        <v/>
      </c>
      <c r="E305" s="79" t="str">
        <f>IF(A305="","",IF(ISNA(VLOOKUP(A305,Journal!$X$2:$X$1000,1,FALSE)),"",VLOOKUP(A305,Journal!$X$2:$AK$1000,13,FALSE)))</f>
        <v/>
      </c>
      <c r="F305" s="79" t="str">
        <f>IF(A305="","",IF(ISNA(VLOOKUP(A305,Journal!$X$2:$X$1000,1,FALSE)),"",VLOOKUP(A305,Journal!$X$2:$AK$1000,14,FALSE)))</f>
        <v/>
      </c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</row>
    <row r="306" spans="1:20" ht="15.75" customHeight="1" x14ac:dyDescent="0.25">
      <c r="A306" s="80" t="str">
        <f>IF(AND(Journal!L306&gt;=Statistics!$E$4,Journal!L306&lt;=Statistics!$F$4),Journal!X306,"")</f>
        <v/>
      </c>
      <c r="B306" s="128" t="str">
        <f>IF(A306="","",VLOOKUP(A306,Journal!$X:$AG,10,FALSE))</f>
        <v/>
      </c>
      <c r="C306" s="127" t="str">
        <f>IF(A306="","",IF(ISNA(VLOOKUP(A306,Journal!$X$2:$X$1000,1,FALSE)),"",VLOOKUP(A306,Journal!$X$2:$Y$1000,2,FALSE)))</f>
        <v/>
      </c>
      <c r="D306" s="79" t="str">
        <f>IF(A306="","",IF(ISNA(VLOOKUP(A306,Journal!$X$2:$X$1000,1,FALSE)),"",VLOOKUP(A306,Journal!$X$2:$AF$1000,9,FALSE)))</f>
        <v/>
      </c>
      <c r="E306" s="79" t="str">
        <f>IF(A306="","",IF(ISNA(VLOOKUP(A306,Journal!$X$2:$X$1000,1,FALSE)),"",VLOOKUP(A306,Journal!$X$2:$AK$1000,13,FALSE)))</f>
        <v/>
      </c>
      <c r="F306" s="79" t="str">
        <f>IF(A306="","",IF(ISNA(VLOOKUP(A306,Journal!$X$2:$X$1000,1,FALSE)),"",VLOOKUP(A306,Journal!$X$2:$AK$1000,14,FALSE)))</f>
        <v/>
      </c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</row>
    <row r="307" spans="1:20" ht="15.75" customHeight="1" x14ac:dyDescent="0.25">
      <c r="A307" s="80" t="str">
        <f>IF(AND(Journal!L307&gt;=Statistics!$E$4,Journal!L307&lt;=Statistics!$F$4),Journal!X307,"")</f>
        <v/>
      </c>
      <c r="B307" s="128" t="str">
        <f>IF(A307="","",VLOOKUP(A307,Journal!$X:$AG,10,FALSE))</f>
        <v/>
      </c>
      <c r="C307" s="127" t="str">
        <f>IF(A307="","",IF(ISNA(VLOOKUP(A307,Journal!$X$2:$X$1000,1,FALSE)),"",VLOOKUP(A307,Journal!$X$2:$Y$1000,2,FALSE)))</f>
        <v/>
      </c>
      <c r="D307" s="79" t="str">
        <f>IF(A307="","",IF(ISNA(VLOOKUP(A307,Journal!$X$2:$X$1000,1,FALSE)),"",VLOOKUP(A307,Journal!$X$2:$AF$1000,9,FALSE)))</f>
        <v/>
      </c>
      <c r="E307" s="79" t="str">
        <f>IF(A307="","",IF(ISNA(VLOOKUP(A307,Journal!$X$2:$X$1000,1,FALSE)),"",VLOOKUP(A307,Journal!$X$2:$AK$1000,13,FALSE)))</f>
        <v/>
      </c>
      <c r="F307" s="79" t="str">
        <f>IF(A307="","",IF(ISNA(VLOOKUP(A307,Journal!$X$2:$X$1000,1,FALSE)),"",VLOOKUP(A307,Journal!$X$2:$AK$1000,14,FALSE)))</f>
        <v/>
      </c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</row>
    <row r="308" spans="1:20" ht="15.75" customHeight="1" x14ac:dyDescent="0.25">
      <c r="A308" s="80" t="str">
        <f>IF(AND(Journal!L308&gt;=Statistics!$E$4,Journal!L308&lt;=Statistics!$F$4),Journal!X308,"")</f>
        <v/>
      </c>
      <c r="B308" s="128" t="str">
        <f>IF(A308="","",VLOOKUP(A308,Journal!$X:$AG,10,FALSE))</f>
        <v/>
      </c>
      <c r="C308" s="127" t="str">
        <f>IF(A308="","",IF(ISNA(VLOOKUP(A308,Journal!$X$2:$X$1000,1,FALSE)),"",VLOOKUP(A308,Journal!$X$2:$Y$1000,2,FALSE)))</f>
        <v/>
      </c>
      <c r="D308" s="79" t="str">
        <f>IF(A308="","",IF(ISNA(VLOOKUP(A308,Journal!$X$2:$X$1000,1,FALSE)),"",VLOOKUP(A308,Journal!$X$2:$AF$1000,9,FALSE)))</f>
        <v/>
      </c>
      <c r="E308" s="79" t="str">
        <f>IF(A308="","",IF(ISNA(VLOOKUP(A308,Journal!$X$2:$X$1000,1,FALSE)),"",VLOOKUP(A308,Journal!$X$2:$AK$1000,13,FALSE)))</f>
        <v/>
      </c>
      <c r="F308" s="79" t="str">
        <f>IF(A308="","",IF(ISNA(VLOOKUP(A308,Journal!$X$2:$X$1000,1,FALSE)),"",VLOOKUP(A308,Journal!$X$2:$AK$1000,14,FALSE)))</f>
        <v/>
      </c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</row>
    <row r="309" spans="1:20" ht="15.75" customHeight="1" x14ac:dyDescent="0.25">
      <c r="A309" s="80" t="str">
        <f>IF(AND(Journal!L309&gt;=Statistics!$E$4,Journal!L309&lt;=Statistics!$F$4),Journal!X309,"")</f>
        <v/>
      </c>
      <c r="B309" s="128" t="str">
        <f>IF(A309="","",VLOOKUP(A309,Journal!$X:$AG,10,FALSE))</f>
        <v/>
      </c>
      <c r="C309" s="127" t="str">
        <f>IF(A309="","",IF(ISNA(VLOOKUP(A309,Journal!$X$2:$X$1000,1,FALSE)),"",VLOOKUP(A309,Journal!$X$2:$Y$1000,2,FALSE)))</f>
        <v/>
      </c>
      <c r="D309" s="79" t="str">
        <f>IF(A309="","",IF(ISNA(VLOOKUP(A309,Journal!$X$2:$X$1000,1,FALSE)),"",VLOOKUP(A309,Journal!$X$2:$AF$1000,9,FALSE)))</f>
        <v/>
      </c>
      <c r="E309" s="79" t="str">
        <f>IF(A309="","",IF(ISNA(VLOOKUP(A309,Journal!$X$2:$X$1000,1,FALSE)),"",VLOOKUP(A309,Journal!$X$2:$AK$1000,13,FALSE)))</f>
        <v/>
      </c>
      <c r="F309" s="79" t="str">
        <f>IF(A309="","",IF(ISNA(VLOOKUP(A309,Journal!$X$2:$X$1000,1,FALSE)),"",VLOOKUP(A309,Journal!$X$2:$AK$1000,14,FALSE)))</f>
        <v/>
      </c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</row>
    <row r="310" spans="1:20" ht="15.75" customHeight="1" x14ac:dyDescent="0.25">
      <c r="A310" s="80" t="str">
        <f>IF(AND(Journal!L310&gt;=Statistics!$E$4,Journal!L310&lt;=Statistics!$F$4),Journal!X310,"")</f>
        <v/>
      </c>
      <c r="B310" s="128" t="str">
        <f>IF(A310="","",VLOOKUP(A310,Journal!$X:$AG,10,FALSE))</f>
        <v/>
      </c>
      <c r="C310" s="127" t="str">
        <f>IF(A310="","",IF(ISNA(VLOOKUP(A310,Journal!$X$2:$X$1000,1,FALSE)),"",VLOOKUP(A310,Journal!$X$2:$Y$1000,2,FALSE)))</f>
        <v/>
      </c>
      <c r="D310" s="79" t="str">
        <f>IF(A310="","",IF(ISNA(VLOOKUP(A310,Journal!$X$2:$X$1000,1,FALSE)),"",VLOOKUP(A310,Journal!$X$2:$AF$1000,9,FALSE)))</f>
        <v/>
      </c>
      <c r="E310" s="79" t="str">
        <f>IF(A310="","",IF(ISNA(VLOOKUP(A310,Journal!$X$2:$X$1000,1,FALSE)),"",VLOOKUP(A310,Journal!$X$2:$AK$1000,13,FALSE)))</f>
        <v/>
      </c>
      <c r="F310" s="79" t="str">
        <f>IF(A310="","",IF(ISNA(VLOOKUP(A310,Journal!$X$2:$X$1000,1,FALSE)),"",VLOOKUP(A310,Journal!$X$2:$AK$1000,14,FALSE)))</f>
        <v/>
      </c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</row>
    <row r="311" spans="1:20" ht="15.75" customHeight="1" x14ac:dyDescent="0.25">
      <c r="A311" s="80" t="str">
        <f>IF(AND(Journal!L311&gt;=Statistics!$E$4,Journal!L311&lt;=Statistics!$F$4),Journal!X311,"")</f>
        <v/>
      </c>
      <c r="B311" s="128" t="str">
        <f>IF(A311="","",VLOOKUP(A311,Journal!$X:$AG,10,FALSE))</f>
        <v/>
      </c>
      <c r="C311" s="127" t="str">
        <f>IF(A311="","",IF(ISNA(VLOOKUP(A311,Journal!$X$2:$X$1000,1,FALSE)),"",VLOOKUP(A311,Journal!$X$2:$Y$1000,2,FALSE)))</f>
        <v/>
      </c>
      <c r="D311" s="79" t="str">
        <f>IF(A311="","",IF(ISNA(VLOOKUP(A311,Journal!$X$2:$X$1000,1,FALSE)),"",VLOOKUP(A311,Journal!$X$2:$AF$1000,9,FALSE)))</f>
        <v/>
      </c>
      <c r="E311" s="79" t="str">
        <f>IF(A311="","",IF(ISNA(VLOOKUP(A311,Journal!$X$2:$X$1000,1,FALSE)),"",VLOOKUP(A311,Journal!$X$2:$AK$1000,13,FALSE)))</f>
        <v/>
      </c>
      <c r="F311" s="79" t="str">
        <f>IF(A311="","",IF(ISNA(VLOOKUP(A311,Journal!$X$2:$X$1000,1,FALSE)),"",VLOOKUP(A311,Journal!$X$2:$AK$1000,14,FALSE)))</f>
        <v/>
      </c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</row>
    <row r="312" spans="1:20" ht="15.75" customHeight="1" x14ac:dyDescent="0.25">
      <c r="A312" s="80" t="str">
        <f>IF(AND(Journal!L312&gt;=Statistics!$E$4,Journal!L312&lt;=Statistics!$F$4),Journal!X312,"")</f>
        <v/>
      </c>
      <c r="B312" s="128" t="str">
        <f>IF(A312="","",VLOOKUP(A312,Journal!$X:$AG,10,FALSE))</f>
        <v/>
      </c>
      <c r="C312" s="127" t="str">
        <f>IF(A312="","",IF(ISNA(VLOOKUP(A312,Journal!$X$2:$X$1000,1,FALSE)),"",VLOOKUP(A312,Journal!$X$2:$Y$1000,2,FALSE)))</f>
        <v/>
      </c>
      <c r="D312" s="79" t="str">
        <f>IF(A312="","",IF(ISNA(VLOOKUP(A312,Journal!$X$2:$X$1000,1,FALSE)),"",VLOOKUP(A312,Journal!$X$2:$AF$1000,9,FALSE)))</f>
        <v/>
      </c>
      <c r="E312" s="79" t="str">
        <f>IF(A312="","",IF(ISNA(VLOOKUP(A312,Journal!$X$2:$X$1000,1,FALSE)),"",VLOOKUP(A312,Journal!$X$2:$AK$1000,13,FALSE)))</f>
        <v/>
      </c>
      <c r="F312" s="79" t="str">
        <f>IF(A312="","",IF(ISNA(VLOOKUP(A312,Journal!$X$2:$X$1000,1,FALSE)),"",VLOOKUP(A312,Journal!$X$2:$AK$1000,14,FALSE)))</f>
        <v/>
      </c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</row>
    <row r="313" spans="1:20" ht="15.75" customHeight="1" x14ac:dyDescent="0.25">
      <c r="A313" s="80" t="str">
        <f>IF(AND(Journal!L313&gt;=Statistics!$E$4,Journal!L313&lt;=Statistics!$F$4),Journal!X313,"")</f>
        <v/>
      </c>
      <c r="B313" s="128" t="str">
        <f>IF(A313="","",VLOOKUP(A313,Journal!$X:$AG,10,FALSE))</f>
        <v/>
      </c>
      <c r="C313" s="127" t="str">
        <f>IF(A313="","",IF(ISNA(VLOOKUP(A313,Journal!$X$2:$X$1000,1,FALSE)),"",VLOOKUP(A313,Journal!$X$2:$Y$1000,2,FALSE)))</f>
        <v/>
      </c>
      <c r="D313" s="79" t="str">
        <f>IF(A313="","",IF(ISNA(VLOOKUP(A313,Journal!$X$2:$X$1000,1,FALSE)),"",VLOOKUP(A313,Journal!$X$2:$AF$1000,9,FALSE)))</f>
        <v/>
      </c>
      <c r="E313" s="79" t="str">
        <f>IF(A313="","",IF(ISNA(VLOOKUP(A313,Journal!$X$2:$X$1000,1,FALSE)),"",VLOOKUP(A313,Journal!$X$2:$AK$1000,13,FALSE)))</f>
        <v/>
      </c>
      <c r="F313" s="79" t="str">
        <f>IF(A313="","",IF(ISNA(VLOOKUP(A313,Journal!$X$2:$X$1000,1,FALSE)),"",VLOOKUP(A313,Journal!$X$2:$AK$1000,14,FALSE)))</f>
        <v/>
      </c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</row>
    <row r="314" spans="1:20" ht="15.75" customHeight="1" x14ac:dyDescent="0.25">
      <c r="A314" s="80" t="str">
        <f>IF(AND(Journal!L314&gt;=Statistics!$E$4,Journal!L314&lt;=Statistics!$F$4),Journal!X314,"")</f>
        <v/>
      </c>
      <c r="B314" s="128" t="str">
        <f>IF(A314="","",VLOOKUP(A314,Journal!$X:$AG,10,FALSE))</f>
        <v/>
      </c>
      <c r="C314" s="127" t="str">
        <f>IF(A314="","",IF(ISNA(VLOOKUP(A314,Journal!$X$2:$X$1000,1,FALSE)),"",VLOOKUP(A314,Journal!$X$2:$Y$1000,2,FALSE)))</f>
        <v/>
      </c>
      <c r="D314" s="79" t="str">
        <f>IF(A314="","",IF(ISNA(VLOOKUP(A314,Journal!$X$2:$X$1000,1,FALSE)),"",VLOOKUP(A314,Journal!$X$2:$AF$1000,9,FALSE)))</f>
        <v/>
      </c>
      <c r="E314" s="79" t="str">
        <f>IF(A314="","",IF(ISNA(VLOOKUP(A314,Journal!$X$2:$X$1000,1,FALSE)),"",VLOOKUP(A314,Journal!$X$2:$AK$1000,13,FALSE)))</f>
        <v/>
      </c>
      <c r="F314" s="79" t="str">
        <f>IF(A314="","",IF(ISNA(VLOOKUP(A314,Journal!$X$2:$X$1000,1,FALSE)),"",VLOOKUP(A314,Journal!$X$2:$AK$1000,14,FALSE)))</f>
        <v/>
      </c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</row>
    <row r="315" spans="1:20" ht="15.75" customHeight="1" x14ac:dyDescent="0.25">
      <c r="A315" s="80" t="str">
        <f>IF(AND(Journal!L315&gt;=Statistics!$E$4,Journal!L315&lt;=Statistics!$F$4),Journal!X315,"")</f>
        <v/>
      </c>
      <c r="B315" s="128" t="str">
        <f>IF(A315="","",VLOOKUP(A315,Journal!$X:$AG,10,FALSE))</f>
        <v/>
      </c>
      <c r="C315" s="127" t="str">
        <f>IF(A315="","",IF(ISNA(VLOOKUP(A315,Journal!$X$2:$X$1000,1,FALSE)),"",VLOOKUP(A315,Journal!$X$2:$Y$1000,2,FALSE)))</f>
        <v/>
      </c>
      <c r="D315" s="79" t="str">
        <f>IF(A315="","",IF(ISNA(VLOOKUP(A315,Journal!$X$2:$X$1000,1,FALSE)),"",VLOOKUP(A315,Journal!$X$2:$AF$1000,9,FALSE)))</f>
        <v/>
      </c>
      <c r="E315" s="79" t="str">
        <f>IF(A315="","",IF(ISNA(VLOOKUP(A315,Journal!$X$2:$X$1000,1,FALSE)),"",VLOOKUP(A315,Journal!$X$2:$AK$1000,13,FALSE)))</f>
        <v/>
      </c>
      <c r="F315" s="79" t="str">
        <f>IF(A315="","",IF(ISNA(VLOOKUP(A315,Journal!$X$2:$X$1000,1,FALSE)),"",VLOOKUP(A315,Journal!$X$2:$AK$1000,14,FALSE)))</f>
        <v/>
      </c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</row>
    <row r="316" spans="1:20" ht="15.75" customHeight="1" x14ac:dyDescent="0.25">
      <c r="A316" s="80" t="str">
        <f>IF(AND(Journal!L316&gt;=Statistics!$E$4,Journal!L316&lt;=Statistics!$F$4),Journal!X316,"")</f>
        <v/>
      </c>
      <c r="B316" s="128" t="str">
        <f>IF(A316="","",VLOOKUP(A316,Journal!$X:$AG,10,FALSE))</f>
        <v/>
      </c>
      <c r="C316" s="127" t="str">
        <f>IF(A316="","",IF(ISNA(VLOOKUP(A316,Journal!$X$2:$X$1000,1,FALSE)),"",VLOOKUP(A316,Journal!$X$2:$Y$1000,2,FALSE)))</f>
        <v/>
      </c>
      <c r="D316" s="79" t="str">
        <f>IF(A316="","",IF(ISNA(VLOOKUP(A316,Journal!$X$2:$X$1000,1,FALSE)),"",VLOOKUP(A316,Journal!$X$2:$AF$1000,9,FALSE)))</f>
        <v/>
      </c>
      <c r="E316" s="79" t="str">
        <f>IF(A316="","",IF(ISNA(VLOOKUP(A316,Journal!$X$2:$X$1000,1,FALSE)),"",VLOOKUP(A316,Journal!$X$2:$AK$1000,13,FALSE)))</f>
        <v/>
      </c>
      <c r="F316" s="79" t="str">
        <f>IF(A316="","",IF(ISNA(VLOOKUP(A316,Journal!$X$2:$X$1000,1,FALSE)),"",VLOOKUP(A316,Journal!$X$2:$AK$1000,14,FALSE)))</f>
        <v/>
      </c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</row>
    <row r="317" spans="1:20" ht="15.75" customHeight="1" x14ac:dyDescent="0.25">
      <c r="A317" s="80" t="str">
        <f>IF(AND(Journal!L317&gt;=Statistics!$E$4,Journal!L317&lt;=Statistics!$F$4),Journal!X317,"")</f>
        <v/>
      </c>
      <c r="B317" s="128" t="str">
        <f>IF(A317="","",VLOOKUP(A317,Journal!$X:$AG,10,FALSE))</f>
        <v/>
      </c>
      <c r="C317" s="127" t="str">
        <f>IF(A317="","",IF(ISNA(VLOOKUP(A317,Journal!$X$2:$X$1000,1,FALSE)),"",VLOOKUP(A317,Journal!$X$2:$Y$1000,2,FALSE)))</f>
        <v/>
      </c>
      <c r="D317" s="79" t="str">
        <f>IF(A317="","",IF(ISNA(VLOOKUP(A317,Journal!$X$2:$X$1000,1,FALSE)),"",VLOOKUP(A317,Journal!$X$2:$AF$1000,9,FALSE)))</f>
        <v/>
      </c>
      <c r="E317" s="79" t="str">
        <f>IF(A317="","",IF(ISNA(VLOOKUP(A317,Journal!$X$2:$X$1000,1,FALSE)),"",VLOOKUP(A317,Journal!$X$2:$AK$1000,13,FALSE)))</f>
        <v/>
      </c>
      <c r="F317" s="79" t="str">
        <f>IF(A317="","",IF(ISNA(VLOOKUP(A317,Journal!$X$2:$X$1000,1,FALSE)),"",VLOOKUP(A317,Journal!$X$2:$AK$1000,14,FALSE)))</f>
        <v/>
      </c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</row>
    <row r="318" spans="1:20" ht="15.75" customHeight="1" x14ac:dyDescent="0.25">
      <c r="A318" s="80" t="str">
        <f>IF(AND(Journal!L318&gt;=Statistics!$E$4,Journal!L318&lt;=Statistics!$F$4),Journal!X318,"")</f>
        <v/>
      </c>
      <c r="B318" s="128" t="str">
        <f>IF(A318="","",VLOOKUP(A318,Journal!$X:$AG,10,FALSE))</f>
        <v/>
      </c>
      <c r="C318" s="127" t="str">
        <f>IF(A318="","",IF(ISNA(VLOOKUP(A318,Journal!$X$2:$X$1000,1,FALSE)),"",VLOOKUP(A318,Journal!$X$2:$Y$1000,2,FALSE)))</f>
        <v/>
      </c>
      <c r="D318" s="79" t="str">
        <f>IF(A318="","",IF(ISNA(VLOOKUP(A318,Journal!$X$2:$X$1000,1,FALSE)),"",VLOOKUP(A318,Journal!$X$2:$AF$1000,9,FALSE)))</f>
        <v/>
      </c>
      <c r="E318" s="79" t="str">
        <f>IF(A318="","",IF(ISNA(VLOOKUP(A318,Journal!$X$2:$X$1000,1,FALSE)),"",VLOOKUP(A318,Journal!$X$2:$AK$1000,13,FALSE)))</f>
        <v/>
      </c>
      <c r="F318" s="79" t="str">
        <f>IF(A318="","",IF(ISNA(VLOOKUP(A318,Journal!$X$2:$X$1000,1,FALSE)),"",VLOOKUP(A318,Journal!$X$2:$AK$1000,14,FALSE)))</f>
        <v/>
      </c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</row>
    <row r="319" spans="1:20" ht="15.75" customHeight="1" x14ac:dyDescent="0.25">
      <c r="A319" s="80" t="str">
        <f>IF(AND(Journal!L319&gt;=Statistics!$E$4,Journal!L319&lt;=Statistics!$F$4),Journal!X319,"")</f>
        <v/>
      </c>
      <c r="B319" s="128" t="str">
        <f>IF(A319="","",VLOOKUP(A319,Journal!$X:$AG,10,FALSE))</f>
        <v/>
      </c>
      <c r="C319" s="127" t="str">
        <f>IF(A319="","",IF(ISNA(VLOOKUP(A319,Journal!$X$2:$X$1000,1,FALSE)),"",VLOOKUP(A319,Journal!$X$2:$Y$1000,2,FALSE)))</f>
        <v/>
      </c>
      <c r="D319" s="79" t="str">
        <f>IF(A319="","",IF(ISNA(VLOOKUP(A319,Journal!$X$2:$X$1000,1,FALSE)),"",VLOOKUP(A319,Journal!$X$2:$AF$1000,9,FALSE)))</f>
        <v/>
      </c>
      <c r="E319" s="79" t="str">
        <f>IF(A319="","",IF(ISNA(VLOOKUP(A319,Journal!$X$2:$X$1000,1,FALSE)),"",VLOOKUP(A319,Journal!$X$2:$AK$1000,13,FALSE)))</f>
        <v/>
      </c>
      <c r="F319" s="79" t="str">
        <f>IF(A319="","",IF(ISNA(VLOOKUP(A319,Journal!$X$2:$X$1000,1,FALSE)),"",VLOOKUP(A319,Journal!$X$2:$AK$1000,14,FALSE)))</f>
        <v/>
      </c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</row>
    <row r="320" spans="1:20" ht="15.75" customHeight="1" x14ac:dyDescent="0.25">
      <c r="A320" s="80" t="str">
        <f>IF(AND(Journal!L320&gt;=Statistics!$E$4,Journal!L320&lt;=Statistics!$F$4),Journal!X320,"")</f>
        <v/>
      </c>
      <c r="B320" s="128" t="str">
        <f>IF(A320="","",VLOOKUP(A320,Journal!$X:$AG,10,FALSE))</f>
        <v/>
      </c>
      <c r="C320" s="127" t="str">
        <f>IF(A320="","",IF(ISNA(VLOOKUP(A320,Journal!$X$2:$X$1000,1,FALSE)),"",VLOOKUP(A320,Journal!$X$2:$Y$1000,2,FALSE)))</f>
        <v/>
      </c>
      <c r="D320" s="79" t="str">
        <f>IF(A320="","",IF(ISNA(VLOOKUP(A320,Journal!$X$2:$X$1000,1,FALSE)),"",VLOOKUP(A320,Journal!$X$2:$AF$1000,9,FALSE)))</f>
        <v/>
      </c>
      <c r="E320" s="79" t="str">
        <f>IF(A320="","",IF(ISNA(VLOOKUP(A320,Journal!$X$2:$X$1000,1,FALSE)),"",VLOOKUP(A320,Journal!$X$2:$AK$1000,13,FALSE)))</f>
        <v/>
      </c>
      <c r="F320" s="79" t="str">
        <f>IF(A320="","",IF(ISNA(VLOOKUP(A320,Journal!$X$2:$X$1000,1,FALSE)),"",VLOOKUP(A320,Journal!$X$2:$AK$1000,14,FALSE)))</f>
        <v/>
      </c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</row>
    <row r="321" spans="1:20" ht="15.75" customHeight="1" x14ac:dyDescent="0.25">
      <c r="A321" s="80" t="str">
        <f>IF(AND(Journal!L321&gt;=Statistics!$E$4,Journal!L321&lt;=Statistics!$F$4),Journal!X321,"")</f>
        <v/>
      </c>
      <c r="B321" s="128" t="str">
        <f>IF(A321="","",VLOOKUP(A321,Journal!$X:$AG,10,FALSE))</f>
        <v/>
      </c>
      <c r="C321" s="127" t="str">
        <f>IF(A321="","",IF(ISNA(VLOOKUP(A321,Journal!$X$2:$X$1000,1,FALSE)),"",VLOOKUP(A321,Journal!$X$2:$Y$1000,2,FALSE)))</f>
        <v/>
      </c>
      <c r="D321" s="79" t="str">
        <f>IF(A321="","",IF(ISNA(VLOOKUP(A321,Journal!$X$2:$X$1000,1,FALSE)),"",VLOOKUP(A321,Journal!$X$2:$AF$1000,9,FALSE)))</f>
        <v/>
      </c>
      <c r="E321" s="79" t="str">
        <f>IF(A321="","",IF(ISNA(VLOOKUP(A321,Journal!$X$2:$X$1000,1,FALSE)),"",VLOOKUP(A321,Journal!$X$2:$AK$1000,13,FALSE)))</f>
        <v/>
      </c>
      <c r="F321" s="79" t="str">
        <f>IF(A321="","",IF(ISNA(VLOOKUP(A321,Journal!$X$2:$X$1000,1,FALSE)),"",VLOOKUP(A321,Journal!$X$2:$AK$1000,14,FALSE)))</f>
        <v/>
      </c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</row>
    <row r="322" spans="1:20" ht="15.75" customHeight="1" x14ac:dyDescent="0.25">
      <c r="A322" s="80" t="str">
        <f>IF(AND(Journal!L322&gt;=Statistics!$E$4,Journal!L322&lt;=Statistics!$F$4),Journal!X322,"")</f>
        <v/>
      </c>
      <c r="B322" s="128" t="str">
        <f>IF(A322="","",VLOOKUP(A322,Journal!$X:$AG,10,FALSE))</f>
        <v/>
      </c>
      <c r="C322" s="127" t="str">
        <f>IF(A322="","",IF(ISNA(VLOOKUP(A322,Journal!$X$2:$X$1000,1,FALSE)),"",VLOOKUP(A322,Journal!$X$2:$Y$1000,2,FALSE)))</f>
        <v/>
      </c>
      <c r="D322" s="79" t="str">
        <f>IF(A322="","",IF(ISNA(VLOOKUP(A322,Journal!$X$2:$X$1000,1,FALSE)),"",VLOOKUP(A322,Journal!$X$2:$AF$1000,9,FALSE)))</f>
        <v/>
      </c>
      <c r="E322" s="79" t="str">
        <f>IF(A322="","",IF(ISNA(VLOOKUP(A322,Journal!$X$2:$X$1000,1,FALSE)),"",VLOOKUP(A322,Journal!$X$2:$AK$1000,13,FALSE)))</f>
        <v/>
      </c>
      <c r="F322" s="79" t="str">
        <f>IF(A322="","",IF(ISNA(VLOOKUP(A322,Journal!$X$2:$X$1000,1,FALSE)),"",VLOOKUP(A322,Journal!$X$2:$AK$1000,14,FALSE)))</f>
        <v/>
      </c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</row>
    <row r="323" spans="1:20" ht="15.75" customHeight="1" x14ac:dyDescent="0.25">
      <c r="A323" s="80" t="str">
        <f>IF(AND(Journal!L323&gt;=Statistics!$E$4,Journal!L323&lt;=Statistics!$F$4),Journal!X323,"")</f>
        <v/>
      </c>
      <c r="B323" s="128" t="str">
        <f>IF(A323="","",VLOOKUP(A323,Journal!$X:$AG,10,FALSE))</f>
        <v/>
      </c>
      <c r="C323" s="127" t="str">
        <f>IF(A323="","",IF(ISNA(VLOOKUP(A323,Journal!$X$2:$X$1000,1,FALSE)),"",VLOOKUP(A323,Journal!$X$2:$Y$1000,2,FALSE)))</f>
        <v/>
      </c>
      <c r="D323" s="79" t="str">
        <f>IF(A323="","",IF(ISNA(VLOOKUP(A323,Journal!$X$2:$X$1000,1,FALSE)),"",VLOOKUP(A323,Journal!$X$2:$AF$1000,9,FALSE)))</f>
        <v/>
      </c>
      <c r="E323" s="79" t="str">
        <f>IF(A323="","",IF(ISNA(VLOOKUP(A323,Journal!$X$2:$X$1000,1,FALSE)),"",VLOOKUP(A323,Journal!$X$2:$AK$1000,13,FALSE)))</f>
        <v/>
      </c>
      <c r="F323" s="79" t="str">
        <f>IF(A323="","",IF(ISNA(VLOOKUP(A323,Journal!$X$2:$X$1000,1,FALSE)),"",VLOOKUP(A323,Journal!$X$2:$AK$1000,14,FALSE)))</f>
        <v/>
      </c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</row>
    <row r="324" spans="1:20" ht="15.75" customHeight="1" x14ac:dyDescent="0.25">
      <c r="A324" s="80" t="str">
        <f>IF(AND(Journal!L324&gt;=Statistics!$E$4,Journal!L324&lt;=Statistics!$F$4),Journal!X324,"")</f>
        <v/>
      </c>
      <c r="B324" s="128" t="str">
        <f>IF(A324="","",VLOOKUP(A324,Journal!$X:$AG,10,FALSE))</f>
        <v/>
      </c>
      <c r="C324" s="127" t="str">
        <f>IF(A324="","",IF(ISNA(VLOOKUP(A324,Journal!$X$2:$X$1000,1,FALSE)),"",VLOOKUP(A324,Journal!$X$2:$Y$1000,2,FALSE)))</f>
        <v/>
      </c>
      <c r="D324" s="79" t="str">
        <f>IF(A324="","",IF(ISNA(VLOOKUP(A324,Journal!$X$2:$X$1000,1,FALSE)),"",VLOOKUP(A324,Journal!$X$2:$AF$1000,9,FALSE)))</f>
        <v/>
      </c>
      <c r="E324" s="79" t="str">
        <f>IF(A324="","",IF(ISNA(VLOOKUP(A324,Journal!$X$2:$X$1000,1,FALSE)),"",VLOOKUP(A324,Journal!$X$2:$AK$1000,13,FALSE)))</f>
        <v/>
      </c>
      <c r="F324" s="79" t="str">
        <f>IF(A324="","",IF(ISNA(VLOOKUP(A324,Journal!$X$2:$X$1000,1,FALSE)),"",VLOOKUP(A324,Journal!$X$2:$AK$1000,14,FALSE)))</f>
        <v/>
      </c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</row>
    <row r="325" spans="1:20" ht="15.75" customHeight="1" x14ac:dyDescent="0.25">
      <c r="A325" s="80" t="str">
        <f>IF(AND(Journal!L325&gt;=Statistics!$E$4,Journal!L325&lt;=Statistics!$F$4),Journal!X325,"")</f>
        <v/>
      </c>
      <c r="B325" s="128" t="str">
        <f>IF(A325="","",VLOOKUP(A325,Journal!$X:$AG,10,FALSE))</f>
        <v/>
      </c>
      <c r="C325" s="127" t="str">
        <f>IF(A325="","",IF(ISNA(VLOOKUP(A325,Journal!$X$2:$X$1000,1,FALSE)),"",VLOOKUP(A325,Journal!$X$2:$Y$1000,2,FALSE)))</f>
        <v/>
      </c>
      <c r="D325" s="79" t="str">
        <f>IF(A325="","",IF(ISNA(VLOOKUP(A325,Journal!$X$2:$X$1000,1,FALSE)),"",VLOOKUP(A325,Journal!$X$2:$AF$1000,9,FALSE)))</f>
        <v/>
      </c>
      <c r="E325" s="79" t="str">
        <f>IF(A325="","",IF(ISNA(VLOOKUP(A325,Journal!$X$2:$X$1000,1,FALSE)),"",VLOOKUP(A325,Journal!$X$2:$AK$1000,13,FALSE)))</f>
        <v/>
      </c>
      <c r="F325" s="79" t="str">
        <f>IF(A325="","",IF(ISNA(VLOOKUP(A325,Journal!$X$2:$X$1000,1,FALSE)),"",VLOOKUP(A325,Journal!$X$2:$AK$1000,14,FALSE)))</f>
        <v/>
      </c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</row>
    <row r="326" spans="1:20" ht="15.75" customHeight="1" x14ac:dyDescent="0.25">
      <c r="A326" s="80" t="str">
        <f>IF(AND(Journal!L326&gt;=Statistics!$E$4,Journal!L326&lt;=Statistics!$F$4),Journal!X326,"")</f>
        <v/>
      </c>
      <c r="B326" s="128" t="str">
        <f>IF(A326="","",VLOOKUP(A326,Journal!$X:$AG,10,FALSE))</f>
        <v/>
      </c>
      <c r="C326" s="127" t="str">
        <f>IF(A326="","",IF(ISNA(VLOOKUP(A326,Journal!$X$2:$X$1000,1,FALSE)),"",VLOOKUP(A326,Journal!$X$2:$Y$1000,2,FALSE)))</f>
        <v/>
      </c>
      <c r="D326" s="79" t="str">
        <f>IF(A326="","",IF(ISNA(VLOOKUP(A326,Journal!$X$2:$X$1000,1,FALSE)),"",VLOOKUP(A326,Journal!$X$2:$AF$1000,9,FALSE)))</f>
        <v/>
      </c>
      <c r="E326" s="79" t="str">
        <f>IF(A326="","",IF(ISNA(VLOOKUP(A326,Journal!$X$2:$X$1000,1,FALSE)),"",VLOOKUP(A326,Journal!$X$2:$AK$1000,13,FALSE)))</f>
        <v/>
      </c>
      <c r="F326" s="79" t="str">
        <f>IF(A326="","",IF(ISNA(VLOOKUP(A326,Journal!$X$2:$X$1000,1,FALSE)),"",VLOOKUP(A326,Journal!$X$2:$AK$1000,14,FALSE)))</f>
        <v/>
      </c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</row>
    <row r="327" spans="1:20" ht="15.75" customHeight="1" x14ac:dyDescent="0.25">
      <c r="A327" s="80" t="str">
        <f>IF(AND(Journal!L327&gt;=Statistics!$E$4,Journal!L327&lt;=Statistics!$F$4),Journal!X327,"")</f>
        <v/>
      </c>
      <c r="B327" s="128" t="str">
        <f>IF(A327="","",VLOOKUP(A327,Journal!$X:$AG,10,FALSE))</f>
        <v/>
      </c>
      <c r="C327" s="127" t="str">
        <f>IF(A327="","",IF(ISNA(VLOOKUP(A327,Journal!$X$2:$X$1000,1,FALSE)),"",VLOOKUP(A327,Journal!$X$2:$Y$1000,2,FALSE)))</f>
        <v/>
      </c>
      <c r="D327" s="79" t="str">
        <f>IF(A327="","",IF(ISNA(VLOOKUP(A327,Journal!$X$2:$X$1000,1,FALSE)),"",VLOOKUP(A327,Journal!$X$2:$AF$1000,9,FALSE)))</f>
        <v/>
      </c>
      <c r="E327" s="79" t="str">
        <f>IF(A327="","",IF(ISNA(VLOOKUP(A327,Journal!$X$2:$X$1000,1,FALSE)),"",VLOOKUP(A327,Journal!$X$2:$AK$1000,13,FALSE)))</f>
        <v/>
      </c>
      <c r="F327" s="79" t="str">
        <f>IF(A327="","",IF(ISNA(VLOOKUP(A327,Journal!$X$2:$X$1000,1,FALSE)),"",VLOOKUP(A327,Journal!$X$2:$AK$1000,14,FALSE)))</f>
        <v/>
      </c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</row>
    <row r="328" spans="1:20" ht="15.75" customHeight="1" x14ac:dyDescent="0.25">
      <c r="A328" s="80" t="str">
        <f>IF(AND(Journal!L328&gt;=Statistics!$E$4,Journal!L328&lt;=Statistics!$F$4),Journal!X328,"")</f>
        <v/>
      </c>
      <c r="B328" s="128" t="str">
        <f>IF(A328="","",VLOOKUP(A328,Journal!$X:$AG,10,FALSE))</f>
        <v/>
      </c>
      <c r="C328" s="127" t="str">
        <f>IF(A328="","",IF(ISNA(VLOOKUP(A328,Journal!$X$2:$X$1000,1,FALSE)),"",VLOOKUP(A328,Journal!$X$2:$Y$1000,2,FALSE)))</f>
        <v/>
      </c>
      <c r="D328" s="79" t="str">
        <f>IF(A328="","",IF(ISNA(VLOOKUP(A328,Journal!$X$2:$X$1000,1,FALSE)),"",VLOOKUP(A328,Journal!$X$2:$AF$1000,9,FALSE)))</f>
        <v/>
      </c>
      <c r="E328" s="79" t="str">
        <f>IF(A328="","",IF(ISNA(VLOOKUP(A328,Journal!$X$2:$X$1000,1,FALSE)),"",VLOOKUP(A328,Journal!$X$2:$AK$1000,13,FALSE)))</f>
        <v/>
      </c>
      <c r="F328" s="79" t="str">
        <f>IF(A328="","",IF(ISNA(VLOOKUP(A328,Journal!$X$2:$X$1000,1,FALSE)),"",VLOOKUP(A328,Journal!$X$2:$AK$1000,14,FALSE)))</f>
        <v/>
      </c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</row>
    <row r="329" spans="1:20" ht="15.75" customHeight="1" x14ac:dyDescent="0.25">
      <c r="A329" s="80" t="str">
        <f>IF(AND(Journal!L329&gt;=Statistics!$E$4,Journal!L329&lt;=Statistics!$F$4),Journal!X329,"")</f>
        <v/>
      </c>
      <c r="B329" s="128" t="str">
        <f>IF(A329="","",VLOOKUP(A329,Journal!$X:$AG,10,FALSE))</f>
        <v/>
      </c>
      <c r="C329" s="127" t="str">
        <f>IF(A329="","",IF(ISNA(VLOOKUP(A329,Journal!$X$2:$X$1000,1,FALSE)),"",VLOOKUP(A329,Journal!$X$2:$Y$1000,2,FALSE)))</f>
        <v/>
      </c>
      <c r="D329" s="79" t="str">
        <f>IF(A329="","",IF(ISNA(VLOOKUP(A329,Journal!$X$2:$X$1000,1,FALSE)),"",VLOOKUP(A329,Journal!$X$2:$AF$1000,9,FALSE)))</f>
        <v/>
      </c>
      <c r="E329" s="79" t="str">
        <f>IF(A329="","",IF(ISNA(VLOOKUP(A329,Journal!$X$2:$X$1000,1,FALSE)),"",VLOOKUP(A329,Journal!$X$2:$AK$1000,13,FALSE)))</f>
        <v/>
      </c>
      <c r="F329" s="79" t="str">
        <f>IF(A329="","",IF(ISNA(VLOOKUP(A329,Journal!$X$2:$X$1000,1,FALSE)),"",VLOOKUP(A329,Journal!$X$2:$AK$1000,14,FALSE)))</f>
        <v/>
      </c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</row>
    <row r="330" spans="1:20" ht="15.75" customHeight="1" x14ac:dyDescent="0.25">
      <c r="A330" s="80" t="str">
        <f>IF(AND(Journal!L330&gt;=Statistics!$E$4,Journal!L330&lt;=Statistics!$F$4),Journal!X330,"")</f>
        <v/>
      </c>
      <c r="B330" s="128" t="str">
        <f>IF(A330="","",VLOOKUP(A330,Journal!$X:$AG,10,FALSE))</f>
        <v/>
      </c>
      <c r="C330" s="127" t="str">
        <f>IF(A330="","",IF(ISNA(VLOOKUP(A330,Journal!$X$2:$X$1000,1,FALSE)),"",VLOOKUP(A330,Journal!$X$2:$Y$1000,2,FALSE)))</f>
        <v/>
      </c>
      <c r="D330" s="79" t="str">
        <f>IF(A330="","",IF(ISNA(VLOOKUP(A330,Journal!$X$2:$X$1000,1,FALSE)),"",VLOOKUP(A330,Journal!$X$2:$AF$1000,9,FALSE)))</f>
        <v/>
      </c>
      <c r="E330" s="79" t="str">
        <f>IF(A330="","",IF(ISNA(VLOOKUP(A330,Journal!$X$2:$X$1000,1,FALSE)),"",VLOOKUP(A330,Journal!$X$2:$AK$1000,13,FALSE)))</f>
        <v/>
      </c>
      <c r="F330" s="79" t="str">
        <f>IF(A330="","",IF(ISNA(VLOOKUP(A330,Journal!$X$2:$X$1000,1,FALSE)),"",VLOOKUP(A330,Journal!$X$2:$AK$1000,14,FALSE)))</f>
        <v/>
      </c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</row>
    <row r="331" spans="1:20" ht="15.75" customHeight="1" x14ac:dyDescent="0.25">
      <c r="A331" s="80" t="str">
        <f>IF(AND(Journal!L331&gt;=Statistics!$E$4,Journal!L331&lt;=Statistics!$F$4),Journal!X331,"")</f>
        <v/>
      </c>
      <c r="B331" s="128" t="str">
        <f>IF(A331="","",VLOOKUP(A331,Journal!$X:$AG,10,FALSE))</f>
        <v/>
      </c>
      <c r="C331" s="127" t="str">
        <f>IF(A331="","",IF(ISNA(VLOOKUP(A331,Journal!$X$2:$X$1000,1,FALSE)),"",VLOOKUP(A331,Journal!$X$2:$Y$1000,2,FALSE)))</f>
        <v/>
      </c>
      <c r="D331" s="79" t="str">
        <f>IF(A331="","",IF(ISNA(VLOOKUP(A331,Journal!$X$2:$X$1000,1,FALSE)),"",VLOOKUP(A331,Journal!$X$2:$AF$1000,9,FALSE)))</f>
        <v/>
      </c>
      <c r="E331" s="79" t="str">
        <f>IF(A331="","",IF(ISNA(VLOOKUP(A331,Journal!$X$2:$X$1000,1,FALSE)),"",VLOOKUP(A331,Journal!$X$2:$AK$1000,13,FALSE)))</f>
        <v/>
      </c>
      <c r="F331" s="79" t="str">
        <f>IF(A331="","",IF(ISNA(VLOOKUP(A331,Journal!$X$2:$X$1000,1,FALSE)),"",VLOOKUP(A331,Journal!$X$2:$AK$1000,14,FALSE)))</f>
        <v/>
      </c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</row>
    <row r="332" spans="1:20" ht="15.75" customHeight="1" x14ac:dyDescent="0.25">
      <c r="A332" s="80" t="str">
        <f>IF(AND(Journal!L332&gt;=Statistics!$E$4,Journal!L332&lt;=Statistics!$F$4),Journal!X332,"")</f>
        <v/>
      </c>
      <c r="B332" s="128" t="str">
        <f>IF(A332="","",VLOOKUP(A332,Journal!$X:$AG,10,FALSE))</f>
        <v/>
      </c>
      <c r="C332" s="127" t="str">
        <f>IF(A332="","",IF(ISNA(VLOOKUP(A332,Journal!$X$2:$X$1000,1,FALSE)),"",VLOOKUP(A332,Journal!$X$2:$Y$1000,2,FALSE)))</f>
        <v/>
      </c>
      <c r="D332" s="79" t="str">
        <f>IF(A332="","",IF(ISNA(VLOOKUP(A332,Journal!$X$2:$X$1000,1,FALSE)),"",VLOOKUP(A332,Journal!$X$2:$AF$1000,9,FALSE)))</f>
        <v/>
      </c>
      <c r="E332" s="79" t="str">
        <f>IF(A332="","",IF(ISNA(VLOOKUP(A332,Journal!$X$2:$X$1000,1,FALSE)),"",VLOOKUP(A332,Journal!$X$2:$AK$1000,13,FALSE)))</f>
        <v/>
      </c>
      <c r="F332" s="79" t="str">
        <f>IF(A332="","",IF(ISNA(VLOOKUP(A332,Journal!$X$2:$X$1000,1,FALSE)),"",VLOOKUP(A332,Journal!$X$2:$AK$1000,14,FALSE)))</f>
        <v/>
      </c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</row>
    <row r="333" spans="1:20" ht="15.75" customHeight="1" x14ac:dyDescent="0.25">
      <c r="A333" s="80" t="str">
        <f>IF(AND(Journal!L333&gt;=Statistics!$E$4,Journal!L333&lt;=Statistics!$F$4),Journal!X333,"")</f>
        <v/>
      </c>
      <c r="B333" s="128" t="str">
        <f>IF(A333="","",VLOOKUP(A333,Journal!$X:$AG,10,FALSE))</f>
        <v/>
      </c>
      <c r="C333" s="127" t="str">
        <f>IF(A333="","",IF(ISNA(VLOOKUP(A333,Journal!$X$2:$X$1000,1,FALSE)),"",VLOOKUP(A333,Journal!$X$2:$Y$1000,2,FALSE)))</f>
        <v/>
      </c>
      <c r="D333" s="79" t="str">
        <f>IF(A333="","",IF(ISNA(VLOOKUP(A333,Journal!$X$2:$X$1000,1,FALSE)),"",VLOOKUP(A333,Journal!$X$2:$AF$1000,9,FALSE)))</f>
        <v/>
      </c>
      <c r="E333" s="79" t="str">
        <f>IF(A333="","",IF(ISNA(VLOOKUP(A333,Journal!$X$2:$X$1000,1,FALSE)),"",VLOOKUP(A333,Journal!$X$2:$AK$1000,13,FALSE)))</f>
        <v/>
      </c>
      <c r="F333" s="79" t="str">
        <f>IF(A333="","",IF(ISNA(VLOOKUP(A333,Journal!$X$2:$X$1000,1,FALSE)),"",VLOOKUP(A333,Journal!$X$2:$AK$1000,14,FALSE)))</f>
        <v/>
      </c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</row>
    <row r="334" spans="1:20" ht="15.75" customHeight="1" x14ac:dyDescent="0.25">
      <c r="A334" s="80" t="str">
        <f>IF(AND(Journal!L334&gt;=Statistics!$E$4,Journal!L334&lt;=Statistics!$F$4),Journal!X334,"")</f>
        <v/>
      </c>
      <c r="B334" s="128" t="str">
        <f>IF(A334="","",VLOOKUP(A334,Journal!$X:$AG,10,FALSE))</f>
        <v/>
      </c>
      <c r="C334" s="127" t="str">
        <f>IF(A334="","",IF(ISNA(VLOOKUP(A334,Journal!$X$2:$X$1000,1,FALSE)),"",VLOOKUP(A334,Journal!$X$2:$Y$1000,2,FALSE)))</f>
        <v/>
      </c>
      <c r="D334" s="79" t="str">
        <f>IF(A334="","",IF(ISNA(VLOOKUP(A334,Journal!$X$2:$X$1000,1,FALSE)),"",VLOOKUP(A334,Journal!$X$2:$AF$1000,9,FALSE)))</f>
        <v/>
      </c>
      <c r="E334" s="79" t="str">
        <f>IF(A334="","",IF(ISNA(VLOOKUP(A334,Journal!$X$2:$X$1000,1,FALSE)),"",VLOOKUP(A334,Journal!$X$2:$AK$1000,13,FALSE)))</f>
        <v/>
      </c>
      <c r="F334" s="79" t="str">
        <f>IF(A334="","",IF(ISNA(VLOOKUP(A334,Journal!$X$2:$X$1000,1,FALSE)),"",VLOOKUP(A334,Journal!$X$2:$AK$1000,14,FALSE)))</f>
        <v/>
      </c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</row>
    <row r="335" spans="1:20" ht="15.75" customHeight="1" x14ac:dyDescent="0.25">
      <c r="A335" s="80" t="str">
        <f>IF(AND(Journal!L335&gt;=Statistics!$E$4,Journal!L335&lt;=Statistics!$F$4),Journal!X335,"")</f>
        <v/>
      </c>
      <c r="B335" s="128" t="str">
        <f>IF(A335="","",VLOOKUP(A335,Journal!$X:$AG,10,FALSE))</f>
        <v/>
      </c>
      <c r="C335" s="127" t="str">
        <f>IF(A335="","",IF(ISNA(VLOOKUP(A335,Journal!$X$2:$X$1000,1,FALSE)),"",VLOOKUP(A335,Journal!$X$2:$Y$1000,2,FALSE)))</f>
        <v/>
      </c>
      <c r="D335" s="79" t="str">
        <f>IF(A335="","",IF(ISNA(VLOOKUP(A335,Journal!$X$2:$X$1000,1,FALSE)),"",VLOOKUP(A335,Journal!$X$2:$AF$1000,9,FALSE)))</f>
        <v/>
      </c>
      <c r="E335" s="79" t="str">
        <f>IF(A335="","",IF(ISNA(VLOOKUP(A335,Journal!$X$2:$X$1000,1,FALSE)),"",VLOOKUP(A335,Journal!$X$2:$AK$1000,13,FALSE)))</f>
        <v/>
      </c>
      <c r="F335" s="79" t="str">
        <f>IF(A335="","",IF(ISNA(VLOOKUP(A335,Journal!$X$2:$X$1000,1,FALSE)),"",VLOOKUP(A335,Journal!$X$2:$AK$1000,14,FALSE)))</f>
        <v/>
      </c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</row>
    <row r="336" spans="1:20" ht="15.75" customHeight="1" x14ac:dyDescent="0.25">
      <c r="A336" s="80" t="str">
        <f>IF(AND(Journal!L336&gt;=Statistics!$E$4,Journal!L336&lt;=Statistics!$F$4),Journal!X336,"")</f>
        <v/>
      </c>
      <c r="B336" s="128" t="str">
        <f>IF(A336="","",VLOOKUP(A336,Journal!$X:$AG,10,FALSE))</f>
        <v/>
      </c>
      <c r="C336" s="127" t="str">
        <f>IF(A336="","",IF(ISNA(VLOOKUP(A336,Journal!$X$2:$X$1000,1,FALSE)),"",VLOOKUP(A336,Journal!$X$2:$Y$1000,2,FALSE)))</f>
        <v/>
      </c>
      <c r="D336" s="79" t="str">
        <f>IF(A336="","",IF(ISNA(VLOOKUP(A336,Journal!$X$2:$X$1000,1,FALSE)),"",VLOOKUP(A336,Journal!$X$2:$AF$1000,9,FALSE)))</f>
        <v/>
      </c>
      <c r="E336" s="79" t="str">
        <f>IF(A336="","",IF(ISNA(VLOOKUP(A336,Journal!$X$2:$X$1000,1,FALSE)),"",VLOOKUP(A336,Journal!$X$2:$AK$1000,13,FALSE)))</f>
        <v/>
      </c>
      <c r="F336" s="79" t="str">
        <f>IF(A336="","",IF(ISNA(VLOOKUP(A336,Journal!$X$2:$X$1000,1,FALSE)),"",VLOOKUP(A336,Journal!$X$2:$AK$1000,14,FALSE)))</f>
        <v/>
      </c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</row>
    <row r="337" spans="1:20" ht="15.75" customHeight="1" x14ac:dyDescent="0.25">
      <c r="A337" s="80" t="str">
        <f>IF(AND(Journal!L337&gt;=Statistics!$E$4,Journal!L337&lt;=Statistics!$F$4),Journal!X337,"")</f>
        <v/>
      </c>
      <c r="B337" s="128" t="str">
        <f>IF(A337="","",VLOOKUP(A337,Journal!$X:$AG,10,FALSE))</f>
        <v/>
      </c>
      <c r="C337" s="127" t="str">
        <f>IF(A337="","",IF(ISNA(VLOOKUP(A337,Journal!$X$2:$X$1000,1,FALSE)),"",VLOOKUP(A337,Journal!$X$2:$Y$1000,2,FALSE)))</f>
        <v/>
      </c>
      <c r="D337" s="79" t="str">
        <f>IF(A337="","",IF(ISNA(VLOOKUP(A337,Journal!$X$2:$X$1000,1,FALSE)),"",VLOOKUP(A337,Journal!$X$2:$AF$1000,9,FALSE)))</f>
        <v/>
      </c>
      <c r="E337" s="79" t="str">
        <f>IF(A337="","",IF(ISNA(VLOOKUP(A337,Journal!$X$2:$X$1000,1,FALSE)),"",VLOOKUP(A337,Journal!$X$2:$AK$1000,13,FALSE)))</f>
        <v/>
      </c>
      <c r="F337" s="79" t="str">
        <f>IF(A337="","",IF(ISNA(VLOOKUP(A337,Journal!$X$2:$X$1000,1,FALSE)),"",VLOOKUP(A337,Journal!$X$2:$AK$1000,14,FALSE)))</f>
        <v/>
      </c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</row>
    <row r="338" spans="1:20" ht="15.75" customHeight="1" x14ac:dyDescent="0.25">
      <c r="A338" s="80" t="str">
        <f>IF(AND(Journal!L338&gt;=Statistics!$E$4,Journal!L338&lt;=Statistics!$F$4),Journal!X338,"")</f>
        <v/>
      </c>
      <c r="B338" s="128" t="str">
        <f>IF(A338="","",VLOOKUP(A338,Journal!$X:$AG,10,FALSE))</f>
        <v/>
      </c>
      <c r="C338" s="127" t="str">
        <f>IF(A338="","",IF(ISNA(VLOOKUP(A338,Journal!$X$2:$X$1000,1,FALSE)),"",VLOOKUP(A338,Journal!$X$2:$Y$1000,2,FALSE)))</f>
        <v/>
      </c>
      <c r="D338" s="79" t="str">
        <f>IF(A338="","",IF(ISNA(VLOOKUP(A338,Journal!$X$2:$X$1000,1,FALSE)),"",VLOOKUP(A338,Journal!$X$2:$AF$1000,9,FALSE)))</f>
        <v/>
      </c>
      <c r="E338" s="79" t="str">
        <f>IF(A338="","",IF(ISNA(VLOOKUP(A338,Journal!$X$2:$X$1000,1,FALSE)),"",VLOOKUP(A338,Journal!$X$2:$AK$1000,13,FALSE)))</f>
        <v/>
      </c>
      <c r="F338" s="79" t="str">
        <f>IF(A338="","",IF(ISNA(VLOOKUP(A338,Journal!$X$2:$X$1000,1,FALSE)),"",VLOOKUP(A338,Journal!$X$2:$AK$1000,14,FALSE)))</f>
        <v/>
      </c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</row>
    <row r="339" spans="1:20" ht="15.75" customHeight="1" x14ac:dyDescent="0.25">
      <c r="A339" s="80" t="str">
        <f>IF(AND(Journal!L339&gt;=Statistics!$E$4,Journal!L339&lt;=Statistics!$F$4),Journal!X339,"")</f>
        <v/>
      </c>
      <c r="B339" s="128" t="str">
        <f>IF(A339="","",VLOOKUP(A339,Journal!$X:$AG,10,FALSE))</f>
        <v/>
      </c>
      <c r="C339" s="127" t="str">
        <f>IF(A339="","",IF(ISNA(VLOOKUP(A339,Journal!$X$2:$X$1000,1,FALSE)),"",VLOOKUP(A339,Journal!$X$2:$Y$1000,2,FALSE)))</f>
        <v/>
      </c>
      <c r="D339" s="79" t="str">
        <f>IF(A339="","",IF(ISNA(VLOOKUP(A339,Journal!$X$2:$X$1000,1,FALSE)),"",VLOOKUP(A339,Journal!$X$2:$AF$1000,9,FALSE)))</f>
        <v/>
      </c>
      <c r="E339" s="79" t="str">
        <f>IF(A339="","",IF(ISNA(VLOOKUP(A339,Journal!$X$2:$X$1000,1,FALSE)),"",VLOOKUP(A339,Journal!$X$2:$AK$1000,13,FALSE)))</f>
        <v/>
      </c>
      <c r="F339" s="79" t="str">
        <f>IF(A339="","",IF(ISNA(VLOOKUP(A339,Journal!$X$2:$X$1000,1,FALSE)),"",VLOOKUP(A339,Journal!$X$2:$AK$1000,14,FALSE)))</f>
        <v/>
      </c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</row>
    <row r="340" spans="1:20" ht="15.75" customHeight="1" x14ac:dyDescent="0.25">
      <c r="A340" s="80" t="str">
        <f>IF(AND(Journal!L340&gt;=Statistics!$E$4,Journal!L340&lt;=Statistics!$F$4),Journal!X340,"")</f>
        <v/>
      </c>
      <c r="B340" s="128" t="str">
        <f>IF(A340="","",VLOOKUP(A340,Journal!$X:$AG,10,FALSE))</f>
        <v/>
      </c>
      <c r="C340" s="127" t="str">
        <f>IF(A340="","",IF(ISNA(VLOOKUP(A340,Journal!$X$2:$X$1000,1,FALSE)),"",VLOOKUP(A340,Journal!$X$2:$Y$1000,2,FALSE)))</f>
        <v/>
      </c>
      <c r="D340" s="79" t="str">
        <f>IF(A340="","",IF(ISNA(VLOOKUP(A340,Journal!$X$2:$X$1000,1,FALSE)),"",VLOOKUP(A340,Journal!$X$2:$AF$1000,9,FALSE)))</f>
        <v/>
      </c>
      <c r="E340" s="79" t="str">
        <f>IF(A340="","",IF(ISNA(VLOOKUP(A340,Journal!$X$2:$X$1000,1,FALSE)),"",VLOOKUP(A340,Journal!$X$2:$AK$1000,13,FALSE)))</f>
        <v/>
      </c>
      <c r="F340" s="79" t="str">
        <f>IF(A340="","",IF(ISNA(VLOOKUP(A340,Journal!$X$2:$X$1000,1,FALSE)),"",VLOOKUP(A340,Journal!$X$2:$AK$1000,14,FALSE)))</f>
        <v/>
      </c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</row>
    <row r="341" spans="1:20" ht="15.75" customHeight="1" x14ac:dyDescent="0.25">
      <c r="A341" s="80" t="str">
        <f>IF(AND(Journal!L341&gt;=Statistics!$E$4,Journal!L341&lt;=Statistics!$F$4),Journal!X341,"")</f>
        <v/>
      </c>
      <c r="B341" s="128" t="str">
        <f>IF(A341="","",VLOOKUP(A341,Journal!$X:$AG,10,FALSE))</f>
        <v/>
      </c>
      <c r="C341" s="127" t="str">
        <f>IF(A341="","",IF(ISNA(VLOOKUP(A341,Journal!$X$2:$X$1000,1,FALSE)),"",VLOOKUP(A341,Journal!$X$2:$Y$1000,2,FALSE)))</f>
        <v/>
      </c>
      <c r="D341" s="79" t="str">
        <f>IF(A341="","",IF(ISNA(VLOOKUP(A341,Journal!$X$2:$X$1000,1,FALSE)),"",VLOOKUP(A341,Journal!$X$2:$AF$1000,9,FALSE)))</f>
        <v/>
      </c>
      <c r="E341" s="79" t="str">
        <f>IF(A341="","",IF(ISNA(VLOOKUP(A341,Journal!$X$2:$X$1000,1,FALSE)),"",VLOOKUP(A341,Journal!$X$2:$AK$1000,13,FALSE)))</f>
        <v/>
      </c>
      <c r="F341" s="79" t="str">
        <f>IF(A341="","",IF(ISNA(VLOOKUP(A341,Journal!$X$2:$X$1000,1,FALSE)),"",VLOOKUP(A341,Journal!$X$2:$AK$1000,14,FALSE)))</f>
        <v/>
      </c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</row>
    <row r="342" spans="1:20" ht="15.75" customHeight="1" x14ac:dyDescent="0.25">
      <c r="A342" s="80" t="str">
        <f>IF(AND(Journal!L342&gt;=Statistics!$E$4,Journal!L342&lt;=Statistics!$F$4),Journal!X342,"")</f>
        <v/>
      </c>
      <c r="B342" s="128" t="str">
        <f>IF(A342="","",VLOOKUP(A342,Journal!$X:$AG,10,FALSE))</f>
        <v/>
      </c>
      <c r="C342" s="127" t="str">
        <f>IF(A342="","",IF(ISNA(VLOOKUP(A342,Journal!$X$2:$X$1000,1,FALSE)),"",VLOOKUP(A342,Journal!$X$2:$Y$1000,2,FALSE)))</f>
        <v/>
      </c>
      <c r="D342" s="79" t="str">
        <f>IF(A342="","",IF(ISNA(VLOOKUP(A342,Journal!$X$2:$X$1000,1,FALSE)),"",VLOOKUP(A342,Journal!$X$2:$AF$1000,9,FALSE)))</f>
        <v/>
      </c>
      <c r="E342" s="79" t="str">
        <f>IF(A342="","",IF(ISNA(VLOOKUP(A342,Journal!$X$2:$X$1000,1,FALSE)),"",VLOOKUP(A342,Journal!$X$2:$AK$1000,13,FALSE)))</f>
        <v/>
      </c>
      <c r="F342" s="79" t="str">
        <f>IF(A342="","",IF(ISNA(VLOOKUP(A342,Journal!$X$2:$X$1000,1,FALSE)),"",VLOOKUP(A342,Journal!$X$2:$AK$1000,14,FALSE)))</f>
        <v/>
      </c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</row>
    <row r="343" spans="1:20" ht="15.75" customHeight="1" x14ac:dyDescent="0.25">
      <c r="A343" s="80" t="str">
        <f>IF(AND(Journal!L343&gt;=Statistics!$E$4,Journal!L343&lt;=Statistics!$F$4),Journal!X343,"")</f>
        <v/>
      </c>
      <c r="B343" s="128" t="str">
        <f>IF(A343="","",VLOOKUP(A343,Journal!$X:$AG,10,FALSE))</f>
        <v/>
      </c>
      <c r="C343" s="127" t="str">
        <f>IF(A343="","",IF(ISNA(VLOOKUP(A343,Journal!$X$2:$X$1000,1,FALSE)),"",VLOOKUP(A343,Journal!$X$2:$Y$1000,2,FALSE)))</f>
        <v/>
      </c>
      <c r="D343" s="79" t="str">
        <f>IF(A343="","",IF(ISNA(VLOOKUP(A343,Journal!$X$2:$X$1000,1,FALSE)),"",VLOOKUP(A343,Journal!$X$2:$AF$1000,9,FALSE)))</f>
        <v/>
      </c>
      <c r="E343" s="79" t="str">
        <f>IF(A343="","",IF(ISNA(VLOOKUP(A343,Journal!$X$2:$X$1000,1,FALSE)),"",VLOOKUP(A343,Journal!$X$2:$AK$1000,13,FALSE)))</f>
        <v/>
      </c>
      <c r="F343" s="79" t="str">
        <f>IF(A343="","",IF(ISNA(VLOOKUP(A343,Journal!$X$2:$X$1000,1,FALSE)),"",VLOOKUP(A343,Journal!$X$2:$AK$1000,14,FALSE)))</f>
        <v/>
      </c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</row>
    <row r="344" spans="1:20" ht="15.75" customHeight="1" x14ac:dyDescent="0.25">
      <c r="A344" s="80" t="str">
        <f>IF(AND(Journal!L344&gt;=Statistics!$E$4,Journal!L344&lt;=Statistics!$F$4),Journal!X344,"")</f>
        <v/>
      </c>
      <c r="B344" s="128" t="str">
        <f>IF(A344="","",VLOOKUP(A344,Journal!$X:$AG,10,FALSE))</f>
        <v/>
      </c>
      <c r="C344" s="127" t="str">
        <f>IF(A344="","",IF(ISNA(VLOOKUP(A344,Journal!$X$2:$X$1000,1,FALSE)),"",VLOOKUP(A344,Journal!$X$2:$Y$1000,2,FALSE)))</f>
        <v/>
      </c>
      <c r="D344" s="79" t="str">
        <f>IF(A344="","",IF(ISNA(VLOOKUP(A344,Journal!$X$2:$X$1000,1,FALSE)),"",VLOOKUP(A344,Journal!$X$2:$AF$1000,9,FALSE)))</f>
        <v/>
      </c>
      <c r="E344" s="79" t="str">
        <f>IF(A344="","",IF(ISNA(VLOOKUP(A344,Journal!$X$2:$X$1000,1,FALSE)),"",VLOOKUP(A344,Journal!$X$2:$AK$1000,13,FALSE)))</f>
        <v/>
      </c>
      <c r="F344" s="79" t="str">
        <f>IF(A344="","",IF(ISNA(VLOOKUP(A344,Journal!$X$2:$X$1000,1,FALSE)),"",VLOOKUP(A344,Journal!$X$2:$AK$1000,14,FALSE)))</f>
        <v/>
      </c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</row>
    <row r="345" spans="1:20" ht="15.75" customHeight="1" x14ac:dyDescent="0.25">
      <c r="A345" s="80" t="str">
        <f>IF(AND(Journal!L345&gt;=Statistics!$E$4,Journal!L345&lt;=Statistics!$F$4),Journal!X345,"")</f>
        <v/>
      </c>
      <c r="B345" s="128" t="str">
        <f>IF(A345="","",VLOOKUP(A345,Journal!$X:$AG,10,FALSE))</f>
        <v/>
      </c>
      <c r="C345" s="127" t="str">
        <f>IF(A345="","",IF(ISNA(VLOOKUP(A345,Journal!$X$2:$X$1000,1,FALSE)),"",VLOOKUP(A345,Journal!$X$2:$Y$1000,2,FALSE)))</f>
        <v/>
      </c>
      <c r="D345" s="79" t="str">
        <f>IF(A345="","",IF(ISNA(VLOOKUP(A345,Journal!$X$2:$X$1000,1,FALSE)),"",VLOOKUP(A345,Journal!$X$2:$AF$1000,9,FALSE)))</f>
        <v/>
      </c>
      <c r="E345" s="79" t="str">
        <f>IF(A345="","",IF(ISNA(VLOOKUP(A345,Journal!$X$2:$X$1000,1,FALSE)),"",VLOOKUP(A345,Journal!$X$2:$AK$1000,13,FALSE)))</f>
        <v/>
      </c>
      <c r="F345" s="79" t="str">
        <f>IF(A345="","",IF(ISNA(VLOOKUP(A345,Journal!$X$2:$X$1000,1,FALSE)),"",VLOOKUP(A345,Journal!$X$2:$AK$1000,14,FALSE)))</f>
        <v/>
      </c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</row>
    <row r="346" spans="1:20" ht="15.75" customHeight="1" x14ac:dyDescent="0.25">
      <c r="A346" s="80" t="str">
        <f>IF(AND(Journal!L346&gt;=Statistics!$E$4,Journal!L346&lt;=Statistics!$F$4),Journal!X346,"")</f>
        <v/>
      </c>
      <c r="B346" s="128" t="str">
        <f>IF(A346="","",VLOOKUP(A346,Journal!$X:$AG,10,FALSE))</f>
        <v/>
      </c>
      <c r="C346" s="127" t="str">
        <f>IF(A346="","",IF(ISNA(VLOOKUP(A346,Journal!$X$2:$X$1000,1,FALSE)),"",VLOOKUP(A346,Journal!$X$2:$Y$1000,2,FALSE)))</f>
        <v/>
      </c>
      <c r="D346" s="79" t="str">
        <f>IF(A346="","",IF(ISNA(VLOOKUP(A346,Journal!$X$2:$X$1000,1,FALSE)),"",VLOOKUP(A346,Journal!$X$2:$AF$1000,9,FALSE)))</f>
        <v/>
      </c>
      <c r="E346" s="79" t="str">
        <f>IF(A346="","",IF(ISNA(VLOOKUP(A346,Journal!$X$2:$X$1000,1,FALSE)),"",VLOOKUP(A346,Journal!$X$2:$AK$1000,13,FALSE)))</f>
        <v/>
      </c>
      <c r="F346" s="79" t="str">
        <f>IF(A346="","",IF(ISNA(VLOOKUP(A346,Journal!$X$2:$X$1000,1,FALSE)),"",VLOOKUP(A346,Journal!$X$2:$AK$1000,14,FALSE)))</f>
        <v/>
      </c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</row>
    <row r="347" spans="1:20" ht="15.75" customHeight="1" x14ac:dyDescent="0.25">
      <c r="A347" s="80" t="str">
        <f>IF(AND(Journal!L347&gt;=Statistics!$E$4,Journal!L347&lt;=Statistics!$F$4),Journal!X347,"")</f>
        <v/>
      </c>
      <c r="B347" s="128" t="str">
        <f>IF(A347="","",VLOOKUP(A347,Journal!$X:$AG,10,FALSE))</f>
        <v/>
      </c>
      <c r="C347" s="127" t="str">
        <f>IF(A347="","",IF(ISNA(VLOOKUP(A347,Journal!$X$2:$X$1000,1,FALSE)),"",VLOOKUP(A347,Journal!$X$2:$Y$1000,2,FALSE)))</f>
        <v/>
      </c>
      <c r="D347" s="79" t="str">
        <f>IF(A347="","",IF(ISNA(VLOOKUP(A347,Journal!$X$2:$X$1000,1,FALSE)),"",VLOOKUP(A347,Journal!$X$2:$AF$1000,9,FALSE)))</f>
        <v/>
      </c>
      <c r="E347" s="79" t="str">
        <f>IF(A347="","",IF(ISNA(VLOOKUP(A347,Journal!$X$2:$X$1000,1,FALSE)),"",VLOOKUP(A347,Journal!$X$2:$AK$1000,13,FALSE)))</f>
        <v/>
      </c>
      <c r="F347" s="79" t="str">
        <f>IF(A347="","",IF(ISNA(VLOOKUP(A347,Journal!$X$2:$X$1000,1,FALSE)),"",VLOOKUP(A347,Journal!$X$2:$AK$1000,14,FALSE)))</f>
        <v/>
      </c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</row>
    <row r="348" spans="1:20" ht="15.75" customHeight="1" x14ac:dyDescent="0.25">
      <c r="A348" s="80" t="str">
        <f>IF(AND(Journal!L348&gt;=Statistics!$E$4,Journal!L348&lt;=Statistics!$F$4),Journal!X348,"")</f>
        <v/>
      </c>
      <c r="B348" s="128" t="str">
        <f>IF(A348="","",VLOOKUP(A348,Journal!$X:$AG,10,FALSE))</f>
        <v/>
      </c>
      <c r="C348" s="127" t="str">
        <f>IF(A348="","",IF(ISNA(VLOOKUP(A348,Journal!$X$2:$X$1000,1,FALSE)),"",VLOOKUP(A348,Journal!$X$2:$Y$1000,2,FALSE)))</f>
        <v/>
      </c>
      <c r="D348" s="79" t="str">
        <f>IF(A348="","",IF(ISNA(VLOOKUP(A348,Journal!$X$2:$X$1000,1,FALSE)),"",VLOOKUP(A348,Journal!$X$2:$AF$1000,9,FALSE)))</f>
        <v/>
      </c>
      <c r="E348" s="79" t="str">
        <f>IF(A348="","",IF(ISNA(VLOOKUP(A348,Journal!$X$2:$X$1000,1,FALSE)),"",VLOOKUP(A348,Journal!$X$2:$AK$1000,13,FALSE)))</f>
        <v/>
      </c>
      <c r="F348" s="79" t="str">
        <f>IF(A348="","",IF(ISNA(VLOOKUP(A348,Journal!$X$2:$X$1000,1,FALSE)),"",VLOOKUP(A348,Journal!$X$2:$AK$1000,14,FALSE)))</f>
        <v/>
      </c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</row>
    <row r="349" spans="1:20" ht="15.75" customHeight="1" x14ac:dyDescent="0.25">
      <c r="A349" s="80" t="str">
        <f>IF(AND(Journal!L349&gt;=Statistics!$E$4,Journal!L349&lt;=Statistics!$F$4),Journal!X349,"")</f>
        <v/>
      </c>
      <c r="B349" s="128" t="str">
        <f>IF(A349="","",VLOOKUP(A349,Journal!$X:$AG,10,FALSE))</f>
        <v/>
      </c>
      <c r="C349" s="127" t="str">
        <f>IF(A349="","",IF(ISNA(VLOOKUP(A349,Journal!$X$2:$X$1000,1,FALSE)),"",VLOOKUP(A349,Journal!$X$2:$Y$1000,2,FALSE)))</f>
        <v/>
      </c>
      <c r="D349" s="79" t="str">
        <f>IF(A349="","",IF(ISNA(VLOOKUP(A349,Journal!$X$2:$X$1000,1,FALSE)),"",VLOOKUP(A349,Journal!$X$2:$AF$1000,9,FALSE)))</f>
        <v/>
      </c>
      <c r="E349" s="79" t="str">
        <f>IF(A349="","",IF(ISNA(VLOOKUP(A349,Journal!$X$2:$X$1000,1,FALSE)),"",VLOOKUP(A349,Journal!$X$2:$AK$1000,13,FALSE)))</f>
        <v/>
      </c>
      <c r="F349" s="79" t="str">
        <f>IF(A349="","",IF(ISNA(VLOOKUP(A349,Journal!$X$2:$X$1000,1,FALSE)),"",VLOOKUP(A349,Journal!$X$2:$AK$1000,14,FALSE)))</f>
        <v/>
      </c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</row>
    <row r="350" spans="1:20" ht="15.75" customHeight="1" x14ac:dyDescent="0.25">
      <c r="A350" s="80" t="str">
        <f>IF(AND(Journal!L350&gt;=Statistics!$E$4,Journal!L350&lt;=Statistics!$F$4),Journal!X350,"")</f>
        <v/>
      </c>
      <c r="B350" s="128" t="str">
        <f>IF(A350="","",VLOOKUP(A350,Journal!$X:$AG,10,FALSE))</f>
        <v/>
      </c>
      <c r="C350" s="127" t="str">
        <f>IF(A350="","",IF(ISNA(VLOOKUP(A350,Journal!$X$2:$X$1000,1,FALSE)),"",VLOOKUP(A350,Journal!$X$2:$Y$1000,2,FALSE)))</f>
        <v/>
      </c>
      <c r="D350" s="79" t="str">
        <f>IF(A350="","",IF(ISNA(VLOOKUP(A350,Journal!$X$2:$X$1000,1,FALSE)),"",VLOOKUP(A350,Journal!$X$2:$AF$1000,9,FALSE)))</f>
        <v/>
      </c>
      <c r="E350" s="79" t="str">
        <f>IF(A350="","",IF(ISNA(VLOOKUP(A350,Journal!$X$2:$X$1000,1,FALSE)),"",VLOOKUP(A350,Journal!$X$2:$AK$1000,13,FALSE)))</f>
        <v/>
      </c>
      <c r="F350" s="79" t="str">
        <f>IF(A350="","",IF(ISNA(VLOOKUP(A350,Journal!$X$2:$X$1000,1,FALSE)),"",VLOOKUP(A350,Journal!$X$2:$AK$1000,14,FALSE)))</f>
        <v/>
      </c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</row>
    <row r="351" spans="1:20" ht="15.75" customHeight="1" x14ac:dyDescent="0.25">
      <c r="A351" s="80" t="str">
        <f>IF(AND(Journal!L351&gt;=Statistics!$E$4,Journal!L351&lt;=Statistics!$F$4),Journal!X351,"")</f>
        <v/>
      </c>
      <c r="B351" s="128" t="str">
        <f>IF(A351="","",VLOOKUP(A351,Journal!$X:$AG,10,FALSE))</f>
        <v/>
      </c>
      <c r="C351" s="127" t="str">
        <f>IF(A351="","",IF(ISNA(VLOOKUP(A351,Journal!$X$2:$X$1000,1,FALSE)),"",VLOOKUP(A351,Journal!$X$2:$Y$1000,2,FALSE)))</f>
        <v/>
      </c>
      <c r="D351" s="79" t="str">
        <f>IF(A351="","",IF(ISNA(VLOOKUP(A351,Journal!$X$2:$X$1000,1,FALSE)),"",VLOOKUP(A351,Journal!$X$2:$AF$1000,9,FALSE)))</f>
        <v/>
      </c>
      <c r="E351" s="79" t="str">
        <f>IF(A351="","",IF(ISNA(VLOOKUP(A351,Journal!$X$2:$X$1000,1,FALSE)),"",VLOOKUP(A351,Journal!$X$2:$AK$1000,13,FALSE)))</f>
        <v/>
      </c>
      <c r="F351" s="79" t="str">
        <f>IF(A351="","",IF(ISNA(VLOOKUP(A351,Journal!$X$2:$X$1000,1,FALSE)),"",VLOOKUP(A351,Journal!$X$2:$AK$1000,14,FALSE)))</f>
        <v/>
      </c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</row>
    <row r="352" spans="1:20" ht="15.75" customHeight="1" x14ac:dyDescent="0.25">
      <c r="A352" s="80" t="str">
        <f>IF(AND(Journal!L352&gt;=Statistics!$E$4,Journal!L352&lt;=Statistics!$F$4),Journal!X352,"")</f>
        <v/>
      </c>
      <c r="B352" s="128" t="str">
        <f>IF(A352="","",VLOOKUP(A352,Journal!$X:$AG,10,FALSE))</f>
        <v/>
      </c>
      <c r="C352" s="127" t="str">
        <f>IF(A352="","",IF(ISNA(VLOOKUP(A352,Journal!$X$2:$X$1000,1,FALSE)),"",VLOOKUP(A352,Journal!$X$2:$Y$1000,2,FALSE)))</f>
        <v/>
      </c>
      <c r="D352" s="79" t="str">
        <f>IF(A352="","",IF(ISNA(VLOOKUP(A352,Journal!$X$2:$X$1000,1,FALSE)),"",VLOOKUP(A352,Journal!$X$2:$AF$1000,9,FALSE)))</f>
        <v/>
      </c>
      <c r="E352" s="79" t="str">
        <f>IF(A352="","",IF(ISNA(VLOOKUP(A352,Journal!$X$2:$X$1000,1,FALSE)),"",VLOOKUP(A352,Journal!$X$2:$AK$1000,13,FALSE)))</f>
        <v/>
      </c>
      <c r="F352" s="79" t="str">
        <f>IF(A352="","",IF(ISNA(VLOOKUP(A352,Journal!$X$2:$X$1000,1,FALSE)),"",VLOOKUP(A352,Journal!$X$2:$AK$1000,14,FALSE)))</f>
        <v/>
      </c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</row>
    <row r="353" spans="1:20" ht="15.75" customHeight="1" x14ac:dyDescent="0.25">
      <c r="A353" s="80" t="str">
        <f>IF(AND(Journal!L353&gt;=Statistics!$E$4,Journal!L353&lt;=Statistics!$F$4),Journal!X353,"")</f>
        <v/>
      </c>
      <c r="B353" s="128" t="str">
        <f>IF(A353="","",VLOOKUP(A353,Journal!$X:$AG,10,FALSE))</f>
        <v/>
      </c>
      <c r="C353" s="127" t="str">
        <f>IF(A353="","",IF(ISNA(VLOOKUP(A353,Journal!$X$2:$X$1000,1,FALSE)),"",VLOOKUP(A353,Journal!$X$2:$Y$1000,2,FALSE)))</f>
        <v/>
      </c>
      <c r="D353" s="79" t="str">
        <f>IF(A353="","",IF(ISNA(VLOOKUP(A353,Journal!$X$2:$X$1000,1,FALSE)),"",VLOOKUP(A353,Journal!$X$2:$AF$1000,9,FALSE)))</f>
        <v/>
      </c>
      <c r="E353" s="79" t="str">
        <f>IF(A353="","",IF(ISNA(VLOOKUP(A353,Journal!$X$2:$X$1000,1,FALSE)),"",VLOOKUP(A353,Journal!$X$2:$AK$1000,13,FALSE)))</f>
        <v/>
      </c>
      <c r="F353" s="79" t="str">
        <f>IF(A353="","",IF(ISNA(VLOOKUP(A353,Journal!$X$2:$X$1000,1,FALSE)),"",VLOOKUP(A353,Journal!$X$2:$AK$1000,14,FALSE)))</f>
        <v/>
      </c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</row>
    <row r="354" spans="1:20" ht="15.75" customHeight="1" x14ac:dyDescent="0.25">
      <c r="A354" s="80" t="str">
        <f>IF(AND(Journal!L354&gt;=Statistics!$E$4,Journal!L354&lt;=Statistics!$F$4),Journal!X354,"")</f>
        <v/>
      </c>
      <c r="B354" s="128" t="str">
        <f>IF(A354="","",VLOOKUP(A354,Journal!$X:$AG,10,FALSE))</f>
        <v/>
      </c>
      <c r="C354" s="127" t="str">
        <f>IF(A354="","",IF(ISNA(VLOOKUP(A354,Journal!$X$2:$X$1000,1,FALSE)),"",VLOOKUP(A354,Journal!$X$2:$Y$1000,2,FALSE)))</f>
        <v/>
      </c>
      <c r="D354" s="79" t="str">
        <f>IF(A354="","",IF(ISNA(VLOOKUP(A354,Journal!$X$2:$X$1000,1,FALSE)),"",VLOOKUP(A354,Journal!$X$2:$AF$1000,9,FALSE)))</f>
        <v/>
      </c>
      <c r="E354" s="79" t="str">
        <f>IF(A354="","",IF(ISNA(VLOOKUP(A354,Journal!$X$2:$X$1000,1,FALSE)),"",VLOOKUP(A354,Journal!$X$2:$AK$1000,13,FALSE)))</f>
        <v/>
      </c>
      <c r="F354" s="79" t="str">
        <f>IF(A354="","",IF(ISNA(VLOOKUP(A354,Journal!$X$2:$X$1000,1,FALSE)),"",VLOOKUP(A354,Journal!$X$2:$AK$1000,14,FALSE)))</f>
        <v/>
      </c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</row>
    <row r="355" spans="1:20" ht="15.75" customHeight="1" x14ac:dyDescent="0.25">
      <c r="A355" s="80" t="str">
        <f>IF(AND(Journal!L355&gt;=Statistics!$E$4,Journal!L355&lt;=Statistics!$F$4),Journal!X355,"")</f>
        <v/>
      </c>
      <c r="B355" s="128" t="str">
        <f>IF(A355="","",VLOOKUP(A355,Journal!$X:$AG,10,FALSE))</f>
        <v/>
      </c>
      <c r="C355" s="127" t="str">
        <f>IF(A355="","",IF(ISNA(VLOOKUP(A355,Journal!$X$2:$X$1000,1,FALSE)),"",VLOOKUP(A355,Journal!$X$2:$Y$1000,2,FALSE)))</f>
        <v/>
      </c>
      <c r="D355" s="79" t="str">
        <f>IF(A355="","",IF(ISNA(VLOOKUP(A355,Journal!$X$2:$X$1000,1,FALSE)),"",VLOOKUP(A355,Journal!$X$2:$AF$1000,9,FALSE)))</f>
        <v/>
      </c>
      <c r="E355" s="79" t="str">
        <f>IF(A355="","",IF(ISNA(VLOOKUP(A355,Journal!$X$2:$X$1000,1,FALSE)),"",VLOOKUP(A355,Journal!$X$2:$AK$1000,13,FALSE)))</f>
        <v/>
      </c>
      <c r="F355" s="79" t="str">
        <f>IF(A355="","",IF(ISNA(VLOOKUP(A355,Journal!$X$2:$X$1000,1,FALSE)),"",VLOOKUP(A355,Journal!$X$2:$AK$1000,14,FALSE)))</f>
        <v/>
      </c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</row>
    <row r="356" spans="1:20" ht="15.75" customHeight="1" x14ac:dyDescent="0.25">
      <c r="A356" s="80" t="str">
        <f>IF(AND(Journal!L356&gt;=Statistics!$E$4,Journal!L356&lt;=Statistics!$F$4),Journal!X356,"")</f>
        <v/>
      </c>
      <c r="B356" s="128" t="str">
        <f>IF(A356="","",VLOOKUP(A356,Journal!$X:$AG,10,FALSE))</f>
        <v/>
      </c>
      <c r="C356" s="127" t="str">
        <f>IF(A356="","",IF(ISNA(VLOOKUP(A356,Journal!$X$2:$X$1000,1,FALSE)),"",VLOOKUP(A356,Journal!$X$2:$Y$1000,2,FALSE)))</f>
        <v/>
      </c>
      <c r="D356" s="79" t="str">
        <f>IF(A356="","",IF(ISNA(VLOOKUP(A356,Journal!$X$2:$X$1000,1,FALSE)),"",VLOOKUP(A356,Journal!$X$2:$AF$1000,9,FALSE)))</f>
        <v/>
      </c>
      <c r="E356" s="79" t="str">
        <f>IF(A356="","",IF(ISNA(VLOOKUP(A356,Journal!$X$2:$X$1000,1,FALSE)),"",VLOOKUP(A356,Journal!$X$2:$AK$1000,13,FALSE)))</f>
        <v/>
      </c>
      <c r="F356" s="79" t="str">
        <f>IF(A356="","",IF(ISNA(VLOOKUP(A356,Journal!$X$2:$X$1000,1,FALSE)),"",VLOOKUP(A356,Journal!$X$2:$AK$1000,14,FALSE)))</f>
        <v/>
      </c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</row>
    <row r="357" spans="1:20" ht="15.75" customHeight="1" x14ac:dyDescent="0.25">
      <c r="A357" s="80" t="str">
        <f>IF(AND(Journal!L357&gt;=Statistics!$E$4,Journal!L357&lt;=Statistics!$F$4),Journal!X357,"")</f>
        <v/>
      </c>
      <c r="B357" s="128" t="str">
        <f>IF(A357="","",VLOOKUP(A357,Journal!$X:$AG,10,FALSE))</f>
        <v/>
      </c>
      <c r="C357" s="127" t="str">
        <f>IF(A357="","",IF(ISNA(VLOOKUP(A357,Journal!$X$2:$X$1000,1,FALSE)),"",VLOOKUP(A357,Journal!$X$2:$Y$1000,2,FALSE)))</f>
        <v/>
      </c>
      <c r="D357" s="79" t="str">
        <f>IF(A357="","",IF(ISNA(VLOOKUP(A357,Journal!$X$2:$X$1000,1,FALSE)),"",VLOOKUP(A357,Journal!$X$2:$AF$1000,9,FALSE)))</f>
        <v/>
      </c>
      <c r="E357" s="79" t="str">
        <f>IF(A357="","",IF(ISNA(VLOOKUP(A357,Journal!$X$2:$X$1000,1,FALSE)),"",VLOOKUP(A357,Journal!$X$2:$AK$1000,13,FALSE)))</f>
        <v/>
      </c>
      <c r="F357" s="79" t="str">
        <f>IF(A357="","",IF(ISNA(VLOOKUP(A357,Journal!$X$2:$X$1000,1,FALSE)),"",VLOOKUP(A357,Journal!$X$2:$AK$1000,14,FALSE)))</f>
        <v/>
      </c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</row>
    <row r="358" spans="1:20" ht="15.75" customHeight="1" x14ac:dyDescent="0.25">
      <c r="A358" s="80" t="str">
        <f>IF(AND(Journal!L358&gt;=Statistics!$E$4,Journal!L358&lt;=Statistics!$F$4),Journal!X358,"")</f>
        <v/>
      </c>
      <c r="B358" s="128" t="str">
        <f>IF(A358="","",VLOOKUP(A358,Journal!$X:$AG,10,FALSE))</f>
        <v/>
      </c>
      <c r="C358" s="127" t="str">
        <f>IF(A358="","",IF(ISNA(VLOOKUP(A358,Journal!$X$2:$X$1000,1,FALSE)),"",VLOOKUP(A358,Journal!$X$2:$Y$1000,2,FALSE)))</f>
        <v/>
      </c>
      <c r="D358" s="79" t="str">
        <f>IF(A358="","",IF(ISNA(VLOOKUP(A358,Journal!$X$2:$X$1000,1,FALSE)),"",VLOOKUP(A358,Journal!$X$2:$AF$1000,9,FALSE)))</f>
        <v/>
      </c>
      <c r="E358" s="79" t="str">
        <f>IF(A358="","",IF(ISNA(VLOOKUP(A358,Journal!$X$2:$X$1000,1,FALSE)),"",VLOOKUP(A358,Journal!$X$2:$AK$1000,13,FALSE)))</f>
        <v/>
      </c>
      <c r="F358" s="79" t="str">
        <f>IF(A358="","",IF(ISNA(VLOOKUP(A358,Journal!$X$2:$X$1000,1,FALSE)),"",VLOOKUP(A358,Journal!$X$2:$AK$1000,14,FALSE)))</f>
        <v/>
      </c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</row>
    <row r="359" spans="1:20" ht="15.75" customHeight="1" x14ac:dyDescent="0.25">
      <c r="A359" s="80" t="str">
        <f>IF(AND(Journal!L359&gt;=Statistics!$E$4,Journal!L359&lt;=Statistics!$F$4),Journal!X359,"")</f>
        <v/>
      </c>
      <c r="B359" s="128" t="str">
        <f>IF(A359="","",VLOOKUP(A359,Journal!$X:$AG,10,FALSE))</f>
        <v/>
      </c>
      <c r="C359" s="127" t="str">
        <f>IF(A359="","",IF(ISNA(VLOOKUP(A359,Journal!$X$2:$X$1000,1,FALSE)),"",VLOOKUP(A359,Journal!$X$2:$Y$1000,2,FALSE)))</f>
        <v/>
      </c>
      <c r="D359" s="79" t="str">
        <f>IF(A359="","",IF(ISNA(VLOOKUP(A359,Journal!$X$2:$X$1000,1,FALSE)),"",VLOOKUP(A359,Journal!$X$2:$AF$1000,9,FALSE)))</f>
        <v/>
      </c>
      <c r="E359" s="79" t="str">
        <f>IF(A359="","",IF(ISNA(VLOOKUP(A359,Journal!$X$2:$X$1000,1,FALSE)),"",VLOOKUP(A359,Journal!$X$2:$AK$1000,13,FALSE)))</f>
        <v/>
      </c>
      <c r="F359" s="79" t="str">
        <f>IF(A359="","",IF(ISNA(VLOOKUP(A359,Journal!$X$2:$X$1000,1,FALSE)),"",VLOOKUP(A359,Journal!$X$2:$AK$1000,14,FALSE)))</f>
        <v/>
      </c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</row>
    <row r="360" spans="1:20" ht="15.75" customHeight="1" x14ac:dyDescent="0.25">
      <c r="A360" s="80" t="str">
        <f>IF(AND(Journal!L360&gt;=Statistics!$E$4,Journal!L360&lt;=Statistics!$F$4),Journal!X360,"")</f>
        <v/>
      </c>
      <c r="B360" s="128" t="str">
        <f>IF(A360="","",VLOOKUP(A360,Journal!$X:$AG,10,FALSE))</f>
        <v/>
      </c>
      <c r="C360" s="127" t="str">
        <f>IF(A360="","",IF(ISNA(VLOOKUP(A360,Journal!$X$2:$X$1000,1,FALSE)),"",VLOOKUP(A360,Journal!$X$2:$Y$1000,2,FALSE)))</f>
        <v/>
      </c>
      <c r="D360" s="79" t="str">
        <f>IF(A360="","",IF(ISNA(VLOOKUP(A360,Journal!$X$2:$X$1000,1,FALSE)),"",VLOOKUP(A360,Journal!$X$2:$AF$1000,9,FALSE)))</f>
        <v/>
      </c>
      <c r="E360" s="79" t="str">
        <f>IF(A360="","",IF(ISNA(VLOOKUP(A360,Journal!$X$2:$X$1000,1,FALSE)),"",VLOOKUP(A360,Journal!$X$2:$AK$1000,13,FALSE)))</f>
        <v/>
      </c>
      <c r="F360" s="79" t="str">
        <f>IF(A360="","",IF(ISNA(VLOOKUP(A360,Journal!$X$2:$X$1000,1,FALSE)),"",VLOOKUP(A360,Journal!$X$2:$AK$1000,14,FALSE)))</f>
        <v/>
      </c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</row>
    <row r="361" spans="1:20" ht="15.75" customHeight="1" x14ac:dyDescent="0.25">
      <c r="A361" s="80" t="str">
        <f>IF(AND(Journal!L361&gt;=Statistics!$E$4,Journal!L361&lt;=Statistics!$F$4),Journal!X361,"")</f>
        <v/>
      </c>
      <c r="B361" s="128" t="str">
        <f>IF(A361="","",VLOOKUP(A361,Journal!$X:$AG,10,FALSE))</f>
        <v/>
      </c>
      <c r="C361" s="127" t="str">
        <f>IF(A361="","",IF(ISNA(VLOOKUP(A361,Journal!$X$2:$X$1000,1,FALSE)),"",VLOOKUP(A361,Journal!$X$2:$Y$1000,2,FALSE)))</f>
        <v/>
      </c>
      <c r="D361" s="79" t="str">
        <f>IF(A361="","",IF(ISNA(VLOOKUP(A361,Journal!$X$2:$X$1000,1,FALSE)),"",VLOOKUP(A361,Journal!$X$2:$AF$1000,9,FALSE)))</f>
        <v/>
      </c>
      <c r="E361" s="79" t="str">
        <f>IF(A361="","",IF(ISNA(VLOOKUP(A361,Journal!$X$2:$X$1000,1,FALSE)),"",VLOOKUP(A361,Journal!$X$2:$AK$1000,13,FALSE)))</f>
        <v/>
      </c>
      <c r="F361" s="79" t="str">
        <f>IF(A361="","",IF(ISNA(VLOOKUP(A361,Journal!$X$2:$X$1000,1,FALSE)),"",VLOOKUP(A361,Journal!$X$2:$AK$1000,14,FALSE)))</f>
        <v/>
      </c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</row>
    <row r="362" spans="1:20" ht="15.75" customHeight="1" x14ac:dyDescent="0.25">
      <c r="A362" s="80" t="str">
        <f>IF(AND(Journal!L362&gt;=Statistics!$E$4,Journal!L362&lt;=Statistics!$F$4),Journal!X362,"")</f>
        <v/>
      </c>
      <c r="B362" s="128" t="str">
        <f>IF(A362="","",VLOOKUP(A362,Journal!$X:$AG,10,FALSE))</f>
        <v/>
      </c>
      <c r="C362" s="127" t="str">
        <f>IF(A362="","",IF(ISNA(VLOOKUP(A362,Journal!$X$2:$X$1000,1,FALSE)),"",VLOOKUP(A362,Journal!$X$2:$Y$1000,2,FALSE)))</f>
        <v/>
      </c>
      <c r="D362" s="79" t="str">
        <f>IF(A362="","",IF(ISNA(VLOOKUP(A362,Journal!$X$2:$X$1000,1,FALSE)),"",VLOOKUP(A362,Journal!$X$2:$AF$1000,9,FALSE)))</f>
        <v/>
      </c>
      <c r="E362" s="79" t="str">
        <f>IF(A362="","",IF(ISNA(VLOOKUP(A362,Journal!$X$2:$X$1000,1,FALSE)),"",VLOOKUP(A362,Journal!$X$2:$AK$1000,13,FALSE)))</f>
        <v/>
      </c>
      <c r="F362" s="79" t="str">
        <f>IF(A362="","",IF(ISNA(VLOOKUP(A362,Journal!$X$2:$X$1000,1,FALSE)),"",VLOOKUP(A362,Journal!$X$2:$AK$1000,14,FALSE)))</f>
        <v/>
      </c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</row>
    <row r="363" spans="1:20" ht="15.75" customHeight="1" x14ac:dyDescent="0.25">
      <c r="A363" s="80" t="str">
        <f>IF(AND(Journal!L363&gt;=Statistics!$E$4,Journal!L363&lt;=Statistics!$F$4),Journal!X363,"")</f>
        <v/>
      </c>
      <c r="B363" s="128" t="str">
        <f>IF(A363="","",VLOOKUP(A363,Journal!$X:$AG,10,FALSE))</f>
        <v/>
      </c>
      <c r="C363" s="127" t="str">
        <f>IF(A363="","",IF(ISNA(VLOOKUP(A363,Journal!$X$2:$X$1000,1,FALSE)),"",VLOOKUP(A363,Journal!$X$2:$Y$1000,2,FALSE)))</f>
        <v/>
      </c>
      <c r="D363" s="79" t="str">
        <f>IF(A363="","",IF(ISNA(VLOOKUP(A363,Journal!$X$2:$X$1000,1,FALSE)),"",VLOOKUP(A363,Journal!$X$2:$AF$1000,9,FALSE)))</f>
        <v/>
      </c>
      <c r="E363" s="79" t="str">
        <f>IF(A363="","",IF(ISNA(VLOOKUP(A363,Journal!$X$2:$X$1000,1,FALSE)),"",VLOOKUP(A363,Journal!$X$2:$AK$1000,13,FALSE)))</f>
        <v/>
      </c>
      <c r="F363" s="79" t="str">
        <f>IF(A363="","",IF(ISNA(VLOOKUP(A363,Journal!$X$2:$X$1000,1,FALSE)),"",VLOOKUP(A363,Journal!$X$2:$AK$1000,14,FALSE)))</f>
        <v/>
      </c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</row>
    <row r="364" spans="1:20" ht="15.75" customHeight="1" x14ac:dyDescent="0.25">
      <c r="A364" s="80" t="str">
        <f>IF(AND(Journal!L364&gt;=Statistics!$E$4,Journal!L364&lt;=Statistics!$F$4),Journal!X364,"")</f>
        <v/>
      </c>
      <c r="B364" s="128" t="str">
        <f>IF(A364="","",VLOOKUP(A364,Journal!$X:$AG,10,FALSE))</f>
        <v/>
      </c>
      <c r="C364" s="127" t="str">
        <f>IF(A364="","",IF(ISNA(VLOOKUP(A364,Journal!$X$2:$X$1000,1,FALSE)),"",VLOOKUP(A364,Journal!$X$2:$Y$1000,2,FALSE)))</f>
        <v/>
      </c>
      <c r="D364" s="79" t="str">
        <f>IF(A364="","",IF(ISNA(VLOOKUP(A364,Journal!$X$2:$X$1000,1,FALSE)),"",VLOOKUP(A364,Journal!$X$2:$AF$1000,9,FALSE)))</f>
        <v/>
      </c>
      <c r="E364" s="79" t="str">
        <f>IF(A364="","",IF(ISNA(VLOOKUP(A364,Journal!$X$2:$X$1000,1,FALSE)),"",VLOOKUP(A364,Journal!$X$2:$AK$1000,13,FALSE)))</f>
        <v/>
      </c>
      <c r="F364" s="79" t="str">
        <f>IF(A364="","",IF(ISNA(VLOOKUP(A364,Journal!$X$2:$X$1000,1,FALSE)),"",VLOOKUP(A364,Journal!$X$2:$AK$1000,14,FALSE)))</f>
        <v/>
      </c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</row>
    <row r="365" spans="1:20" ht="15.75" customHeight="1" x14ac:dyDescent="0.25">
      <c r="A365" s="80" t="str">
        <f>IF(AND(Journal!L365&gt;=Statistics!$E$4,Journal!L365&lt;=Statistics!$F$4),Journal!X365,"")</f>
        <v/>
      </c>
      <c r="B365" s="128" t="str">
        <f>IF(A365="","",VLOOKUP(A365,Journal!$X:$AG,10,FALSE))</f>
        <v/>
      </c>
      <c r="C365" s="127" t="str">
        <f>IF(A365="","",IF(ISNA(VLOOKUP(A365,Journal!$X$2:$X$1000,1,FALSE)),"",VLOOKUP(A365,Journal!$X$2:$Y$1000,2,FALSE)))</f>
        <v/>
      </c>
      <c r="D365" s="79" t="str">
        <f>IF(A365="","",IF(ISNA(VLOOKUP(A365,Journal!$X$2:$X$1000,1,FALSE)),"",VLOOKUP(A365,Journal!$X$2:$AF$1000,9,FALSE)))</f>
        <v/>
      </c>
      <c r="E365" s="79" t="str">
        <f>IF(A365="","",IF(ISNA(VLOOKUP(A365,Journal!$X$2:$X$1000,1,FALSE)),"",VLOOKUP(A365,Journal!$X$2:$AK$1000,13,FALSE)))</f>
        <v/>
      </c>
      <c r="F365" s="79" t="str">
        <f>IF(A365="","",IF(ISNA(VLOOKUP(A365,Journal!$X$2:$X$1000,1,FALSE)),"",VLOOKUP(A365,Journal!$X$2:$AK$1000,14,FALSE)))</f>
        <v/>
      </c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</row>
    <row r="366" spans="1:20" ht="15.75" customHeight="1" x14ac:dyDescent="0.25">
      <c r="A366" s="80" t="str">
        <f>IF(AND(Journal!L366&gt;=Statistics!$E$4,Journal!L366&lt;=Statistics!$F$4),Journal!X366,"")</f>
        <v/>
      </c>
      <c r="B366" s="128" t="str">
        <f>IF(A366="","",VLOOKUP(A366,Journal!$X:$AG,10,FALSE))</f>
        <v/>
      </c>
      <c r="C366" s="127" t="str">
        <f>IF(A366="","",IF(ISNA(VLOOKUP(A366,Journal!$X$2:$X$1000,1,FALSE)),"",VLOOKUP(A366,Journal!$X$2:$Y$1000,2,FALSE)))</f>
        <v/>
      </c>
      <c r="D366" s="79" t="str">
        <f>IF(A366="","",IF(ISNA(VLOOKUP(A366,Journal!$X$2:$X$1000,1,FALSE)),"",VLOOKUP(A366,Journal!$X$2:$AF$1000,9,FALSE)))</f>
        <v/>
      </c>
      <c r="E366" s="79" t="str">
        <f>IF(A366="","",IF(ISNA(VLOOKUP(A366,Journal!$X$2:$X$1000,1,FALSE)),"",VLOOKUP(A366,Journal!$X$2:$AK$1000,13,FALSE)))</f>
        <v/>
      </c>
      <c r="F366" s="79" t="str">
        <f>IF(A366="","",IF(ISNA(VLOOKUP(A366,Journal!$X$2:$X$1000,1,FALSE)),"",VLOOKUP(A366,Journal!$X$2:$AK$1000,14,FALSE)))</f>
        <v/>
      </c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</row>
    <row r="367" spans="1:20" ht="15.75" customHeight="1" x14ac:dyDescent="0.25">
      <c r="A367" s="80" t="str">
        <f>IF(AND(Journal!L367&gt;=Statistics!$E$4,Journal!L367&lt;=Statistics!$F$4),Journal!X367,"")</f>
        <v/>
      </c>
      <c r="B367" s="128" t="str">
        <f>IF(A367="","",VLOOKUP(A367,Journal!$X:$AG,10,FALSE))</f>
        <v/>
      </c>
      <c r="C367" s="127" t="str">
        <f>IF(A367="","",IF(ISNA(VLOOKUP(A367,Journal!$X$2:$X$1000,1,FALSE)),"",VLOOKUP(A367,Journal!$X$2:$Y$1000,2,FALSE)))</f>
        <v/>
      </c>
      <c r="D367" s="79" t="str">
        <f>IF(A367="","",IF(ISNA(VLOOKUP(A367,Journal!$X$2:$X$1000,1,FALSE)),"",VLOOKUP(A367,Journal!$X$2:$AF$1000,9,FALSE)))</f>
        <v/>
      </c>
      <c r="E367" s="79" t="str">
        <f>IF(A367="","",IF(ISNA(VLOOKUP(A367,Journal!$X$2:$X$1000,1,FALSE)),"",VLOOKUP(A367,Journal!$X$2:$AK$1000,13,FALSE)))</f>
        <v/>
      </c>
      <c r="F367" s="79" t="str">
        <f>IF(A367="","",IF(ISNA(VLOOKUP(A367,Journal!$X$2:$X$1000,1,FALSE)),"",VLOOKUP(A367,Journal!$X$2:$AK$1000,14,FALSE)))</f>
        <v/>
      </c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</row>
    <row r="368" spans="1:20" ht="15.75" customHeight="1" x14ac:dyDescent="0.25">
      <c r="A368" s="80" t="str">
        <f>IF(AND(Journal!L368&gt;=Statistics!$E$4,Journal!L368&lt;=Statistics!$F$4),Journal!X368,"")</f>
        <v/>
      </c>
      <c r="B368" s="128" t="str">
        <f>IF(A368="","",VLOOKUP(A368,Journal!$X:$AG,10,FALSE))</f>
        <v/>
      </c>
      <c r="C368" s="127" t="str">
        <f>IF(A368="","",IF(ISNA(VLOOKUP(A368,Journal!$X$2:$X$1000,1,FALSE)),"",VLOOKUP(A368,Journal!$X$2:$Y$1000,2,FALSE)))</f>
        <v/>
      </c>
      <c r="D368" s="79" t="str">
        <f>IF(A368="","",IF(ISNA(VLOOKUP(A368,Journal!$X$2:$X$1000,1,FALSE)),"",VLOOKUP(A368,Journal!$X$2:$AF$1000,9,FALSE)))</f>
        <v/>
      </c>
      <c r="E368" s="79" t="str">
        <f>IF(A368="","",IF(ISNA(VLOOKUP(A368,Journal!$X$2:$X$1000,1,FALSE)),"",VLOOKUP(A368,Journal!$X$2:$AK$1000,13,FALSE)))</f>
        <v/>
      </c>
      <c r="F368" s="79" t="str">
        <f>IF(A368="","",IF(ISNA(VLOOKUP(A368,Journal!$X$2:$X$1000,1,FALSE)),"",VLOOKUP(A368,Journal!$X$2:$AK$1000,14,FALSE)))</f>
        <v/>
      </c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</row>
    <row r="369" spans="1:20" ht="15.75" customHeight="1" x14ac:dyDescent="0.25">
      <c r="A369" s="80" t="str">
        <f>IF(AND(Journal!L369&gt;=Statistics!$E$4,Journal!L369&lt;=Statistics!$F$4),Journal!X369,"")</f>
        <v/>
      </c>
      <c r="B369" s="128" t="str">
        <f>IF(A369="","",VLOOKUP(A369,Journal!$X:$AG,10,FALSE))</f>
        <v/>
      </c>
      <c r="C369" s="127" t="str">
        <f>IF(A369="","",IF(ISNA(VLOOKUP(A369,Journal!$X$2:$X$1000,1,FALSE)),"",VLOOKUP(A369,Journal!$X$2:$Y$1000,2,FALSE)))</f>
        <v/>
      </c>
      <c r="D369" s="79" t="str">
        <f>IF(A369="","",IF(ISNA(VLOOKUP(A369,Journal!$X$2:$X$1000,1,FALSE)),"",VLOOKUP(A369,Journal!$X$2:$AF$1000,9,FALSE)))</f>
        <v/>
      </c>
      <c r="E369" s="79" t="str">
        <f>IF(A369="","",IF(ISNA(VLOOKUP(A369,Journal!$X$2:$X$1000,1,FALSE)),"",VLOOKUP(A369,Journal!$X$2:$AK$1000,13,FALSE)))</f>
        <v/>
      </c>
      <c r="F369" s="79" t="str">
        <f>IF(A369="","",IF(ISNA(VLOOKUP(A369,Journal!$X$2:$X$1000,1,FALSE)),"",VLOOKUP(A369,Journal!$X$2:$AK$1000,14,FALSE)))</f>
        <v/>
      </c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</row>
    <row r="370" spans="1:20" ht="15.75" customHeight="1" x14ac:dyDescent="0.25">
      <c r="A370" s="80" t="str">
        <f>IF(AND(Journal!L370&gt;=Statistics!$E$4,Journal!L370&lt;=Statistics!$F$4),Journal!X370,"")</f>
        <v/>
      </c>
      <c r="B370" s="128" t="str">
        <f>IF(A370="","",VLOOKUP(A370,Journal!$X:$AG,10,FALSE))</f>
        <v/>
      </c>
      <c r="C370" s="127" t="str">
        <f>IF(A370="","",IF(ISNA(VLOOKUP(A370,Journal!$X$2:$X$1000,1,FALSE)),"",VLOOKUP(A370,Journal!$X$2:$Y$1000,2,FALSE)))</f>
        <v/>
      </c>
      <c r="D370" s="79" t="str">
        <f>IF(A370="","",IF(ISNA(VLOOKUP(A370,Journal!$X$2:$X$1000,1,FALSE)),"",VLOOKUP(A370,Journal!$X$2:$AF$1000,9,FALSE)))</f>
        <v/>
      </c>
      <c r="E370" s="79" t="str">
        <f>IF(A370="","",IF(ISNA(VLOOKUP(A370,Journal!$X$2:$X$1000,1,FALSE)),"",VLOOKUP(A370,Journal!$X$2:$AK$1000,13,FALSE)))</f>
        <v/>
      </c>
      <c r="F370" s="79" t="str">
        <f>IF(A370="","",IF(ISNA(VLOOKUP(A370,Journal!$X$2:$X$1000,1,FALSE)),"",VLOOKUP(A370,Journal!$X$2:$AK$1000,14,FALSE)))</f>
        <v/>
      </c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</row>
    <row r="371" spans="1:20" ht="15.75" customHeight="1" x14ac:dyDescent="0.25">
      <c r="A371" s="80" t="str">
        <f>IF(AND(Journal!L371&gt;=Statistics!$E$4,Journal!L371&lt;=Statistics!$F$4),Journal!X371,"")</f>
        <v/>
      </c>
      <c r="B371" s="128" t="str">
        <f>IF(A371="","",VLOOKUP(A371,Journal!$X:$AG,10,FALSE))</f>
        <v/>
      </c>
      <c r="C371" s="127" t="str">
        <f>IF(A371="","",IF(ISNA(VLOOKUP(A371,Journal!$X$2:$X$1000,1,FALSE)),"",VLOOKUP(A371,Journal!$X$2:$Y$1000,2,FALSE)))</f>
        <v/>
      </c>
      <c r="D371" s="79" t="str">
        <f>IF(A371="","",IF(ISNA(VLOOKUP(A371,Journal!$X$2:$X$1000,1,FALSE)),"",VLOOKUP(A371,Journal!$X$2:$AF$1000,9,FALSE)))</f>
        <v/>
      </c>
      <c r="E371" s="79" t="str">
        <f>IF(A371="","",IF(ISNA(VLOOKUP(A371,Journal!$X$2:$X$1000,1,FALSE)),"",VLOOKUP(A371,Journal!$X$2:$AK$1000,13,FALSE)))</f>
        <v/>
      </c>
      <c r="F371" s="79" t="str">
        <f>IF(A371="","",IF(ISNA(VLOOKUP(A371,Journal!$X$2:$X$1000,1,FALSE)),"",VLOOKUP(A371,Journal!$X$2:$AK$1000,14,FALSE)))</f>
        <v/>
      </c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</row>
    <row r="372" spans="1:20" ht="15.75" customHeight="1" x14ac:dyDescent="0.25">
      <c r="A372" s="80" t="str">
        <f>IF(AND(Journal!L372&gt;=Statistics!$E$4,Journal!L372&lt;=Statistics!$F$4),Journal!X372,"")</f>
        <v/>
      </c>
      <c r="B372" s="128" t="str">
        <f>IF(A372="","",VLOOKUP(A372,Journal!$X:$AG,10,FALSE))</f>
        <v/>
      </c>
      <c r="C372" s="127" t="str">
        <f>IF(A372="","",IF(ISNA(VLOOKUP(A372,Journal!$X$2:$X$1000,1,FALSE)),"",VLOOKUP(A372,Journal!$X$2:$Y$1000,2,FALSE)))</f>
        <v/>
      </c>
      <c r="D372" s="79" t="str">
        <f>IF(A372="","",IF(ISNA(VLOOKUP(A372,Journal!$X$2:$X$1000,1,FALSE)),"",VLOOKUP(A372,Journal!$X$2:$AF$1000,9,FALSE)))</f>
        <v/>
      </c>
      <c r="E372" s="79" t="str">
        <f>IF(A372="","",IF(ISNA(VLOOKUP(A372,Journal!$X$2:$X$1000,1,FALSE)),"",VLOOKUP(A372,Journal!$X$2:$AK$1000,13,FALSE)))</f>
        <v/>
      </c>
      <c r="F372" s="79" t="str">
        <f>IF(A372="","",IF(ISNA(VLOOKUP(A372,Journal!$X$2:$X$1000,1,FALSE)),"",VLOOKUP(A372,Journal!$X$2:$AK$1000,14,FALSE)))</f>
        <v/>
      </c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</row>
    <row r="373" spans="1:20" ht="15.75" customHeight="1" x14ac:dyDescent="0.25">
      <c r="A373" s="80" t="str">
        <f>IF(AND(Journal!L373&gt;=Statistics!$E$4,Journal!L373&lt;=Statistics!$F$4),Journal!X373,"")</f>
        <v/>
      </c>
      <c r="B373" s="128" t="str">
        <f>IF(A373="","",VLOOKUP(A373,Journal!$X:$AG,10,FALSE))</f>
        <v/>
      </c>
      <c r="C373" s="127" t="str">
        <f>IF(A373="","",IF(ISNA(VLOOKUP(A373,Journal!$X$2:$X$1000,1,FALSE)),"",VLOOKUP(A373,Journal!$X$2:$Y$1000,2,FALSE)))</f>
        <v/>
      </c>
      <c r="D373" s="79" t="str">
        <f>IF(A373="","",IF(ISNA(VLOOKUP(A373,Journal!$X$2:$X$1000,1,FALSE)),"",VLOOKUP(A373,Journal!$X$2:$AF$1000,9,FALSE)))</f>
        <v/>
      </c>
      <c r="E373" s="79" t="str">
        <f>IF(A373="","",IF(ISNA(VLOOKUP(A373,Journal!$X$2:$X$1000,1,FALSE)),"",VLOOKUP(A373,Journal!$X$2:$AK$1000,13,FALSE)))</f>
        <v/>
      </c>
      <c r="F373" s="79" t="str">
        <f>IF(A373="","",IF(ISNA(VLOOKUP(A373,Journal!$X$2:$X$1000,1,FALSE)),"",VLOOKUP(A373,Journal!$X$2:$AK$1000,14,FALSE)))</f>
        <v/>
      </c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</row>
    <row r="374" spans="1:20" ht="15.75" customHeight="1" x14ac:dyDescent="0.25">
      <c r="A374" s="80" t="str">
        <f>IF(AND(Journal!L374&gt;=Statistics!$E$4,Journal!L374&lt;=Statistics!$F$4),Journal!X374,"")</f>
        <v/>
      </c>
      <c r="B374" s="128" t="str">
        <f>IF(A374="","",VLOOKUP(A374,Journal!$X:$AG,10,FALSE))</f>
        <v/>
      </c>
      <c r="C374" s="127" t="str">
        <f>IF(A374="","",IF(ISNA(VLOOKUP(A374,Journal!$X$2:$X$1000,1,FALSE)),"",VLOOKUP(A374,Journal!$X$2:$Y$1000,2,FALSE)))</f>
        <v/>
      </c>
      <c r="D374" s="79" t="str">
        <f>IF(A374="","",IF(ISNA(VLOOKUP(A374,Journal!$X$2:$X$1000,1,FALSE)),"",VLOOKUP(A374,Journal!$X$2:$AF$1000,9,FALSE)))</f>
        <v/>
      </c>
      <c r="E374" s="79" t="str">
        <f>IF(A374="","",IF(ISNA(VLOOKUP(A374,Journal!$X$2:$X$1000,1,FALSE)),"",VLOOKUP(A374,Journal!$X$2:$AK$1000,13,FALSE)))</f>
        <v/>
      </c>
      <c r="F374" s="79" t="str">
        <f>IF(A374="","",IF(ISNA(VLOOKUP(A374,Journal!$X$2:$X$1000,1,FALSE)),"",VLOOKUP(A374,Journal!$X$2:$AK$1000,14,FALSE)))</f>
        <v/>
      </c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</row>
    <row r="375" spans="1:20" ht="15.75" customHeight="1" x14ac:dyDescent="0.25">
      <c r="A375" s="80" t="str">
        <f>IF(AND(Journal!L375&gt;=Statistics!$E$4,Journal!L375&lt;=Statistics!$F$4),Journal!X375,"")</f>
        <v/>
      </c>
      <c r="B375" s="128" t="str">
        <f>IF(A375="","",VLOOKUP(A375,Journal!$X:$AG,10,FALSE))</f>
        <v/>
      </c>
      <c r="C375" s="127" t="str">
        <f>IF(A375="","",IF(ISNA(VLOOKUP(A375,Journal!$X$2:$X$1000,1,FALSE)),"",VLOOKUP(A375,Journal!$X$2:$Y$1000,2,FALSE)))</f>
        <v/>
      </c>
      <c r="D375" s="79" t="str">
        <f>IF(A375="","",IF(ISNA(VLOOKUP(A375,Journal!$X$2:$X$1000,1,FALSE)),"",VLOOKUP(A375,Journal!$X$2:$AF$1000,9,FALSE)))</f>
        <v/>
      </c>
      <c r="E375" s="79" t="str">
        <f>IF(A375="","",IF(ISNA(VLOOKUP(A375,Journal!$X$2:$X$1000,1,FALSE)),"",VLOOKUP(A375,Journal!$X$2:$AK$1000,13,FALSE)))</f>
        <v/>
      </c>
      <c r="F375" s="79" t="str">
        <f>IF(A375="","",IF(ISNA(VLOOKUP(A375,Journal!$X$2:$X$1000,1,FALSE)),"",VLOOKUP(A375,Journal!$X$2:$AK$1000,14,FALSE)))</f>
        <v/>
      </c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</row>
    <row r="376" spans="1:20" ht="15.75" customHeight="1" x14ac:dyDescent="0.25">
      <c r="A376" s="80" t="str">
        <f>IF(AND(Journal!L376&gt;=Statistics!$E$4,Journal!L376&lt;=Statistics!$F$4),Journal!X376,"")</f>
        <v/>
      </c>
      <c r="B376" s="128" t="str">
        <f>IF(A376="","",VLOOKUP(A376,Journal!$X:$AG,10,FALSE))</f>
        <v/>
      </c>
      <c r="C376" s="127" t="str">
        <f>IF(A376="","",IF(ISNA(VLOOKUP(A376,Journal!$X$2:$X$1000,1,FALSE)),"",VLOOKUP(A376,Journal!$X$2:$Y$1000,2,FALSE)))</f>
        <v/>
      </c>
      <c r="D376" s="79" t="str">
        <f>IF(A376="","",IF(ISNA(VLOOKUP(A376,Journal!$X$2:$X$1000,1,FALSE)),"",VLOOKUP(A376,Journal!$X$2:$AF$1000,9,FALSE)))</f>
        <v/>
      </c>
      <c r="E376" s="79" t="str">
        <f>IF(A376="","",IF(ISNA(VLOOKUP(A376,Journal!$X$2:$X$1000,1,FALSE)),"",VLOOKUP(A376,Journal!$X$2:$AK$1000,13,FALSE)))</f>
        <v/>
      </c>
      <c r="F376" s="79" t="str">
        <f>IF(A376="","",IF(ISNA(VLOOKUP(A376,Journal!$X$2:$X$1000,1,FALSE)),"",VLOOKUP(A376,Journal!$X$2:$AK$1000,14,FALSE)))</f>
        <v/>
      </c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</row>
    <row r="377" spans="1:20" ht="15.75" customHeight="1" x14ac:dyDescent="0.25">
      <c r="A377" s="80" t="str">
        <f>IF(AND(Journal!L377&gt;=Statistics!$E$4,Journal!L377&lt;=Statistics!$F$4),Journal!X377,"")</f>
        <v/>
      </c>
      <c r="B377" s="128" t="str">
        <f>IF(A377="","",VLOOKUP(A377,Journal!$X:$AG,10,FALSE))</f>
        <v/>
      </c>
      <c r="C377" s="127" t="str">
        <f>IF(A377="","",IF(ISNA(VLOOKUP(A377,Journal!$X$2:$X$1000,1,FALSE)),"",VLOOKUP(A377,Journal!$X$2:$Y$1000,2,FALSE)))</f>
        <v/>
      </c>
      <c r="D377" s="79" t="str">
        <f>IF(A377="","",IF(ISNA(VLOOKUP(A377,Journal!$X$2:$X$1000,1,FALSE)),"",VLOOKUP(A377,Journal!$X$2:$AF$1000,9,FALSE)))</f>
        <v/>
      </c>
      <c r="E377" s="79" t="str">
        <f>IF(A377="","",IF(ISNA(VLOOKUP(A377,Journal!$X$2:$X$1000,1,FALSE)),"",VLOOKUP(A377,Journal!$X$2:$AK$1000,13,FALSE)))</f>
        <v/>
      </c>
      <c r="F377" s="79" t="str">
        <f>IF(A377="","",IF(ISNA(VLOOKUP(A377,Journal!$X$2:$X$1000,1,FALSE)),"",VLOOKUP(A377,Journal!$X$2:$AK$1000,14,FALSE)))</f>
        <v/>
      </c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</row>
    <row r="378" spans="1:20" ht="15.75" customHeight="1" x14ac:dyDescent="0.25">
      <c r="A378" s="80" t="str">
        <f>IF(AND(Journal!L378&gt;=Statistics!$E$4,Journal!L378&lt;=Statistics!$F$4),Journal!X378,"")</f>
        <v/>
      </c>
      <c r="B378" s="128" t="str">
        <f>IF(A378="","",VLOOKUP(A378,Journal!$X:$AG,10,FALSE))</f>
        <v/>
      </c>
      <c r="C378" s="127" t="str">
        <f>IF(A378="","",IF(ISNA(VLOOKUP(A378,Journal!$X$2:$X$1000,1,FALSE)),"",VLOOKUP(A378,Journal!$X$2:$Y$1000,2,FALSE)))</f>
        <v/>
      </c>
      <c r="D378" s="79" t="str">
        <f>IF(A378="","",IF(ISNA(VLOOKUP(A378,Journal!$X$2:$X$1000,1,FALSE)),"",VLOOKUP(A378,Journal!$X$2:$AF$1000,9,FALSE)))</f>
        <v/>
      </c>
      <c r="E378" s="79" t="str">
        <f>IF(A378="","",IF(ISNA(VLOOKUP(A378,Journal!$X$2:$X$1000,1,FALSE)),"",VLOOKUP(A378,Journal!$X$2:$AK$1000,13,FALSE)))</f>
        <v/>
      </c>
      <c r="F378" s="79" t="str">
        <f>IF(A378="","",IF(ISNA(VLOOKUP(A378,Journal!$X$2:$X$1000,1,FALSE)),"",VLOOKUP(A378,Journal!$X$2:$AK$1000,14,FALSE)))</f>
        <v/>
      </c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</row>
    <row r="379" spans="1:20" ht="15.75" customHeight="1" x14ac:dyDescent="0.25">
      <c r="A379" s="80" t="str">
        <f>IF(AND(Journal!L379&gt;=Statistics!$E$4,Journal!L379&lt;=Statistics!$F$4),Journal!X379,"")</f>
        <v/>
      </c>
      <c r="B379" s="128" t="str">
        <f>IF(A379="","",VLOOKUP(A379,Journal!$X:$AG,10,FALSE))</f>
        <v/>
      </c>
      <c r="C379" s="127" t="str">
        <f>IF(A379="","",IF(ISNA(VLOOKUP(A379,Journal!$X$2:$X$1000,1,FALSE)),"",VLOOKUP(A379,Journal!$X$2:$Y$1000,2,FALSE)))</f>
        <v/>
      </c>
      <c r="D379" s="79" t="str">
        <f>IF(A379="","",IF(ISNA(VLOOKUP(A379,Journal!$X$2:$X$1000,1,FALSE)),"",VLOOKUP(A379,Journal!$X$2:$AF$1000,9,FALSE)))</f>
        <v/>
      </c>
      <c r="E379" s="79" t="str">
        <f>IF(A379="","",IF(ISNA(VLOOKUP(A379,Journal!$X$2:$X$1000,1,FALSE)),"",VLOOKUP(A379,Journal!$X$2:$AK$1000,13,FALSE)))</f>
        <v/>
      </c>
      <c r="F379" s="79" t="str">
        <f>IF(A379="","",IF(ISNA(VLOOKUP(A379,Journal!$X$2:$X$1000,1,FALSE)),"",VLOOKUP(A379,Journal!$X$2:$AK$1000,14,FALSE)))</f>
        <v/>
      </c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</row>
    <row r="380" spans="1:20" ht="15.75" customHeight="1" x14ac:dyDescent="0.25">
      <c r="A380" s="80" t="str">
        <f>IF(AND(Journal!L380&gt;=Statistics!$E$4,Journal!L380&lt;=Statistics!$F$4),Journal!X380,"")</f>
        <v/>
      </c>
      <c r="B380" s="128" t="str">
        <f>IF(A380="","",VLOOKUP(A380,Journal!$X:$AG,10,FALSE))</f>
        <v/>
      </c>
      <c r="C380" s="127" t="str">
        <f>IF(A380="","",IF(ISNA(VLOOKUP(A380,Journal!$X$2:$X$1000,1,FALSE)),"",VLOOKUP(A380,Journal!$X$2:$Y$1000,2,FALSE)))</f>
        <v/>
      </c>
      <c r="D380" s="79" t="str">
        <f>IF(A380="","",IF(ISNA(VLOOKUP(A380,Journal!$X$2:$X$1000,1,FALSE)),"",VLOOKUP(A380,Journal!$X$2:$AF$1000,9,FALSE)))</f>
        <v/>
      </c>
      <c r="E380" s="79" t="str">
        <f>IF(A380="","",IF(ISNA(VLOOKUP(A380,Journal!$X$2:$X$1000,1,FALSE)),"",VLOOKUP(A380,Journal!$X$2:$AK$1000,13,FALSE)))</f>
        <v/>
      </c>
      <c r="F380" s="79" t="str">
        <f>IF(A380="","",IF(ISNA(VLOOKUP(A380,Journal!$X$2:$X$1000,1,FALSE)),"",VLOOKUP(A380,Journal!$X$2:$AK$1000,14,FALSE)))</f>
        <v/>
      </c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</row>
    <row r="381" spans="1:20" ht="15.75" customHeight="1" x14ac:dyDescent="0.25">
      <c r="A381" s="80" t="str">
        <f>IF(AND(Journal!L381&gt;=Statistics!$E$4,Journal!L381&lt;=Statistics!$F$4),Journal!X381,"")</f>
        <v/>
      </c>
      <c r="B381" s="128" t="str">
        <f>IF(A381="","",VLOOKUP(A381,Journal!$X:$AG,10,FALSE))</f>
        <v/>
      </c>
      <c r="C381" s="127" t="str">
        <f>IF(A381="","",IF(ISNA(VLOOKUP(A381,Journal!$X$2:$X$1000,1,FALSE)),"",VLOOKUP(A381,Journal!$X$2:$Y$1000,2,FALSE)))</f>
        <v/>
      </c>
      <c r="D381" s="79" t="str">
        <f>IF(A381="","",IF(ISNA(VLOOKUP(A381,Journal!$X$2:$X$1000,1,FALSE)),"",VLOOKUP(A381,Journal!$X$2:$AF$1000,9,FALSE)))</f>
        <v/>
      </c>
      <c r="E381" s="79" t="str">
        <f>IF(A381="","",IF(ISNA(VLOOKUP(A381,Journal!$X$2:$X$1000,1,FALSE)),"",VLOOKUP(A381,Journal!$X$2:$AK$1000,13,FALSE)))</f>
        <v/>
      </c>
      <c r="F381" s="79" t="str">
        <f>IF(A381="","",IF(ISNA(VLOOKUP(A381,Journal!$X$2:$X$1000,1,FALSE)),"",VLOOKUP(A381,Journal!$X$2:$AK$1000,14,FALSE)))</f>
        <v/>
      </c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</row>
    <row r="382" spans="1:20" ht="15.75" customHeight="1" x14ac:dyDescent="0.25">
      <c r="A382" s="80" t="str">
        <f>IF(AND(Journal!L382&gt;=Statistics!$E$4,Journal!L382&lt;=Statistics!$F$4),Journal!X382,"")</f>
        <v/>
      </c>
      <c r="B382" s="128" t="str">
        <f>IF(A382="","",VLOOKUP(A382,Journal!$X:$AG,10,FALSE))</f>
        <v/>
      </c>
      <c r="C382" s="127" t="str">
        <f>IF(A382="","",IF(ISNA(VLOOKUP(A382,Journal!$X$2:$X$1000,1,FALSE)),"",VLOOKUP(A382,Journal!$X$2:$Y$1000,2,FALSE)))</f>
        <v/>
      </c>
      <c r="D382" s="79" t="str">
        <f>IF(A382="","",IF(ISNA(VLOOKUP(A382,Journal!$X$2:$X$1000,1,FALSE)),"",VLOOKUP(A382,Journal!$X$2:$AF$1000,9,FALSE)))</f>
        <v/>
      </c>
      <c r="E382" s="79" t="str">
        <f>IF(A382="","",IF(ISNA(VLOOKUP(A382,Journal!$X$2:$X$1000,1,FALSE)),"",VLOOKUP(A382,Journal!$X$2:$AK$1000,13,FALSE)))</f>
        <v/>
      </c>
      <c r="F382" s="79" t="str">
        <f>IF(A382="","",IF(ISNA(VLOOKUP(A382,Journal!$X$2:$X$1000,1,FALSE)),"",VLOOKUP(A382,Journal!$X$2:$AK$1000,14,FALSE)))</f>
        <v/>
      </c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</row>
    <row r="383" spans="1:20" ht="15.75" customHeight="1" x14ac:dyDescent="0.25">
      <c r="A383" s="80" t="str">
        <f>IF(AND(Journal!L383&gt;=Statistics!$E$4,Journal!L383&lt;=Statistics!$F$4),Journal!X383,"")</f>
        <v/>
      </c>
      <c r="B383" s="128" t="str">
        <f>IF(A383="","",VLOOKUP(A383,Journal!$X:$AG,10,FALSE))</f>
        <v/>
      </c>
      <c r="C383" s="127" t="str">
        <f>IF(A383="","",IF(ISNA(VLOOKUP(A383,Journal!$X$2:$X$1000,1,FALSE)),"",VLOOKUP(A383,Journal!$X$2:$Y$1000,2,FALSE)))</f>
        <v/>
      </c>
      <c r="D383" s="79" t="str">
        <f>IF(A383="","",IF(ISNA(VLOOKUP(A383,Journal!$X$2:$X$1000,1,FALSE)),"",VLOOKUP(A383,Journal!$X$2:$AF$1000,9,FALSE)))</f>
        <v/>
      </c>
      <c r="E383" s="79" t="str">
        <f>IF(A383="","",IF(ISNA(VLOOKUP(A383,Journal!$X$2:$X$1000,1,FALSE)),"",VLOOKUP(A383,Journal!$X$2:$AK$1000,13,FALSE)))</f>
        <v/>
      </c>
      <c r="F383" s="79" t="str">
        <f>IF(A383="","",IF(ISNA(VLOOKUP(A383,Journal!$X$2:$X$1000,1,FALSE)),"",VLOOKUP(A383,Journal!$X$2:$AK$1000,14,FALSE)))</f>
        <v/>
      </c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</row>
    <row r="384" spans="1:20" ht="15.75" customHeight="1" x14ac:dyDescent="0.25">
      <c r="A384" s="80" t="str">
        <f>IF(AND(Journal!L384&gt;=Statistics!$E$4,Journal!L384&lt;=Statistics!$F$4),Journal!X384,"")</f>
        <v/>
      </c>
      <c r="B384" s="128" t="str">
        <f>IF(A384="","",VLOOKUP(A384,Journal!$X:$AG,10,FALSE))</f>
        <v/>
      </c>
      <c r="C384" s="127" t="str">
        <f>IF(A384="","",IF(ISNA(VLOOKUP(A384,Journal!$X$2:$X$1000,1,FALSE)),"",VLOOKUP(A384,Journal!$X$2:$Y$1000,2,FALSE)))</f>
        <v/>
      </c>
      <c r="D384" s="79" t="str">
        <f>IF(A384="","",IF(ISNA(VLOOKUP(A384,Journal!$X$2:$X$1000,1,FALSE)),"",VLOOKUP(A384,Journal!$X$2:$AF$1000,9,FALSE)))</f>
        <v/>
      </c>
      <c r="E384" s="79" t="str">
        <f>IF(A384="","",IF(ISNA(VLOOKUP(A384,Journal!$X$2:$X$1000,1,FALSE)),"",VLOOKUP(A384,Journal!$X$2:$AK$1000,13,FALSE)))</f>
        <v/>
      </c>
      <c r="F384" s="79" t="str">
        <f>IF(A384="","",IF(ISNA(VLOOKUP(A384,Journal!$X$2:$X$1000,1,FALSE)),"",VLOOKUP(A384,Journal!$X$2:$AK$1000,14,FALSE)))</f>
        <v/>
      </c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</row>
    <row r="385" spans="1:20" ht="15.75" customHeight="1" x14ac:dyDescent="0.25">
      <c r="A385" s="80" t="str">
        <f>IF(AND(Journal!L385&gt;=Statistics!$E$4,Journal!L385&lt;=Statistics!$F$4),Journal!X385,"")</f>
        <v/>
      </c>
      <c r="B385" s="128" t="str">
        <f>IF(A385="","",VLOOKUP(A385,Journal!$X:$AG,10,FALSE))</f>
        <v/>
      </c>
      <c r="C385" s="127" t="str">
        <f>IF(A385="","",IF(ISNA(VLOOKUP(A385,Journal!$X$2:$X$1000,1,FALSE)),"",VLOOKUP(A385,Journal!$X$2:$Y$1000,2,FALSE)))</f>
        <v/>
      </c>
      <c r="D385" s="79" t="str">
        <f>IF(A385="","",IF(ISNA(VLOOKUP(A385,Journal!$X$2:$X$1000,1,FALSE)),"",VLOOKUP(A385,Journal!$X$2:$AF$1000,9,FALSE)))</f>
        <v/>
      </c>
      <c r="E385" s="79" t="str">
        <f>IF(A385="","",IF(ISNA(VLOOKUP(A385,Journal!$X$2:$X$1000,1,FALSE)),"",VLOOKUP(A385,Journal!$X$2:$AK$1000,13,FALSE)))</f>
        <v/>
      </c>
      <c r="F385" s="79" t="str">
        <f>IF(A385="","",IF(ISNA(VLOOKUP(A385,Journal!$X$2:$X$1000,1,FALSE)),"",VLOOKUP(A385,Journal!$X$2:$AK$1000,14,FALSE)))</f>
        <v/>
      </c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</row>
    <row r="386" spans="1:20" ht="15.75" customHeight="1" x14ac:dyDescent="0.25">
      <c r="A386" s="80" t="str">
        <f>IF(AND(Journal!L386&gt;=Statistics!$E$4,Journal!L386&lt;=Statistics!$F$4),Journal!X386,"")</f>
        <v/>
      </c>
      <c r="B386" s="128" t="str">
        <f>IF(A386="","",VLOOKUP(A386,Journal!$X:$AG,10,FALSE))</f>
        <v/>
      </c>
      <c r="C386" s="127" t="str">
        <f>IF(A386="","",IF(ISNA(VLOOKUP(A386,Journal!$X$2:$X$1000,1,FALSE)),"",VLOOKUP(A386,Journal!$X$2:$Y$1000,2,FALSE)))</f>
        <v/>
      </c>
      <c r="D386" s="79" t="str">
        <f>IF(A386="","",IF(ISNA(VLOOKUP(A386,Journal!$X$2:$X$1000,1,FALSE)),"",VLOOKUP(A386,Journal!$X$2:$AF$1000,9,FALSE)))</f>
        <v/>
      </c>
      <c r="E386" s="79" t="str">
        <f>IF(A386="","",IF(ISNA(VLOOKUP(A386,Journal!$X$2:$X$1000,1,FALSE)),"",VLOOKUP(A386,Journal!$X$2:$AK$1000,13,FALSE)))</f>
        <v/>
      </c>
      <c r="F386" s="79" t="str">
        <f>IF(A386="","",IF(ISNA(VLOOKUP(A386,Journal!$X$2:$X$1000,1,FALSE)),"",VLOOKUP(A386,Journal!$X$2:$AK$1000,14,FALSE)))</f>
        <v/>
      </c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</row>
    <row r="387" spans="1:20" ht="15.75" customHeight="1" x14ac:dyDescent="0.25">
      <c r="A387" s="80" t="str">
        <f>IF(AND(Journal!L387&gt;=Statistics!$E$4,Journal!L387&lt;=Statistics!$F$4),Journal!X387,"")</f>
        <v/>
      </c>
      <c r="B387" s="128" t="str">
        <f>IF(A387="","",VLOOKUP(A387,Journal!$X:$AG,10,FALSE))</f>
        <v/>
      </c>
      <c r="C387" s="127" t="str">
        <f>IF(A387="","",IF(ISNA(VLOOKUP(A387,Journal!$X$2:$X$1000,1,FALSE)),"",VLOOKUP(A387,Journal!$X$2:$Y$1000,2,FALSE)))</f>
        <v/>
      </c>
      <c r="D387" s="79" t="str">
        <f>IF(A387="","",IF(ISNA(VLOOKUP(A387,Journal!$X$2:$X$1000,1,FALSE)),"",VLOOKUP(A387,Journal!$X$2:$AF$1000,9,FALSE)))</f>
        <v/>
      </c>
      <c r="E387" s="79" t="str">
        <f>IF(A387="","",IF(ISNA(VLOOKUP(A387,Journal!$X$2:$X$1000,1,FALSE)),"",VLOOKUP(A387,Journal!$X$2:$AK$1000,13,FALSE)))</f>
        <v/>
      </c>
      <c r="F387" s="79" t="str">
        <f>IF(A387="","",IF(ISNA(VLOOKUP(A387,Journal!$X$2:$X$1000,1,FALSE)),"",VLOOKUP(A387,Journal!$X$2:$AK$1000,14,FALSE)))</f>
        <v/>
      </c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</row>
    <row r="388" spans="1:20" ht="15.75" customHeight="1" x14ac:dyDescent="0.25">
      <c r="A388" s="80" t="str">
        <f>IF(AND(Journal!L388&gt;=Statistics!$E$4,Journal!L388&lt;=Statistics!$F$4),Journal!X388,"")</f>
        <v/>
      </c>
      <c r="B388" s="128" t="str">
        <f>IF(A388="","",VLOOKUP(A388,Journal!$X:$AG,10,FALSE))</f>
        <v/>
      </c>
      <c r="C388" s="127" t="str">
        <f>IF(A388="","",IF(ISNA(VLOOKUP(A388,Journal!$X$2:$X$1000,1,FALSE)),"",VLOOKUP(A388,Journal!$X$2:$Y$1000,2,FALSE)))</f>
        <v/>
      </c>
      <c r="D388" s="79" t="str">
        <f>IF(A388="","",IF(ISNA(VLOOKUP(A388,Journal!$X$2:$X$1000,1,FALSE)),"",VLOOKUP(A388,Journal!$X$2:$AF$1000,9,FALSE)))</f>
        <v/>
      </c>
      <c r="E388" s="79" t="str">
        <f>IF(A388="","",IF(ISNA(VLOOKUP(A388,Journal!$X$2:$X$1000,1,FALSE)),"",VLOOKUP(A388,Journal!$X$2:$AK$1000,13,FALSE)))</f>
        <v/>
      </c>
      <c r="F388" s="79" t="str">
        <f>IF(A388="","",IF(ISNA(VLOOKUP(A388,Journal!$X$2:$X$1000,1,FALSE)),"",VLOOKUP(A388,Journal!$X$2:$AK$1000,14,FALSE)))</f>
        <v/>
      </c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</row>
    <row r="389" spans="1:20" ht="15.75" customHeight="1" x14ac:dyDescent="0.25">
      <c r="A389" s="80" t="str">
        <f>IF(AND(Journal!L389&gt;=Statistics!$E$4,Journal!L389&lt;=Statistics!$F$4),Journal!X389,"")</f>
        <v/>
      </c>
      <c r="B389" s="128" t="str">
        <f>IF(A389="","",VLOOKUP(A389,Journal!$X:$AG,10,FALSE))</f>
        <v/>
      </c>
      <c r="C389" s="127" t="str">
        <f>IF(A389="","",IF(ISNA(VLOOKUP(A389,Journal!$X$2:$X$1000,1,FALSE)),"",VLOOKUP(A389,Journal!$X$2:$Y$1000,2,FALSE)))</f>
        <v/>
      </c>
      <c r="D389" s="79" t="str">
        <f>IF(A389="","",IF(ISNA(VLOOKUP(A389,Journal!$X$2:$X$1000,1,FALSE)),"",VLOOKUP(A389,Journal!$X$2:$AF$1000,9,FALSE)))</f>
        <v/>
      </c>
      <c r="E389" s="79" t="str">
        <f>IF(A389="","",IF(ISNA(VLOOKUP(A389,Journal!$X$2:$X$1000,1,FALSE)),"",VLOOKUP(A389,Journal!$X$2:$AK$1000,13,FALSE)))</f>
        <v/>
      </c>
      <c r="F389" s="79" t="str">
        <f>IF(A389="","",IF(ISNA(VLOOKUP(A389,Journal!$X$2:$X$1000,1,FALSE)),"",VLOOKUP(A389,Journal!$X$2:$AK$1000,14,FALSE)))</f>
        <v/>
      </c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</row>
    <row r="390" spans="1:20" ht="15.75" customHeight="1" x14ac:dyDescent="0.25">
      <c r="A390" s="80" t="str">
        <f>IF(AND(Journal!L390&gt;=Statistics!$E$4,Journal!L390&lt;=Statistics!$F$4),Journal!X390,"")</f>
        <v/>
      </c>
      <c r="B390" s="128" t="str">
        <f>IF(A390="","",VLOOKUP(A390,Journal!$X:$AG,10,FALSE))</f>
        <v/>
      </c>
      <c r="C390" s="127" t="str">
        <f>IF(A390="","",IF(ISNA(VLOOKUP(A390,Journal!$X$2:$X$1000,1,FALSE)),"",VLOOKUP(A390,Journal!$X$2:$Y$1000,2,FALSE)))</f>
        <v/>
      </c>
      <c r="D390" s="79" t="str">
        <f>IF(A390="","",IF(ISNA(VLOOKUP(A390,Journal!$X$2:$X$1000,1,FALSE)),"",VLOOKUP(A390,Journal!$X$2:$AF$1000,9,FALSE)))</f>
        <v/>
      </c>
      <c r="E390" s="79" t="str">
        <f>IF(A390="","",IF(ISNA(VLOOKUP(A390,Journal!$X$2:$X$1000,1,FALSE)),"",VLOOKUP(A390,Journal!$X$2:$AK$1000,13,FALSE)))</f>
        <v/>
      </c>
      <c r="F390" s="79" t="str">
        <f>IF(A390="","",IF(ISNA(VLOOKUP(A390,Journal!$X$2:$X$1000,1,FALSE)),"",VLOOKUP(A390,Journal!$X$2:$AK$1000,14,FALSE)))</f>
        <v/>
      </c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</row>
    <row r="391" spans="1:20" ht="15.75" customHeight="1" x14ac:dyDescent="0.25">
      <c r="A391" s="80" t="str">
        <f>IF(AND(Journal!L391&gt;=Statistics!$E$4,Journal!L391&lt;=Statistics!$F$4),Journal!X391,"")</f>
        <v/>
      </c>
      <c r="B391" s="128" t="str">
        <f>IF(A391="","",VLOOKUP(A391,Journal!$X:$AG,10,FALSE))</f>
        <v/>
      </c>
      <c r="C391" s="127" t="str">
        <f>IF(A391="","",IF(ISNA(VLOOKUP(A391,Journal!$X$2:$X$1000,1,FALSE)),"",VLOOKUP(A391,Journal!$X$2:$Y$1000,2,FALSE)))</f>
        <v/>
      </c>
      <c r="D391" s="79" t="str">
        <f>IF(A391="","",IF(ISNA(VLOOKUP(A391,Journal!$X$2:$X$1000,1,FALSE)),"",VLOOKUP(A391,Journal!$X$2:$AF$1000,9,FALSE)))</f>
        <v/>
      </c>
      <c r="E391" s="79" t="str">
        <f>IF(A391="","",IF(ISNA(VLOOKUP(A391,Journal!$X$2:$X$1000,1,FALSE)),"",VLOOKUP(A391,Journal!$X$2:$AK$1000,13,FALSE)))</f>
        <v/>
      </c>
      <c r="F391" s="79" t="str">
        <f>IF(A391="","",IF(ISNA(VLOOKUP(A391,Journal!$X$2:$X$1000,1,FALSE)),"",VLOOKUP(A391,Journal!$X$2:$AK$1000,14,FALSE)))</f>
        <v/>
      </c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</row>
    <row r="392" spans="1:20" ht="15.75" customHeight="1" x14ac:dyDescent="0.25">
      <c r="A392" s="80" t="str">
        <f>IF(AND(Journal!L392&gt;=Statistics!$E$4,Journal!L392&lt;=Statistics!$F$4),Journal!X392,"")</f>
        <v/>
      </c>
      <c r="B392" s="128" t="str">
        <f>IF(A392="","",VLOOKUP(A392,Journal!$X:$AG,10,FALSE))</f>
        <v/>
      </c>
      <c r="C392" s="127" t="str">
        <f>IF(A392="","",IF(ISNA(VLOOKUP(A392,Journal!$X$2:$X$1000,1,FALSE)),"",VLOOKUP(A392,Journal!$X$2:$Y$1000,2,FALSE)))</f>
        <v/>
      </c>
      <c r="D392" s="79" t="str">
        <f>IF(A392="","",IF(ISNA(VLOOKUP(A392,Journal!$X$2:$X$1000,1,FALSE)),"",VLOOKUP(A392,Journal!$X$2:$AF$1000,9,FALSE)))</f>
        <v/>
      </c>
      <c r="E392" s="79" t="str">
        <f>IF(A392="","",IF(ISNA(VLOOKUP(A392,Journal!$X$2:$X$1000,1,FALSE)),"",VLOOKUP(A392,Journal!$X$2:$AK$1000,13,FALSE)))</f>
        <v/>
      </c>
      <c r="F392" s="79" t="str">
        <f>IF(A392="","",IF(ISNA(VLOOKUP(A392,Journal!$X$2:$X$1000,1,FALSE)),"",VLOOKUP(A392,Journal!$X$2:$AK$1000,14,FALSE)))</f>
        <v/>
      </c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</row>
    <row r="393" spans="1:20" ht="15.75" customHeight="1" x14ac:dyDescent="0.25">
      <c r="A393" s="80" t="str">
        <f>IF(AND(Journal!L393&gt;=Statistics!$E$4,Journal!L393&lt;=Statistics!$F$4),Journal!X393,"")</f>
        <v/>
      </c>
      <c r="B393" s="128" t="str">
        <f>IF(A393="","",VLOOKUP(A393,Journal!$X:$AG,10,FALSE))</f>
        <v/>
      </c>
      <c r="C393" s="127" t="str">
        <f>IF(A393="","",IF(ISNA(VLOOKUP(A393,Journal!$X$2:$X$1000,1,FALSE)),"",VLOOKUP(A393,Journal!$X$2:$Y$1000,2,FALSE)))</f>
        <v/>
      </c>
      <c r="D393" s="79" t="str">
        <f>IF(A393="","",IF(ISNA(VLOOKUP(A393,Journal!$X$2:$X$1000,1,FALSE)),"",VLOOKUP(A393,Journal!$X$2:$AF$1000,9,FALSE)))</f>
        <v/>
      </c>
      <c r="E393" s="79" t="str">
        <f>IF(A393="","",IF(ISNA(VLOOKUP(A393,Journal!$X$2:$X$1000,1,FALSE)),"",VLOOKUP(A393,Journal!$X$2:$AK$1000,13,FALSE)))</f>
        <v/>
      </c>
      <c r="F393" s="79" t="str">
        <f>IF(A393="","",IF(ISNA(VLOOKUP(A393,Journal!$X$2:$X$1000,1,FALSE)),"",VLOOKUP(A393,Journal!$X$2:$AK$1000,14,FALSE)))</f>
        <v/>
      </c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</row>
    <row r="394" spans="1:20" ht="15.75" customHeight="1" x14ac:dyDescent="0.25">
      <c r="A394" s="80" t="str">
        <f>IF(AND(Journal!L394&gt;=Statistics!$E$4,Journal!L394&lt;=Statistics!$F$4),Journal!X394,"")</f>
        <v/>
      </c>
      <c r="B394" s="128" t="str">
        <f>IF(A394="","",VLOOKUP(A394,Journal!$X:$AG,10,FALSE))</f>
        <v/>
      </c>
      <c r="C394" s="127" t="str">
        <f>IF(A394="","",IF(ISNA(VLOOKUP(A394,Journal!$X$2:$X$1000,1,FALSE)),"",VLOOKUP(A394,Journal!$X$2:$Y$1000,2,FALSE)))</f>
        <v/>
      </c>
      <c r="D394" s="79" t="str">
        <f>IF(A394="","",IF(ISNA(VLOOKUP(A394,Journal!$X$2:$X$1000,1,FALSE)),"",VLOOKUP(A394,Journal!$X$2:$AF$1000,9,FALSE)))</f>
        <v/>
      </c>
      <c r="E394" s="79" t="str">
        <f>IF(A394="","",IF(ISNA(VLOOKUP(A394,Journal!$X$2:$X$1000,1,FALSE)),"",VLOOKUP(A394,Journal!$X$2:$AK$1000,13,FALSE)))</f>
        <v/>
      </c>
      <c r="F394" s="79" t="str">
        <f>IF(A394="","",IF(ISNA(VLOOKUP(A394,Journal!$X$2:$X$1000,1,FALSE)),"",VLOOKUP(A394,Journal!$X$2:$AK$1000,14,FALSE)))</f>
        <v/>
      </c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</row>
    <row r="395" spans="1:20" ht="15.75" customHeight="1" x14ac:dyDescent="0.25">
      <c r="A395" s="80" t="str">
        <f>IF(AND(Journal!L395&gt;=Statistics!$E$4,Journal!L395&lt;=Statistics!$F$4),Journal!X395,"")</f>
        <v/>
      </c>
      <c r="B395" s="128" t="str">
        <f>IF(A395="","",VLOOKUP(A395,Journal!$X:$AG,10,FALSE))</f>
        <v/>
      </c>
      <c r="C395" s="127" t="str">
        <f>IF(A395="","",IF(ISNA(VLOOKUP(A395,Journal!$X$2:$X$1000,1,FALSE)),"",VLOOKUP(A395,Journal!$X$2:$Y$1000,2,FALSE)))</f>
        <v/>
      </c>
      <c r="D395" s="79" t="str">
        <f>IF(A395="","",IF(ISNA(VLOOKUP(A395,Journal!$X$2:$X$1000,1,FALSE)),"",VLOOKUP(A395,Journal!$X$2:$AF$1000,9,FALSE)))</f>
        <v/>
      </c>
      <c r="E395" s="79" t="str">
        <f>IF(A395="","",IF(ISNA(VLOOKUP(A395,Journal!$X$2:$X$1000,1,FALSE)),"",VLOOKUP(A395,Journal!$X$2:$AK$1000,13,FALSE)))</f>
        <v/>
      </c>
      <c r="F395" s="79" t="str">
        <f>IF(A395="","",IF(ISNA(VLOOKUP(A395,Journal!$X$2:$X$1000,1,FALSE)),"",VLOOKUP(A395,Journal!$X$2:$AK$1000,14,FALSE)))</f>
        <v/>
      </c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</row>
    <row r="396" spans="1:20" ht="15.75" customHeight="1" x14ac:dyDescent="0.25">
      <c r="A396" s="80" t="str">
        <f>IF(AND(Journal!L396&gt;=Statistics!$E$4,Journal!L396&lt;=Statistics!$F$4),Journal!X396,"")</f>
        <v/>
      </c>
      <c r="B396" s="128" t="str">
        <f>IF(A396="","",VLOOKUP(A396,Journal!$X:$AG,10,FALSE))</f>
        <v/>
      </c>
      <c r="C396" s="127" t="str">
        <f>IF(A396="","",IF(ISNA(VLOOKUP(A396,Journal!$X$2:$X$1000,1,FALSE)),"",VLOOKUP(A396,Journal!$X$2:$Y$1000,2,FALSE)))</f>
        <v/>
      </c>
      <c r="D396" s="79" t="str">
        <f>IF(A396="","",IF(ISNA(VLOOKUP(A396,Journal!$X$2:$X$1000,1,FALSE)),"",VLOOKUP(A396,Journal!$X$2:$AF$1000,9,FALSE)))</f>
        <v/>
      </c>
      <c r="E396" s="79" t="str">
        <f>IF(A396="","",IF(ISNA(VLOOKUP(A396,Journal!$X$2:$X$1000,1,FALSE)),"",VLOOKUP(A396,Journal!$X$2:$AK$1000,13,FALSE)))</f>
        <v/>
      </c>
      <c r="F396" s="79" t="str">
        <f>IF(A396="","",IF(ISNA(VLOOKUP(A396,Journal!$X$2:$X$1000,1,FALSE)),"",VLOOKUP(A396,Journal!$X$2:$AK$1000,14,FALSE)))</f>
        <v/>
      </c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</row>
    <row r="397" spans="1:20" ht="15.75" customHeight="1" x14ac:dyDescent="0.25">
      <c r="A397" s="80" t="str">
        <f>IF(AND(Journal!L397&gt;=Statistics!$E$4,Journal!L397&lt;=Statistics!$F$4),Journal!X397,"")</f>
        <v/>
      </c>
      <c r="B397" s="128" t="str">
        <f>IF(A397="","",VLOOKUP(A397,Journal!$X:$AG,10,FALSE))</f>
        <v/>
      </c>
      <c r="C397" s="127" t="str">
        <f>IF(A397="","",IF(ISNA(VLOOKUP(A397,Journal!$X$2:$X$1000,1,FALSE)),"",VLOOKUP(A397,Journal!$X$2:$Y$1000,2,FALSE)))</f>
        <v/>
      </c>
      <c r="D397" s="79" t="str">
        <f>IF(A397="","",IF(ISNA(VLOOKUP(A397,Journal!$X$2:$X$1000,1,FALSE)),"",VLOOKUP(A397,Journal!$X$2:$AF$1000,9,FALSE)))</f>
        <v/>
      </c>
      <c r="E397" s="79" t="str">
        <f>IF(A397="","",IF(ISNA(VLOOKUP(A397,Journal!$X$2:$X$1000,1,FALSE)),"",VLOOKUP(A397,Journal!$X$2:$AK$1000,13,FALSE)))</f>
        <v/>
      </c>
      <c r="F397" s="79" t="str">
        <f>IF(A397="","",IF(ISNA(VLOOKUP(A397,Journal!$X$2:$X$1000,1,FALSE)),"",VLOOKUP(A397,Journal!$X$2:$AK$1000,14,FALSE)))</f>
        <v/>
      </c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</row>
    <row r="398" spans="1:20" ht="15.75" customHeight="1" x14ac:dyDescent="0.25">
      <c r="A398" s="80" t="str">
        <f>IF(AND(Journal!L398&gt;=Statistics!$E$4,Journal!L398&lt;=Statistics!$F$4),Journal!X398,"")</f>
        <v/>
      </c>
      <c r="B398" s="128" t="str">
        <f>IF(A398="","",VLOOKUP(A398,Journal!$X:$AG,10,FALSE))</f>
        <v/>
      </c>
      <c r="C398" s="127" t="str">
        <f>IF(A398="","",IF(ISNA(VLOOKUP(A398,Journal!$X$2:$X$1000,1,FALSE)),"",VLOOKUP(A398,Journal!$X$2:$Y$1000,2,FALSE)))</f>
        <v/>
      </c>
      <c r="D398" s="79" t="str">
        <f>IF(A398="","",IF(ISNA(VLOOKUP(A398,Journal!$X$2:$X$1000,1,FALSE)),"",VLOOKUP(A398,Journal!$X$2:$AF$1000,9,FALSE)))</f>
        <v/>
      </c>
      <c r="E398" s="79" t="str">
        <f>IF(A398="","",IF(ISNA(VLOOKUP(A398,Journal!$X$2:$X$1000,1,FALSE)),"",VLOOKUP(A398,Journal!$X$2:$AK$1000,13,FALSE)))</f>
        <v/>
      </c>
      <c r="F398" s="79" t="str">
        <f>IF(A398="","",IF(ISNA(VLOOKUP(A398,Journal!$X$2:$X$1000,1,FALSE)),"",VLOOKUP(A398,Journal!$X$2:$AK$1000,14,FALSE)))</f>
        <v/>
      </c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</row>
    <row r="399" spans="1:20" ht="15.75" customHeight="1" x14ac:dyDescent="0.25">
      <c r="A399" s="80" t="str">
        <f>IF(AND(Journal!L399&gt;=Statistics!$E$4,Journal!L399&lt;=Statistics!$F$4),Journal!X399,"")</f>
        <v/>
      </c>
      <c r="B399" s="128" t="str">
        <f>IF(A399="","",VLOOKUP(A399,Journal!$X:$AG,10,FALSE))</f>
        <v/>
      </c>
      <c r="C399" s="127" t="str">
        <f>IF(A399="","",IF(ISNA(VLOOKUP(A399,Journal!$X$2:$X$1000,1,FALSE)),"",VLOOKUP(A399,Journal!$X$2:$Y$1000,2,FALSE)))</f>
        <v/>
      </c>
      <c r="D399" s="79" t="str">
        <f>IF(A399="","",IF(ISNA(VLOOKUP(A399,Journal!$X$2:$X$1000,1,FALSE)),"",VLOOKUP(A399,Journal!$X$2:$AF$1000,9,FALSE)))</f>
        <v/>
      </c>
      <c r="E399" s="79" t="str">
        <f>IF(A399="","",IF(ISNA(VLOOKUP(A399,Journal!$X$2:$X$1000,1,FALSE)),"",VLOOKUP(A399,Journal!$X$2:$AK$1000,13,FALSE)))</f>
        <v/>
      </c>
      <c r="F399" s="79" t="str">
        <f>IF(A399="","",IF(ISNA(VLOOKUP(A399,Journal!$X$2:$X$1000,1,FALSE)),"",VLOOKUP(A399,Journal!$X$2:$AK$1000,14,FALSE)))</f>
        <v/>
      </c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</row>
    <row r="400" spans="1:20" ht="15.75" customHeight="1" x14ac:dyDescent="0.25">
      <c r="A400" s="80" t="str">
        <f>IF(AND(Journal!L400&gt;=Statistics!$E$4,Journal!L400&lt;=Statistics!$F$4),Journal!X400,"")</f>
        <v/>
      </c>
      <c r="B400" s="128" t="str">
        <f>IF(A400="","",VLOOKUP(A400,Journal!$X:$AG,10,FALSE))</f>
        <v/>
      </c>
      <c r="C400" s="127" t="str">
        <f>IF(A400="","",IF(ISNA(VLOOKUP(A400,Journal!$X$2:$X$1000,1,FALSE)),"",VLOOKUP(A400,Journal!$X$2:$Y$1000,2,FALSE)))</f>
        <v/>
      </c>
      <c r="D400" s="79" t="str">
        <f>IF(A400="","",IF(ISNA(VLOOKUP(A400,Journal!$X$2:$X$1000,1,FALSE)),"",VLOOKUP(A400,Journal!$X$2:$AF$1000,9,FALSE)))</f>
        <v/>
      </c>
      <c r="E400" s="79" t="str">
        <f>IF(A400="","",IF(ISNA(VLOOKUP(A400,Journal!$X$2:$X$1000,1,FALSE)),"",VLOOKUP(A400,Journal!$X$2:$AK$1000,13,FALSE)))</f>
        <v/>
      </c>
      <c r="F400" s="79" t="str">
        <f>IF(A400="","",IF(ISNA(VLOOKUP(A400,Journal!$X$2:$X$1000,1,FALSE)),"",VLOOKUP(A400,Journal!$X$2:$AK$1000,14,FALSE)))</f>
        <v/>
      </c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</row>
    <row r="401" spans="1:20" ht="15.75" customHeight="1" x14ac:dyDescent="0.25">
      <c r="A401" s="80" t="str">
        <f>IF(AND(Journal!L401&gt;=Statistics!$E$4,Journal!L401&lt;=Statistics!$F$4),Journal!X401,"")</f>
        <v/>
      </c>
      <c r="B401" s="128" t="str">
        <f>IF(A401="","",VLOOKUP(A401,Journal!$X:$AG,10,FALSE))</f>
        <v/>
      </c>
      <c r="C401" s="127" t="str">
        <f>IF(A401="","",IF(ISNA(VLOOKUP(A401,Journal!$X$2:$X$1000,1,FALSE)),"",VLOOKUP(A401,Journal!$X$2:$Y$1000,2,FALSE)))</f>
        <v/>
      </c>
      <c r="D401" s="79" t="str">
        <f>IF(A401="","",IF(ISNA(VLOOKUP(A401,Journal!$X$2:$X$1000,1,FALSE)),"",VLOOKUP(A401,Journal!$X$2:$AF$1000,9,FALSE)))</f>
        <v/>
      </c>
      <c r="E401" s="79" t="str">
        <f>IF(A401="","",IF(ISNA(VLOOKUP(A401,Journal!$X$2:$X$1000,1,FALSE)),"",VLOOKUP(A401,Journal!$X$2:$AK$1000,13,FALSE)))</f>
        <v/>
      </c>
      <c r="F401" s="79" t="str">
        <f>IF(A401="","",IF(ISNA(VLOOKUP(A401,Journal!$X$2:$X$1000,1,FALSE)),"",VLOOKUP(A401,Journal!$X$2:$AK$1000,14,FALSE)))</f>
        <v/>
      </c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</row>
    <row r="402" spans="1:20" ht="15.75" customHeight="1" x14ac:dyDescent="0.25">
      <c r="A402" s="80" t="str">
        <f>IF(AND(Journal!L402&gt;=Statistics!$E$4,Journal!L402&lt;=Statistics!$F$4),Journal!X402,"")</f>
        <v/>
      </c>
      <c r="B402" s="128" t="str">
        <f>IF(A402="","",VLOOKUP(A402,Journal!$X:$AG,10,FALSE))</f>
        <v/>
      </c>
      <c r="C402" s="127" t="str">
        <f>IF(A402="","",IF(ISNA(VLOOKUP(A402,Journal!$X$2:$X$1000,1,FALSE)),"",VLOOKUP(A402,Journal!$X$2:$Y$1000,2,FALSE)))</f>
        <v/>
      </c>
      <c r="D402" s="79" t="str">
        <f>IF(A402="","",IF(ISNA(VLOOKUP(A402,Journal!$X$2:$X$1000,1,FALSE)),"",VLOOKUP(A402,Journal!$X$2:$AF$1000,9,FALSE)))</f>
        <v/>
      </c>
      <c r="E402" s="79" t="str">
        <f>IF(A402="","",IF(ISNA(VLOOKUP(A402,Journal!$X$2:$X$1000,1,FALSE)),"",VLOOKUP(A402,Journal!$X$2:$AK$1000,13,FALSE)))</f>
        <v/>
      </c>
      <c r="F402" s="79" t="str">
        <f>IF(A402="","",IF(ISNA(VLOOKUP(A402,Journal!$X$2:$X$1000,1,FALSE)),"",VLOOKUP(A402,Journal!$X$2:$AK$1000,14,FALSE)))</f>
        <v/>
      </c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</row>
    <row r="403" spans="1:20" ht="15.75" customHeight="1" x14ac:dyDescent="0.25">
      <c r="A403" s="80" t="str">
        <f>IF(AND(Journal!L403&gt;=Statistics!$E$4,Journal!L403&lt;=Statistics!$F$4),Journal!X403,"")</f>
        <v/>
      </c>
      <c r="B403" s="128" t="str">
        <f>IF(A403="","",VLOOKUP(A403,Journal!$X:$AG,10,FALSE))</f>
        <v/>
      </c>
      <c r="C403" s="127" t="str">
        <f>IF(A403="","",IF(ISNA(VLOOKUP(A403,Journal!$X$2:$X$1000,1,FALSE)),"",VLOOKUP(A403,Journal!$X$2:$Y$1000,2,FALSE)))</f>
        <v/>
      </c>
      <c r="D403" s="79" t="str">
        <f>IF(A403="","",IF(ISNA(VLOOKUP(A403,Journal!$X$2:$X$1000,1,FALSE)),"",VLOOKUP(A403,Journal!$X$2:$AF$1000,9,FALSE)))</f>
        <v/>
      </c>
      <c r="E403" s="79" t="str">
        <f>IF(A403="","",IF(ISNA(VLOOKUP(A403,Journal!$X$2:$X$1000,1,FALSE)),"",VLOOKUP(A403,Journal!$X$2:$AK$1000,13,FALSE)))</f>
        <v/>
      </c>
      <c r="F403" s="79" t="str">
        <f>IF(A403="","",IF(ISNA(VLOOKUP(A403,Journal!$X$2:$X$1000,1,FALSE)),"",VLOOKUP(A403,Journal!$X$2:$AK$1000,14,FALSE)))</f>
        <v/>
      </c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</row>
    <row r="404" spans="1:20" ht="15.75" customHeight="1" x14ac:dyDescent="0.25">
      <c r="A404" s="80" t="str">
        <f>IF(AND(Journal!L404&gt;=Statistics!$E$4,Journal!L404&lt;=Statistics!$F$4),Journal!X404,"")</f>
        <v/>
      </c>
      <c r="B404" s="128" t="str">
        <f>IF(A404="","",VLOOKUP(A404,Journal!$X:$AG,10,FALSE))</f>
        <v/>
      </c>
      <c r="C404" s="127" t="str">
        <f>IF(A404="","",IF(ISNA(VLOOKUP(A404,Journal!$X$2:$X$1000,1,FALSE)),"",VLOOKUP(A404,Journal!$X$2:$Y$1000,2,FALSE)))</f>
        <v/>
      </c>
      <c r="D404" s="79" t="str">
        <f>IF(A404="","",IF(ISNA(VLOOKUP(A404,Journal!$X$2:$X$1000,1,FALSE)),"",VLOOKUP(A404,Journal!$X$2:$AF$1000,9,FALSE)))</f>
        <v/>
      </c>
      <c r="E404" s="79" t="str">
        <f>IF(A404="","",IF(ISNA(VLOOKUP(A404,Journal!$X$2:$X$1000,1,FALSE)),"",VLOOKUP(A404,Journal!$X$2:$AK$1000,13,FALSE)))</f>
        <v/>
      </c>
      <c r="F404" s="79" t="str">
        <f>IF(A404="","",IF(ISNA(VLOOKUP(A404,Journal!$X$2:$X$1000,1,FALSE)),"",VLOOKUP(A404,Journal!$X$2:$AK$1000,14,FALSE)))</f>
        <v/>
      </c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</row>
    <row r="405" spans="1:20" ht="15.75" customHeight="1" x14ac:dyDescent="0.25">
      <c r="A405" s="80" t="str">
        <f>IF(AND(Journal!L405&gt;=Statistics!$E$4,Journal!L405&lt;=Statistics!$F$4),Journal!X405,"")</f>
        <v/>
      </c>
      <c r="B405" s="128" t="str">
        <f>IF(A405="","",VLOOKUP(A405,Journal!$X:$AG,10,FALSE))</f>
        <v/>
      </c>
      <c r="C405" s="127" t="str">
        <f>IF(A405="","",IF(ISNA(VLOOKUP(A405,Journal!$X$2:$X$1000,1,FALSE)),"",VLOOKUP(A405,Journal!$X$2:$Y$1000,2,FALSE)))</f>
        <v/>
      </c>
      <c r="D405" s="79" t="str">
        <f>IF(A405="","",IF(ISNA(VLOOKUP(A405,Journal!$X$2:$X$1000,1,FALSE)),"",VLOOKUP(A405,Journal!$X$2:$AF$1000,9,FALSE)))</f>
        <v/>
      </c>
      <c r="E405" s="79" t="str">
        <f>IF(A405="","",IF(ISNA(VLOOKUP(A405,Journal!$X$2:$X$1000,1,FALSE)),"",VLOOKUP(A405,Journal!$X$2:$AK$1000,13,FALSE)))</f>
        <v/>
      </c>
      <c r="F405" s="79" t="str">
        <f>IF(A405="","",IF(ISNA(VLOOKUP(A405,Journal!$X$2:$X$1000,1,FALSE)),"",VLOOKUP(A405,Journal!$X$2:$AK$1000,14,FALSE)))</f>
        <v/>
      </c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</row>
    <row r="406" spans="1:20" ht="15.75" customHeight="1" x14ac:dyDescent="0.25">
      <c r="A406" s="80" t="str">
        <f>IF(AND(Journal!L406&gt;=Statistics!$E$4,Journal!L406&lt;=Statistics!$F$4),Journal!X406,"")</f>
        <v/>
      </c>
      <c r="B406" s="128" t="str">
        <f>IF(A406="","",VLOOKUP(A406,Journal!$X:$AG,10,FALSE))</f>
        <v/>
      </c>
      <c r="C406" s="127" t="str">
        <f>IF(A406="","",IF(ISNA(VLOOKUP(A406,Journal!$X$2:$X$1000,1,FALSE)),"",VLOOKUP(A406,Journal!$X$2:$Y$1000,2,FALSE)))</f>
        <v/>
      </c>
      <c r="D406" s="79" t="str">
        <f>IF(A406="","",IF(ISNA(VLOOKUP(A406,Journal!$X$2:$X$1000,1,FALSE)),"",VLOOKUP(A406,Journal!$X$2:$AF$1000,9,FALSE)))</f>
        <v/>
      </c>
      <c r="E406" s="79" t="str">
        <f>IF(A406="","",IF(ISNA(VLOOKUP(A406,Journal!$X$2:$X$1000,1,FALSE)),"",VLOOKUP(A406,Journal!$X$2:$AK$1000,13,FALSE)))</f>
        <v/>
      </c>
      <c r="F406" s="79" t="str">
        <f>IF(A406="","",IF(ISNA(VLOOKUP(A406,Journal!$X$2:$X$1000,1,FALSE)),"",VLOOKUP(A406,Journal!$X$2:$AK$1000,14,FALSE)))</f>
        <v/>
      </c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</row>
    <row r="407" spans="1:20" ht="15.75" customHeight="1" x14ac:dyDescent="0.25">
      <c r="A407" s="80" t="str">
        <f>IF(AND(Journal!L407&gt;=Statistics!$E$4,Journal!L407&lt;=Statistics!$F$4),Journal!X407,"")</f>
        <v/>
      </c>
      <c r="B407" s="128" t="str">
        <f>IF(A407="","",VLOOKUP(A407,Journal!$X:$AG,10,FALSE))</f>
        <v/>
      </c>
      <c r="C407" s="127" t="str">
        <f>IF(A407="","",IF(ISNA(VLOOKUP(A407,Journal!$X$2:$X$1000,1,FALSE)),"",VLOOKUP(A407,Journal!$X$2:$Y$1000,2,FALSE)))</f>
        <v/>
      </c>
      <c r="D407" s="79" t="str">
        <f>IF(A407="","",IF(ISNA(VLOOKUP(A407,Journal!$X$2:$X$1000,1,FALSE)),"",VLOOKUP(A407,Journal!$X$2:$AF$1000,9,FALSE)))</f>
        <v/>
      </c>
      <c r="E407" s="79" t="str">
        <f>IF(A407="","",IF(ISNA(VLOOKUP(A407,Journal!$X$2:$X$1000,1,FALSE)),"",VLOOKUP(A407,Journal!$X$2:$AK$1000,13,FALSE)))</f>
        <v/>
      </c>
      <c r="F407" s="79" t="str">
        <f>IF(A407="","",IF(ISNA(VLOOKUP(A407,Journal!$X$2:$X$1000,1,FALSE)),"",VLOOKUP(A407,Journal!$X$2:$AK$1000,14,FALSE)))</f>
        <v/>
      </c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</row>
    <row r="408" spans="1:20" ht="15.75" customHeight="1" x14ac:dyDescent="0.25">
      <c r="A408" s="80" t="str">
        <f>IF(AND(Journal!L408&gt;=Statistics!$E$4,Journal!L408&lt;=Statistics!$F$4),Journal!X408,"")</f>
        <v/>
      </c>
      <c r="B408" s="128" t="str">
        <f>IF(A408="","",VLOOKUP(A408,Journal!$X:$AG,10,FALSE))</f>
        <v/>
      </c>
      <c r="C408" s="127" t="str">
        <f>IF(A408="","",IF(ISNA(VLOOKUP(A408,Journal!$X$2:$X$1000,1,FALSE)),"",VLOOKUP(A408,Journal!$X$2:$Y$1000,2,FALSE)))</f>
        <v/>
      </c>
      <c r="D408" s="79" t="str">
        <f>IF(A408="","",IF(ISNA(VLOOKUP(A408,Journal!$X$2:$X$1000,1,FALSE)),"",VLOOKUP(A408,Journal!$X$2:$AF$1000,9,FALSE)))</f>
        <v/>
      </c>
      <c r="E408" s="79" t="str">
        <f>IF(A408="","",IF(ISNA(VLOOKUP(A408,Journal!$X$2:$X$1000,1,FALSE)),"",VLOOKUP(A408,Journal!$X$2:$AK$1000,13,FALSE)))</f>
        <v/>
      </c>
      <c r="F408" s="79" t="str">
        <f>IF(A408="","",IF(ISNA(VLOOKUP(A408,Journal!$X$2:$X$1000,1,FALSE)),"",VLOOKUP(A408,Journal!$X$2:$AK$1000,14,FALSE)))</f>
        <v/>
      </c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</row>
    <row r="409" spans="1:20" ht="15.75" customHeight="1" x14ac:dyDescent="0.25">
      <c r="A409" s="80" t="str">
        <f>IF(AND(Journal!L409&gt;=Statistics!$E$4,Journal!L409&lt;=Statistics!$F$4),Journal!X409,"")</f>
        <v/>
      </c>
      <c r="B409" s="128" t="str">
        <f>IF(A409="","",VLOOKUP(A409,Journal!$X:$AG,10,FALSE))</f>
        <v/>
      </c>
      <c r="C409" s="127" t="str">
        <f>IF(A409="","",IF(ISNA(VLOOKUP(A409,Journal!$X$2:$X$1000,1,FALSE)),"",VLOOKUP(A409,Journal!$X$2:$Y$1000,2,FALSE)))</f>
        <v/>
      </c>
      <c r="D409" s="79" t="str">
        <f>IF(A409="","",IF(ISNA(VLOOKUP(A409,Journal!$X$2:$X$1000,1,FALSE)),"",VLOOKUP(A409,Journal!$X$2:$AF$1000,9,FALSE)))</f>
        <v/>
      </c>
      <c r="E409" s="79" t="str">
        <f>IF(A409="","",IF(ISNA(VLOOKUP(A409,Journal!$X$2:$X$1000,1,FALSE)),"",VLOOKUP(A409,Journal!$X$2:$AK$1000,13,FALSE)))</f>
        <v/>
      </c>
      <c r="F409" s="79" t="str">
        <f>IF(A409="","",IF(ISNA(VLOOKUP(A409,Journal!$X$2:$X$1000,1,FALSE)),"",VLOOKUP(A409,Journal!$X$2:$AK$1000,14,FALSE)))</f>
        <v/>
      </c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</row>
    <row r="410" spans="1:20" ht="15.75" customHeight="1" x14ac:dyDescent="0.25">
      <c r="A410" s="80" t="str">
        <f>IF(AND(Journal!L410&gt;=Statistics!$E$4,Journal!L410&lt;=Statistics!$F$4),Journal!X410,"")</f>
        <v/>
      </c>
      <c r="B410" s="128" t="str">
        <f>IF(A410="","",VLOOKUP(A410,Journal!$X:$AG,10,FALSE))</f>
        <v/>
      </c>
      <c r="C410" s="127" t="str">
        <f>IF(A410="","",IF(ISNA(VLOOKUP(A410,Journal!$X$2:$X$1000,1,FALSE)),"",VLOOKUP(A410,Journal!$X$2:$Y$1000,2,FALSE)))</f>
        <v/>
      </c>
      <c r="D410" s="79" t="str">
        <f>IF(A410="","",IF(ISNA(VLOOKUP(A410,Journal!$X$2:$X$1000,1,FALSE)),"",VLOOKUP(A410,Journal!$X$2:$AF$1000,9,FALSE)))</f>
        <v/>
      </c>
      <c r="E410" s="79" t="str">
        <f>IF(A410="","",IF(ISNA(VLOOKUP(A410,Journal!$X$2:$X$1000,1,FALSE)),"",VLOOKUP(A410,Journal!$X$2:$AK$1000,13,FALSE)))</f>
        <v/>
      </c>
      <c r="F410" s="79" t="str">
        <f>IF(A410="","",IF(ISNA(VLOOKUP(A410,Journal!$X$2:$X$1000,1,FALSE)),"",VLOOKUP(A410,Journal!$X$2:$AK$1000,14,FALSE)))</f>
        <v/>
      </c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</row>
    <row r="411" spans="1:20" ht="15.75" customHeight="1" x14ac:dyDescent="0.25">
      <c r="A411" s="80" t="str">
        <f>IF(AND(Journal!L411&gt;=Statistics!$E$4,Journal!L411&lt;=Statistics!$F$4),Journal!X411,"")</f>
        <v/>
      </c>
      <c r="B411" s="128" t="str">
        <f>IF(A411="","",VLOOKUP(A411,Journal!$X:$AG,10,FALSE))</f>
        <v/>
      </c>
      <c r="C411" s="127" t="str">
        <f>IF(A411="","",IF(ISNA(VLOOKUP(A411,Journal!$X$2:$X$1000,1,FALSE)),"",VLOOKUP(A411,Journal!$X$2:$Y$1000,2,FALSE)))</f>
        <v/>
      </c>
      <c r="D411" s="79" t="str">
        <f>IF(A411="","",IF(ISNA(VLOOKUP(A411,Journal!$X$2:$X$1000,1,FALSE)),"",VLOOKUP(A411,Journal!$X$2:$AF$1000,9,FALSE)))</f>
        <v/>
      </c>
      <c r="E411" s="79" t="str">
        <f>IF(A411="","",IF(ISNA(VLOOKUP(A411,Journal!$X$2:$X$1000,1,FALSE)),"",VLOOKUP(A411,Journal!$X$2:$AK$1000,13,FALSE)))</f>
        <v/>
      </c>
      <c r="F411" s="79" t="str">
        <f>IF(A411="","",IF(ISNA(VLOOKUP(A411,Journal!$X$2:$X$1000,1,FALSE)),"",VLOOKUP(A411,Journal!$X$2:$AK$1000,14,FALSE)))</f>
        <v/>
      </c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</row>
    <row r="412" spans="1:20" ht="15.75" customHeight="1" x14ac:dyDescent="0.25">
      <c r="A412" s="80" t="str">
        <f>IF(AND(Journal!L412&gt;=Statistics!$E$4,Journal!L412&lt;=Statistics!$F$4),Journal!X412,"")</f>
        <v/>
      </c>
      <c r="B412" s="128" t="str">
        <f>IF(A412="","",VLOOKUP(A412,Journal!$X:$AG,10,FALSE))</f>
        <v/>
      </c>
      <c r="C412" s="127" t="str">
        <f>IF(A412="","",IF(ISNA(VLOOKUP(A412,Journal!$X$2:$X$1000,1,FALSE)),"",VLOOKUP(A412,Journal!$X$2:$Y$1000,2,FALSE)))</f>
        <v/>
      </c>
      <c r="D412" s="79" t="str">
        <f>IF(A412="","",IF(ISNA(VLOOKUP(A412,Journal!$X$2:$X$1000,1,FALSE)),"",VLOOKUP(A412,Journal!$X$2:$AF$1000,9,FALSE)))</f>
        <v/>
      </c>
      <c r="E412" s="79" t="str">
        <f>IF(A412="","",IF(ISNA(VLOOKUP(A412,Journal!$X$2:$X$1000,1,FALSE)),"",VLOOKUP(A412,Journal!$X$2:$AK$1000,13,FALSE)))</f>
        <v/>
      </c>
      <c r="F412" s="79" t="str">
        <f>IF(A412="","",IF(ISNA(VLOOKUP(A412,Journal!$X$2:$X$1000,1,FALSE)),"",VLOOKUP(A412,Journal!$X$2:$AK$1000,14,FALSE)))</f>
        <v/>
      </c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</row>
    <row r="413" spans="1:20" ht="15.75" customHeight="1" x14ac:dyDescent="0.25">
      <c r="A413" s="80" t="str">
        <f>IF(AND(Journal!L413&gt;=Statistics!$E$4,Journal!L413&lt;=Statistics!$F$4),Journal!X413,"")</f>
        <v/>
      </c>
      <c r="B413" s="128" t="str">
        <f>IF(A413="","",VLOOKUP(A413,Journal!$X:$AG,10,FALSE))</f>
        <v/>
      </c>
      <c r="C413" s="127" t="str">
        <f>IF(A413="","",IF(ISNA(VLOOKUP(A413,Journal!$X$2:$X$1000,1,FALSE)),"",VLOOKUP(A413,Journal!$X$2:$Y$1000,2,FALSE)))</f>
        <v/>
      </c>
      <c r="D413" s="79" t="str">
        <f>IF(A413="","",IF(ISNA(VLOOKUP(A413,Journal!$X$2:$X$1000,1,FALSE)),"",VLOOKUP(A413,Journal!$X$2:$AF$1000,9,FALSE)))</f>
        <v/>
      </c>
      <c r="E413" s="79" t="str">
        <f>IF(A413="","",IF(ISNA(VLOOKUP(A413,Journal!$X$2:$X$1000,1,FALSE)),"",VLOOKUP(A413,Journal!$X$2:$AK$1000,13,FALSE)))</f>
        <v/>
      </c>
      <c r="F413" s="79" t="str">
        <f>IF(A413="","",IF(ISNA(VLOOKUP(A413,Journal!$X$2:$X$1000,1,FALSE)),"",VLOOKUP(A413,Journal!$X$2:$AK$1000,14,FALSE)))</f>
        <v/>
      </c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</row>
    <row r="414" spans="1:20" ht="15.75" customHeight="1" x14ac:dyDescent="0.25">
      <c r="A414" s="80" t="str">
        <f>IF(AND(Journal!L414&gt;=Statistics!$E$4,Journal!L414&lt;=Statistics!$F$4),Journal!X414,"")</f>
        <v/>
      </c>
      <c r="B414" s="128" t="str">
        <f>IF(A414="","",VLOOKUP(A414,Journal!$X:$AG,10,FALSE))</f>
        <v/>
      </c>
      <c r="C414" s="127" t="str">
        <f>IF(A414="","",IF(ISNA(VLOOKUP(A414,Journal!$X$2:$X$1000,1,FALSE)),"",VLOOKUP(A414,Journal!$X$2:$Y$1000,2,FALSE)))</f>
        <v/>
      </c>
      <c r="D414" s="79" t="str">
        <f>IF(A414="","",IF(ISNA(VLOOKUP(A414,Journal!$X$2:$X$1000,1,FALSE)),"",VLOOKUP(A414,Journal!$X$2:$AF$1000,9,FALSE)))</f>
        <v/>
      </c>
      <c r="E414" s="79" t="str">
        <f>IF(A414="","",IF(ISNA(VLOOKUP(A414,Journal!$X$2:$X$1000,1,FALSE)),"",VLOOKUP(A414,Journal!$X$2:$AK$1000,13,FALSE)))</f>
        <v/>
      </c>
      <c r="F414" s="79" t="str">
        <f>IF(A414="","",IF(ISNA(VLOOKUP(A414,Journal!$X$2:$X$1000,1,FALSE)),"",VLOOKUP(A414,Journal!$X$2:$AK$1000,14,FALSE)))</f>
        <v/>
      </c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</row>
    <row r="415" spans="1:20" ht="15.75" customHeight="1" x14ac:dyDescent="0.25">
      <c r="A415" s="80" t="str">
        <f>IF(AND(Journal!L415&gt;=Statistics!$E$4,Journal!L415&lt;=Statistics!$F$4),Journal!X415,"")</f>
        <v/>
      </c>
      <c r="B415" s="128" t="str">
        <f>IF(A415="","",VLOOKUP(A415,Journal!$X:$AG,10,FALSE))</f>
        <v/>
      </c>
      <c r="C415" s="127" t="str">
        <f>IF(A415="","",IF(ISNA(VLOOKUP(A415,Journal!$X$2:$X$1000,1,FALSE)),"",VLOOKUP(A415,Journal!$X$2:$Y$1000,2,FALSE)))</f>
        <v/>
      </c>
      <c r="D415" s="79" t="str">
        <f>IF(A415="","",IF(ISNA(VLOOKUP(A415,Journal!$X$2:$X$1000,1,FALSE)),"",VLOOKUP(A415,Journal!$X$2:$AF$1000,9,FALSE)))</f>
        <v/>
      </c>
      <c r="E415" s="79" t="str">
        <f>IF(A415="","",IF(ISNA(VLOOKUP(A415,Journal!$X$2:$X$1000,1,FALSE)),"",VLOOKUP(A415,Journal!$X$2:$AK$1000,13,FALSE)))</f>
        <v/>
      </c>
      <c r="F415" s="79" t="str">
        <f>IF(A415="","",IF(ISNA(VLOOKUP(A415,Journal!$X$2:$X$1000,1,FALSE)),"",VLOOKUP(A415,Journal!$X$2:$AK$1000,14,FALSE)))</f>
        <v/>
      </c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</row>
    <row r="416" spans="1:20" ht="15.75" customHeight="1" x14ac:dyDescent="0.25">
      <c r="A416" s="80" t="str">
        <f>IF(AND(Journal!L416&gt;=Statistics!$E$4,Journal!L416&lt;=Statistics!$F$4),Journal!X416,"")</f>
        <v/>
      </c>
      <c r="B416" s="128" t="str">
        <f>IF(A416="","",VLOOKUP(A416,Journal!$X:$AG,10,FALSE))</f>
        <v/>
      </c>
      <c r="C416" s="127" t="str">
        <f>IF(A416="","",IF(ISNA(VLOOKUP(A416,Journal!$X$2:$X$1000,1,FALSE)),"",VLOOKUP(A416,Journal!$X$2:$Y$1000,2,FALSE)))</f>
        <v/>
      </c>
      <c r="D416" s="79" t="str">
        <f>IF(A416="","",IF(ISNA(VLOOKUP(A416,Journal!$X$2:$X$1000,1,FALSE)),"",VLOOKUP(A416,Journal!$X$2:$AF$1000,9,FALSE)))</f>
        <v/>
      </c>
      <c r="E416" s="79" t="str">
        <f>IF(A416="","",IF(ISNA(VLOOKUP(A416,Journal!$X$2:$X$1000,1,FALSE)),"",VLOOKUP(A416,Journal!$X$2:$AK$1000,13,FALSE)))</f>
        <v/>
      </c>
      <c r="F416" s="79" t="str">
        <f>IF(A416="","",IF(ISNA(VLOOKUP(A416,Journal!$X$2:$X$1000,1,FALSE)),"",VLOOKUP(A416,Journal!$X$2:$AK$1000,14,FALSE)))</f>
        <v/>
      </c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</row>
    <row r="417" spans="1:20" ht="15.75" customHeight="1" x14ac:dyDescent="0.25">
      <c r="A417" s="80" t="str">
        <f>IF(AND(Journal!L417&gt;=Statistics!$E$4,Journal!L417&lt;=Statistics!$F$4),Journal!X417,"")</f>
        <v/>
      </c>
      <c r="B417" s="128" t="str">
        <f>IF(A417="","",VLOOKUP(A417,Journal!$X:$AG,10,FALSE))</f>
        <v/>
      </c>
      <c r="C417" s="127" t="str">
        <f>IF(A417="","",IF(ISNA(VLOOKUP(A417,Journal!$X$2:$X$1000,1,FALSE)),"",VLOOKUP(A417,Journal!$X$2:$Y$1000,2,FALSE)))</f>
        <v/>
      </c>
      <c r="D417" s="79" t="str">
        <f>IF(A417="","",IF(ISNA(VLOOKUP(A417,Journal!$X$2:$X$1000,1,FALSE)),"",VLOOKUP(A417,Journal!$X$2:$AF$1000,9,FALSE)))</f>
        <v/>
      </c>
      <c r="E417" s="79" t="str">
        <f>IF(A417="","",IF(ISNA(VLOOKUP(A417,Journal!$X$2:$X$1000,1,FALSE)),"",VLOOKUP(A417,Journal!$X$2:$AK$1000,13,FALSE)))</f>
        <v/>
      </c>
      <c r="F417" s="79" t="str">
        <f>IF(A417="","",IF(ISNA(VLOOKUP(A417,Journal!$X$2:$X$1000,1,FALSE)),"",VLOOKUP(A417,Journal!$X$2:$AK$1000,14,FALSE)))</f>
        <v/>
      </c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</row>
    <row r="418" spans="1:20" ht="15.75" customHeight="1" x14ac:dyDescent="0.25">
      <c r="A418" s="80" t="str">
        <f>IF(AND(Journal!L418&gt;=Statistics!$E$4,Journal!L418&lt;=Statistics!$F$4),Journal!X418,"")</f>
        <v/>
      </c>
      <c r="B418" s="128" t="str">
        <f>IF(A418="","",VLOOKUP(A418,Journal!$X:$AG,10,FALSE))</f>
        <v/>
      </c>
      <c r="C418" s="127" t="str">
        <f>IF(A418="","",IF(ISNA(VLOOKUP(A418,Journal!$X$2:$X$1000,1,FALSE)),"",VLOOKUP(A418,Journal!$X$2:$Y$1000,2,FALSE)))</f>
        <v/>
      </c>
      <c r="D418" s="79" t="str">
        <f>IF(A418="","",IF(ISNA(VLOOKUP(A418,Journal!$X$2:$X$1000,1,FALSE)),"",VLOOKUP(A418,Journal!$X$2:$AF$1000,9,FALSE)))</f>
        <v/>
      </c>
      <c r="E418" s="79" t="str">
        <f>IF(A418="","",IF(ISNA(VLOOKUP(A418,Journal!$X$2:$X$1000,1,FALSE)),"",VLOOKUP(A418,Journal!$X$2:$AK$1000,13,FALSE)))</f>
        <v/>
      </c>
      <c r="F418" s="79" t="str">
        <f>IF(A418="","",IF(ISNA(VLOOKUP(A418,Journal!$X$2:$X$1000,1,FALSE)),"",VLOOKUP(A418,Journal!$X$2:$AK$1000,14,FALSE)))</f>
        <v/>
      </c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</row>
    <row r="419" spans="1:20" ht="15.75" customHeight="1" x14ac:dyDescent="0.25">
      <c r="A419" s="80" t="str">
        <f>IF(AND(Journal!L419&gt;=Statistics!$E$4,Journal!L419&lt;=Statistics!$F$4),Journal!X419,"")</f>
        <v/>
      </c>
      <c r="B419" s="128" t="str">
        <f>IF(A419="","",VLOOKUP(A419,Journal!$X:$AG,10,FALSE))</f>
        <v/>
      </c>
      <c r="C419" s="127" t="str">
        <f>IF(A419="","",IF(ISNA(VLOOKUP(A419,Journal!$X$2:$X$1000,1,FALSE)),"",VLOOKUP(A419,Journal!$X$2:$Y$1000,2,FALSE)))</f>
        <v/>
      </c>
      <c r="D419" s="79" t="str">
        <f>IF(A419="","",IF(ISNA(VLOOKUP(A419,Journal!$X$2:$X$1000,1,FALSE)),"",VLOOKUP(A419,Journal!$X$2:$AF$1000,9,FALSE)))</f>
        <v/>
      </c>
      <c r="E419" s="79" t="str">
        <f>IF(A419="","",IF(ISNA(VLOOKUP(A419,Journal!$X$2:$X$1000,1,FALSE)),"",VLOOKUP(A419,Journal!$X$2:$AK$1000,13,FALSE)))</f>
        <v/>
      </c>
      <c r="F419" s="79" t="str">
        <f>IF(A419="","",IF(ISNA(VLOOKUP(A419,Journal!$X$2:$X$1000,1,FALSE)),"",VLOOKUP(A419,Journal!$X$2:$AK$1000,14,FALSE)))</f>
        <v/>
      </c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</row>
    <row r="420" spans="1:20" ht="15.75" customHeight="1" x14ac:dyDescent="0.25">
      <c r="A420" s="80" t="str">
        <f>IF(AND(Journal!L420&gt;=Statistics!$E$4,Journal!L420&lt;=Statistics!$F$4),Journal!X420,"")</f>
        <v/>
      </c>
      <c r="B420" s="128" t="str">
        <f>IF(A420="","",VLOOKUP(A420,Journal!$X:$AG,10,FALSE))</f>
        <v/>
      </c>
      <c r="C420" s="127" t="str">
        <f>IF(A420="","",IF(ISNA(VLOOKUP(A420,Journal!$X$2:$X$1000,1,FALSE)),"",VLOOKUP(A420,Journal!$X$2:$Y$1000,2,FALSE)))</f>
        <v/>
      </c>
      <c r="D420" s="79" t="str">
        <f>IF(A420="","",IF(ISNA(VLOOKUP(A420,Journal!$X$2:$X$1000,1,FALSE)),"",VLOOKUP(A420,Journal!$X$2:$AF$1000,9,FALSE)))</f>
        <v/>
      </c>
      <c r="E420" s="79" t="str">
        <f>IF(A420="","",IF(ISNA(VLOOKUP(A420,Journal!$X$2:$X$1000,1,FALSE)),"",VLOOKUP(A420,Journal!$X$2:$AK$1000,13,FALSE)))</f>
        <v/>
      </c>
      <c r="F420" s="79" t="str">
        <f>IF(A420="","",IF(ISNA(VLOOKUP(A420,Journal!$X$2:$X$1000,1,FALSE)),"",VLOOKUP(A420,Journal!$X$2:$AK$1000,14,FALSE)))</f>
        <v/>
      </c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</row>
    <row r="421" spans="1:20" ht="15.75" customHeight="1" x14ac:dyDescent="0.25">
      <c r="A421" s="80" t="str">
        <f>IF(AND(Journal!L421&gt;=Statistics!$E$4,Journal!L421&lt;=Statistics!$F$4),Journal!X421,"")</f>
        <v/>
      </c>
      <c r="B421" s="128" t="str">
        <f>IF(A421="","",VLOOKUP(A421,Journal!$X:$AG,10,FALSE))</f>
        <v/>
      </c>
      <c r="C421" s="127" t="str">
        <f>IF(A421="","",IF(ISNA(VLOOKUP(A421,Journal!$X$2:$X$1000,1,FALSE)),"",VLOOKUP(A421,Journal!$X$2:$Y$1000,2,FALSE)))</f>
        <v/>
      </c>
      <c r="D421" s="79" t="str">
        <f>IF(A421="","",IF(ISNA(VLOOKUP(A421,Journal!$X$2:$X$1000,1,FALSE)),"",VLOOKUP(A421,Journal!$X$2:$AF$1000,9,FALSE)))</f>
        <v/>
      </c>
      <c r="E421" s="79" t="str">
        <f>IF(A421="","",IF(ISNA(VLOOKUP(A421,Journal!$X$2:$X$1000,1,FALSE)),"",VLOOKUP(A421,Journal!$X$2:$AK$1000,13,FALSE)))</f>
        <v/>
      </c>
      <c r="F421" s="79" t="str">
        <f>IF(A421="","",IF(ISNA(VLOOKUP(A421,Journal!$X$2:$X$1000,1,FALSE)),"",VLOOKUP(A421,Journal!$X$2:$AK$1000,14,FALSE)))</f>
        <v/>
      </c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</row>
    <row r="422" spans="1:20" ht="15.75" customHeight="1" x14ac:dyDescent="0.25">
      <c r="A422" s="80" t="str">
        <f>IF(AND(Journal!L422&gt;=Statistics!$E$4,Journal!L422&lt;=Statistics!$F$4),Journal!X422,"")</f>
        <v/>
      </c>
      <c r="B422" s="128" t="str">
        <f>IF(A422="","",VLOOKUP(A422,Journal!$X:$AG,10,FALSE))</f>
        <v/>
      </c>
      <c r="C422" s="127" t="str">
        <f>IF(A422="","",IF(ISNA(VLOOKUP(A422,Journal!$X$2:$X$1000,1,FALSE)),"",VLOOKUP(A422,Journal!$X$2:$Y$1000,2,FALSE)))</f>
        <v/>
      </c>
      <c r="D422" s="79" t="str">
        <f>IF(A422="","",IF(ISNA(VLOOKUP(A422,Journal!$X$2:$X$1000,1,FALSE)),"",VLOOKUP(A422,Journal!$X$2:$AF$1000,9,FALSE)))</f>
        <v/>
      </c>
      <c r="E422" s="79" t="str">
        <f>IF(A422="","",IF(ISNA(VLOOKUP(A422,Journal!$X$2:$X$1000,1,FALSE)),"",VLOOKUP(A422,Journal!$X$2:$AK$1000,13,FALSE)))</f>
        <v/>
      </c>
      <c r="F422" s="79" t="str">
        <f>IF(A422="","",IF(ISNA(VLOOKUP(A422,Journal!$X$2:$X$1000,1,FALSE)),"",VLOOKUP(A422,Journal!$X$2:$AK$1000,14,FALSE)))</f>
        <v/>
      </c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</row>
    <row r="423" spans="1:20" ht="15.75" customHeight="1" x14ac:dyDescent="0.25">
      <c r="A423" s="80" t="str">
        <f>IF(AND(Journal!L423&gt;=Statistics!$E$4,Journal!L423&lt;=Statistics!$F$4),Journal!X423,"")</f>
        <v/>
      </c>
      <c r="B423" s="128" t="str">
        <f>IF(A423="","",VLOOKUP(A423,Journal!$X:$AG,10,FALSE))</f>
        <v/>
      </c>
      <c r="C423" s="127" t="str">
        <f>IF(A423="","",IF(ISNA(VLOOKUP(A423,Journal!$X$2:$X$1000,1,FALSE)),"",VLOOKUP(A423,Journal!$X$2:$Y$1000,2,FALSE)))</f>
        <v/>
      </c>
      <c r="D423" s="79" t="str">
        <f>IF(A423="","",IF(ISNA(VLOOKUP(A423,Journal!$X$2:$X$1000,1,FALSE)),"",VLOOKUP(A423,Journal!$X$2:$AF$1000,9,FALSE)))</f>
        <v/>
      </c>
      <c r="E423" s="79" t="str">
        <f>IF(A423="","",IF(ISNA(VLOOKUP(A423,Journal!$X$2:$X$1000,1,FALSE)),"",VLOOKUP(A423,Journal!$X$2:$AK$1000,13,FALSE)))</f>
        <v/>
      </c>
      <c r="F423" s="79" t="str">
        <f>IF(A423="","",IF(ISNA(VLOOKUP(A423,Journal!$X$2:$X$1000,1,FALSE)),"",VLOOKUP(A423,Journal!$X$2:$AK$1000,14,FALSE)))</f>
        <v/>
      </c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</row>
    <row r="424" spans="1:20" ht="15.75" customHeight="1" x14ac:dyDescent="0.25">
      <c r="A424" s="80" t="str">
        <f>IF(AND(Journal!L424&gt;=Statistics!$E$4,Journal!L424&lt;=Statistics!$F$4),Journal!X424,"")</f>
        <v/>
      </c>
      <c r="B424" s="128" t="str">
        <f>IF(A424="","",VLOOKUP(A424,Journal!$X:$AG,10,FALSE))</f>
        <v/>
      </c>
      <c r="C424" s="127" t="str">
        <f>IF(A424="","",IF(ISNA(VLOOKUP(A424,Journal!$X$2:$X$1000,1,FALSE)),"",VLOOKUP(A424,Journal!$X$2:$Y$1000,2,FALSE)))</f>
        <v/>
      </c>
      <c r="D424" s="79" t="str">
        <f>IF(A424="","",IF(ISNA(VLOOKUP(A424,Journal!$X$2:$X$1000,1,FALSE)),"",VLOOKUP(A424,Journal!$X$2:$AF$1000,9,FALSE)))</f>
        <v/>
      </c>
      <c r="E424" s="79" t="str">
        <f>IF(A424="","",IF(ISNA(VLOOKUP(A424,Journal!$X$2:$X$1000,1,FALSE)),"",VLOOKUP(A424,Journal!$X$2:$AK$1000,13,FALSE)))</f>
        <v/>
      </c>
      <c r="F424" s="79" t="str">
        <f>IF(A424="","",IF(ISNA(VLOOKUP(A424,Journal!$X$2:$X$1000,1,FALSE)),"",VLOOKUP(A424,Journal!$X$2:$AK$1000,14,FALSE)))</f>
        <v/>
      </c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</row>
    <row r="425" spans="1:20" ht="15.75" customHeight="1" x14ac:dyDescent="0.25">
      <c r="A425" s="80" t="str">
        <f>IF(AND(Journal!L425&gt;=Statistics!$E$4,Journal!L425&lt;=Statistics!$F$4),Journal!X425,"")</f>
        <v/>
      </c>
      <c r="B425" s="128" t="str">
        <f>IF(A425="","",VLOOKUP(A425,Journal!$X:$AG,10,FALSE))</f>
        <v/>
      </c>
      <c r="C425" s="127" t="str">
        <f>IF(A425="","",IF(ISNA(VLOOKUP(A425,Journal!$X$2:$X$1000,1,FALSE)),"",VLOOKUP(A425,Journal!$X$2:$Y$1000,2,FALSE)))</f>
        <v/>
      </c>
      <c r="D425" s="79" t="str">
        <f>IF(A425="","",IF(ISNA(VLOOKUP(A425,Journal!$X$2:$X$1000,1,FALSE)),"",VLOOKUP(A425,Journal!$X$2:$AF$1000,9,FALSE)))</f>
        <v/>
      </c>
      <c r="E425" s="79" t="str">
        <f>IF(A425="","",IF(ISNA(VLOOKUP(A425,Journal!$X$2:$X$1000,1,FALSE)),"",VLOOKUP(A425,Journal!$X$2:$AK$1000,13,FALSE)))</f>
        <v/>
      </c>
      <c r="F425" s="79" t="str">
        <f>IF(A425="","",IF(ISNA(VLOOKUP(A425,Journal!$X$2:$X$1000,1,FALSE)),"",VLOOKUP(A425,Journal!$X$2:$AK$1000,14,FALSE)))</f>
        <v/>
      </c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</row>
    <row r="426" spans="1:20" ht="15.75" customHeight="1" x14ac:dyDescent="0.25">
      <c r="A426" s="80" t="str">
        <f>IF(AND(Journal!L426&gt;=Statistics!$E$4,Journal!L426&lt;=Statistics!$F$4),Journal!X426,"")</f>
        <v/>
      </c>
      <c r="B426" s="128" t="str">
        <f>IF(A426="","",VLOOKUP(A426,Journal!$X:$AG,10,FALSE))</f>
        <v/>
      </c>
      <c r="C426" s="127" t="str">
        <f>IF(A426="","",IF(ISNA(VLOOKUP(A426,Journal!$X$2:$X$1000,1,FALSE)),"",VLOOKUP(A426,Journal!$X$2:$Y$1000,2,FALSE)))</f>
        <v/>
      </c>
      <c r="D426" s="79" t="str">
        <f>IF(A426="","",IF(ISNA(VLOOKUP(A426,Journal!$X$2:$X$1000,1,FALSE)),"",VLOOKUP(A426,Journal!$X$2:$AF$1000,9,FALSE)))</f>
        <v/>
      </c>
      <c r="E426" s="79" t="str">
        <f>IF(A426="","",IF(ISNA(VLOOKUP(A426,Journal!$X$2:$X$1000,1,FALSE)),"",VLOOKUP(A426,Journal!$X$2:$AK$1000,13,FALSE)))</f>
        <v/>
      </c>
      <c r="F426" s="79" t="str">
        <f>IF(A426="","",IF(ISNA(VLOOKUP(A426,Journal!$X$2:$X$1000,1,FALSE)),"",VLOOKUP(A426,Journal!$X$2:$AK$1000,14,FALSE)))</f>
        <v/>
      </c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</row>
    <row r="427" spans="1:20" ht="15.75" customHeight="1" x14ac:dyDescent="0.25">
      <c r="A427" s="80" t="str">
        <f>IF(AND(Journal!L427&gt;=Statistics!$E$4,Journal!L427&lt;=Statistics!$F$4),Journal!X427,"")</f>
        <v/>
      </c>
      <c r="B427" s="128" t="str">
        <f>IF(A427="","",VLOOKUP(A427,Journal!$X:$AG,10,FALSE))</f>
        <v/>
      </c>
      <c r="C427" s="127" t="str">
        <f>IF(A427="","",IF(ISNA(VLOOKUP(A427,Journal!$X$2:$X$1000,1,FALSE)),"",VLOOKUP(A427,Journal!$X$2:$Y$1000,2,FALSE)))</f>
        <v/>
      </c>
      <c r="D427" s="79" t="str">
        <f>IF(A427="","",IF(ISNA(VLOOKUP(A427,Journal!$X$2:$X$1000,1,FALSE)),"",VLOOKUP(A427,Journal!$X$2:$AF$1000,9,FALSE)))</f>
        <v/>
      </c>
      <c r="E427" s="79" t="str">
        <f>IF(A427="","",IF(ISNA(VLOOKUP(A427,Journal!$X$2:$X$1000,1,FALSE)),"",VLOOKUP(A427,Journal!$X$2:$AK$1000,13,FALSE)))</f>
        <v/>
      </c>
      <c r="F427" s="79" t="str">
        <f>IF(A427="","",IF(ISNA(VLOOKUP(A427,Journal!$X$2:$X$1000,1,FALSE)),"",VLOOKUP(A427,Journal!$X$2:$AK$1000,14,FALSE)))</f>
        <v/>
      </c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</row>
    <row r="428" spans="1:20" ht="15.75" customHeight="1" x14ac:dyDescent="0.25">
      <c r="A428" s="80" t="str">
        <f>IF(AND(Journal!L428&gt;=Statistics!$E$4,Journal!L428&lt;=Statistics!$F$4),Journal!X428,"")</f>
        <v/>
      </c>
      <c r="B428" s="128" t="str">
        <f>IF(A428="","",VLOOKUP(A428,Journal!$X:$AG,10,FALSE))</f>
        <v/>
      </c>
      <c r="C428" s="127" t="str">
        <f>IF(A428="","",IF(ISNA(VLOOKUP(A428,Journal!$X$2:$X$1000,1,FALSE)),"",VLOOKUP(A428,Journal!$X$2:$Y$1000,2,FALSE)))</f>
        <v/>
      </c>
      <c r="D428" s="79" t="str">
        <f>IF(A428="","",IF(ISNA(VLOOKUP(A428,Journal!$X$2:$X$1000,1,FALSE)),"",VLOOKUP(A428,Journal!$X$2:$AF$1000,9,FALSE)))</f>
        <v/>
      </c>
      <c r="E428" s="79" t="str">
        <f>IF(A428="","",IF(ISNA(VLOOKUP(A428,Journal!$X$2:$X$1000,1,FALSE)),"",VLOOKUP(A428,Journal!$X$2:$AK$1000,13,FALSE)))</f>
        <v/>
      </c>
      <c r="F428" s="79" t="str">
        <f>IF(A428="","",IF(ISNA(VLOOKUP(A428,Journal!$X$2:$X$1000,1,FALSE)),"",VLOOKUP(A428,Journal!$X$2:$AK$1000,14,FALSE)))</f>
        <v/>
      </c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</row>
    <row r="429" spans="1:20" ht="15.75" customHeight="1" x14ac:dyDescent="0.25">
      <c r="A429" s="80" t="str">
        <f>IF(AND(Journal!L429&gt;=Statistics!$E$4,Journal!L429&lt;=Statistics!$F$4),Journal!X429,"")</f>
        <v/>
      </c>
      <c r="B429" s="128" t="str">
        <f>IF(A429="","",VLOOKUP(A429,Journal!$X:$AG,10,FALSE))</f>
        <v/>
      </c>
      <c r="C429" s="127" t="str">
        <f>IF(A429="","",IF(ISNA(VLOOKUP(A429,Journal!$X$2:$X$1000,1,FALSE)),"",VLOOKUP(A429,Journal!$X$2:$Y$1000,2,FALSE)))</f>
        <v/>
      </c>
      <c r="D429" s="79" t="str">
        <f>IF(A429="","",IF(ISNA(VLOOKUP(A429,Journal!$X$2:$X$1000,1,FALSE)),"",VLOOKUP(A429,Journal!$X$2:$AF$1000,9,FALSE)))</f>
        <v/>
      </c>
      <c r="E429" s="79" t="str">
        <f>IF(A429="","",IF(ISNA(VLOOKUP(A429,Journal!$X$2:$X$1000,1,FALSE)),"",VLOOKUP(A429,Journal!$X$2:$AK$1000,13,FALSE)))</f>
        <v/>
      </c>
      <c r="F429" s="79" t="str">
        <f>IF(A429="","",IF(ISNA(VLOOKUP(A429,Journal!$X$2:$X$1000,1,FALSE)),"",VLOOKUP(A429,Journal!$X$2:$AK$1000,14,FALSE)))</f>
        <v/>
      </c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</row>
    <row r="430" spans="1:20" ht="15.75" customHeight="1" x14ac:dyDescent="0.25">
      <c r="A430" s="80" t="str">
        <f>IF(AND(Journal!L430&gt;=Statistics!$E$4,Journal!L430&lt;=Statistics!$F$4),Journal!X430,"")</f>
        <v/>
      </c>
      <c r="B430" s="128" t="str">
        <f>IF(A430="","",VLOOKUP(A430,Journal!$X:$AG,10,FALSE))</f>
        <v/>
      </c>
      <c r="C430" s="127" t="str">
        <f>IF(A430="","",IF(ISNA(VLOOKUP(A430,Journal!$X$2:$X$1000,1,FALSE)),"",VLOOKUP(A430,Journal!$X$2:$Y$1000,2,FALSE)))</f>
        <v/>
      </c>
      <c r="D430" s="79" t="str">
        <f>IF(A430="","",IF(ISNA(VLOOKUP(A430,Journal!$X$2:$X$1000,1,FALSE)),"",VLOOKUP(A430,Journal!$X$2:$AF$1000,9,FALSE)))</f>
        <v/>
      </c>
      <c r="E430" s="79" t="str">
        <f>IF(A430="","",IF(ISNA(VLOOKUP(A430,Journal!$X$2:$X$1000,1,FALSE)),"",VLOOKUP(A430,Journal!$X$2:$AK$1000,13,FALSE)))</f>
        <v/>
      </c>
      <c r="F430" s="79" t="str">
        <f>IF(A430="","",IF(ISNA(VLOOKUP(A430,Journal!$X$2:$X$1000,1,FALSE)),"",VLOOKUP(A430,Journal!$X$2:$AK$1000,14,FALSE)))</f>
        <v/>
      </c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</row>
    <row r="431" spans="1:20" ht="15.75" customHeight="1" x14ac:dyDescent="0.25">
      <c r="A431" s="80" t="str">
        <f>IF(AND(Journal!L431&gt;=Statistics!$E$4,Journal!L431&lt;=Statistics!$F$4),Journal!X431,"")</f>
        <v/>
      </c>
      <c r="B431" s="128" t="str">
        <f>IF(A431="","",VLOOKUP(A431,Journal!$X:$AG,10,FALSE))</f>
        <v/>
      </c>
      <c r="C431" s="127" t="str">
        <f>IF(A431="","",IF(ISNA(VLOOKUP(A431,Journal!$X$2:$X$1000,1,FALSE)),"",VLOOKUP(A431,Journal!$X$2:$Y$1000,2,FALSE)))</f>
        <v/>
      </c>
      <c r="D431" s="79" t="str">
        <f>IF(A431="","",IF(ISNA(VLOOKUP(A431,Journal!$X$2:$X$1000,1,FALSE)),"",VLOOKUP(A431,Journal!$X$2:$AF$1000,9,FALSE)))</f>
        <v/>
      </c>
      <c r="E431" s="79" t="str">
        <f>IF(A431="","",IF(ISNA(VLOOKUP(A431,Journal!$X$2:$X$1000,1,FALSE)),"",VLOOKUP(A431,Journal!$X$2:$AK$1000,13,FALSE)))</f>
        <v/>
      </c>
      <c r="F431" s="79" t="str">
        <f>IF(A431="","",IF(ISNA(VLOOKUP(A431,Journal!$X$2:$X$1000,1,FALSE)),"",VLOOKUP(A431,Journal!$X$2:$AK$1000,14,FALSE)))</f>
        <v/>
      </c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</row>
    <row r="432" spans="1:20" ht="15.75" customHeight="1" x14ac:dyDescent="0.25">
      <c r="A432" s="80" t="str">
        <f>IF(AND(Journal!L432&gt;=Statistics!$E$4,Journal!L432&lt;=Statistics!$F$4),Journal!X432,"")</f>
        <v/>
      </c>
      <c r="B432" s="128" t="str">
        <f>IF(A432="","",VLOOKUP(A432,Journal!$X:$AG,10,FALSE))</f>
        <v/>
      </c>
      <c r="C432" s="127" t="str">
        <f>IF(A432="","",IF(ISNA(VLOOKUP(A432,Journal!$X$2:$X$1000,1,FALSE)),"",VLOOKUP(A432,Journal!$X$2:$Y$1000,2,FALSE)))</f>
        <v/>
      </c>
      <c r="D432" s="79" t="str">
        <f>IF(A432="","",IF(ISNA(VLOOKUP(A432,Journal!$X$2:$X$1000,1,FALSE)),"",VLOOKUP(A432,Journal!$X$2:$AF$1000,9,FALSE)))</f>
        <v/>
      </c>
      <c r="E432" s="79" t="str">
        <f>IF(A432="","",IF(ISNA(VLOOKUP(A432,Journal!$X$2:$X$1000,1,FALSE)),"",VLOOKUP(A432,Journal!$X$2:$AK$1000,13,FALSE)))</f>
        <v/>
      </c>
      <c r="F432" s="79" t="str">
        <f>IF(A432="","",IF(ISNA(VLOOKUP(A432,Journal!$X$2:$X$1000,1,FALSE)),"",VLOOKUP(A432,Journal!$X$2:$AK$1000,14,FALSE)))</f>
        <v/>
      </c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</row>
    <row r="433" spans="1:20" ht="15.75" customHeight="1" x14ac:dyDescent="0.25">
      <c r="A433" s="80" t="str">
        <f>IF(AND(Journal!L433&gt;=Statistics!$E$4,Journal!L433&lt;=Statistics!$F$4),Journal!X433,"")</f>
        <v/>
      </c>
      <c r="B433" s="128" t="str">
        <f>IF(A433="","",VLOOKUP(A433,Journal!$X:$AG,10,FALSE))</f>
        <v/>
      </c>
      <c r="C433" s="127" t="str">
        <f>IF(A433="","",IF(ISNA(VLOOKUP(A433,Journal!$X$2:$X$1000,1,FALSE)),"",VLOOKUP(A433,Journal!$X$2:$Y$1000,2,FALSE)))</f>
        <v/>
      </c>
      <c r="D433" s="79" t="str">
        <f>IF(A433="","",IF(ISNA(VLOOKUP(A433,Journal!$X$2:$X$1000,1,FALSE)),"",VLOOKUP(A433,Journal!$X$2:$AF$1000,9,FALSE)))</f>
        <v/>
      </c>
      <c r="E433" s="79" t="str">
        <f>IF(A433="","",IF(ISNA(VLOOKUP(A433,Journal!$X$2:$X$1000,1,FALSE)),"",VLOOKUP(A433,Journal!$X$2:$AK$1000,13,FALSE)))</f>
        <v/>
      </c>
      <c r="F433" s="79" t="str">
        <f>IF(A433="","",IF(ISNA(VLOOKUP(A433,Journal!$X$2:$X$1000,1,FALSE)),"",VLOOKUP(A433,Journal!$X$2:$AK$1000,14,FALSE)))</f>
        <v/>
      </c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</row>
    <row r="434" spans="1:20" ht="15.75" customHeight="1" x14ac:dyDescent="0.25">
      <c r="A434" s="80" t="str">
        <f>IF(AND(Journal!L434&gt;=Statistics!$E$4,Journal!L434&lt;=Statistics!$F$4),Journal!X434,"")</f>
        <v/>
      </c>
      <c r="B434" s="128" t="str">
        <f>IF(A434="","",VLOOKUP(A434,Journal!$X:$AG,10,FALSE))</f>
        <v/>
      </c>
      <c r="C434" s="127" t="str">
        <f>IF(A434="","",IF(ISNA(VLOOKUP(A434,Journal!$X$2:$X$1000,1,FALSE)),"",VLOOKUP(A434,Journal!$X$2:$Y$1000,2,FALSE)))</f>
        <v/>
      </c>
      <c r="D434" s="79" t="str">
        <f>IF(A434="","",IF(ISNA(VLOOKUP(A434,Journal!$X$2:$X$1000,1,FALSE)),"",VLOOKUP(A434,Journal!$X$2:$AF$1000,9,FALSE)))</f>
        <v/>
      </c>
      <c r="E434" s="79" t="str">
        <f>IF(A434="","",IF(ISNA(VLOOKUP(A434,Journal!$X$2:$X$1000,1,FALSE)),"",VLOOKUP(A434,Journal!$X$2:$AK$1000,13,FALSE)))</f>
        <v/>
      </c>
      <c r="F434" s="79" t="str">
        <f>IF(A434="","",IF(ISNA(VLOOKUP(A434,Journal!$X$2:$X$1000,1,FALSE)),"",VLOOKUP(A434,Journal!$X$2:$AK$1000,14,FALSE)))</f>
        <v/>
      </c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</row>
    <row r="435" spans="1:20" ht="15.75" customHeight="1" x14ac:dyDescent="0.25">
      <c r="A435" s="80" t="str">
        <f>IF(AND(Journal!L435&gt;=Statistics!$E$4,Journal!L435&lt;=Statistics!$F$4),Journal!X435,"")</f>
        <v/>
      </c>
      <c r="B435" s="128" t="str">
        <f>IF(A435="","",VLOOKUP(A435,Journal!$X:$AG,10,FALSE))</f>
        <v/>
      </c>
      <c r="C435" s="127" t="str">
        <f>IF(A435="","",IF(ISNA(VLOOKUP(A435,Journal!$X$2:$X$1000,1,FALSE)),"",VLOOKUP(A435,Journal!$X$2:$Y$1000,2,FALSE)))</f>
        <v/>
      </c>
      <c r="D435" s="79" t="str">
        <f>IF(A435="","",IF(ISNA(VLOOKUP(A435,Journal!$X$2:$X$1000,1,FALSE)),"",VLOOKUP(A435,Journal!$X$2:$AF$1000,9,FALSE)))</f>
        <v/>
      </c>
      <c r="E435" s="79" t="str">
        <f>IF(A435="","",IF(ISNA(VLOOKUP(A435,Journal!$X$2:$X$1000,1,FALSE)),"",VLOOKUP(A435,Journal!$X$2:$AK$1000,13,FALSE)))</f>
        <v/>
      </c>
      <c r="F435" s="79" t="str">
        <f>IF(A435="","",IF(ISNA(VLOOKUP(A435,Journal!$X$2:$X$1000,1,FALSE)),"",VLOOKUP(A435,Journal!$X$2:$AK$1000,14,FALSE)))</f>
        <v/>
      </c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</row>
    <row r="436" spans="1:20" ht="15.75" customHeight="1" x14ac:dyDescent="0.25">
      <c r="A436" s="80" t="str">
        <f>IF(AND(Journal!L436&gt;=Statistics!$E$4,Journal!L436&lt;=Statistics!$F$4),Journal!X436,"")</f>
        <v/>
      </c>
      <c r="B436" s="128" t="str">
        <f>IF(A436="","",VLOOKUP(A436,Journal!$X:$AG,10,FALSE))</f>
        <v/>
      </c>
      <c r="C436" s="127" t="str">
        <f>IF(A436="","",IF(ISNA(VLOOKUP(A436,Journal!$X$2:$X$1000,1,FALSE)),"",VLOOKUP(A436,Journal!$X$2:$Y$1000,2,FALSE)))</f>
        <v/>
      </c>
      <c r="D436" s="79" t="str">
        <f>IF(A436="","",IF(ISNA(VLOOKUP(A436,Journal!$X$2:$X$1000,1,FALSE)),"",VLOOKUP(A436,Journal!$X$2:$AF$1000,9,FALSE)))</f>
        <v/>
      </c>
      <c r="E436" s="79" t="str">
        <f>IF(A436="","",IF(ISNA(VLOOKUP(A436,Journal!$X$2:$X$1000,1,FALSE)),"",VLOOKUP(A436,Journal!$X$2:$AK$1000,13,FALSE)))</f>
        <v/>
      </c>
      <c r="F436" s="79" t="str">
        <f>IF(A436="","",IF(ISNA(VLOOKUP(A436,Journal!$X$2:$X$1000,1,FALSE)),"",VLOOKUP(A436,Journal!$X$2:$AK$1000,14,FALSE)))</f>
        <v/>
      </c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</row>
    <row r="437" spans="1:20" ht="15.75" customHeight="1" x14ac:dyDescent="0.25">
      <c r="A437" s="80" t="str">
        <f>IF(AND(Journal!L437&gt;=Statistics!$E$4,Journal!L437&lt;=Statistics!$F$4),Journal!X437,"")</f>
        <v/>
      </c>
      <c r="B437" s="128" t="str">
        <f>IF(A437="","",VLOOKUP(A437,Journal!$X:$AG,10,FALSE))</f>
        <v/>
      </c>
      <c r="C437" s="127" t="str">
        <f>IF(A437="","",IF(ISNA(VLOOKUP(A437,Journal!$X$2:$X$1000,1,FALSE)),"",VLOOKUP(A437,Journal!$X$2:$Y$1000,2,FALSE)))</f>
        <v/>
      </c>
      <c r="D437" s="79" t="str">
        <f>IF(A437="","",IF(ISNA(VLOOKUP(A437,Journal!$X$2:$X$1000,1,FALSE)),"",VLOOKUP(A437,Journal!$X$2:$AF$1000,9,FALSE)))</f>
        <v/>
      </c>
      <c r="E437" s="79" t="str">
        <f>IF(A437="","",IF(ISNA(VLOOKUP(A437,Journal!$X$2:$X$1000,1,FALSE)),"",VLOOKUP(A437,Journal!$X$2:$AK$1000,13,FALSE)))</f>
        <v/>
      </c>
      <c r="F437" s="79" t="str">
        <f>IF(A437="","",IF(ISNA(VLOOKUP(A437,Journal!$X$2:$X$1000,1,FALSE)),"",VLOOKUP(A437,Journal!$X$2:$AK$1000,14,FALSE)))</f>
        <v/>
      </c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</row>
    <row r="438" spans="1:20" ht="15.75" customHeight="1" x14ac:dyDescent="0.25">
      <c r="A438" s="80" t="str">
        <f>IF(AND(Journal!L438&gt;=Statistics!$E$4,Journal!L438&lt;=Statistics!$F$4),Journal!X438,"")</f>
        <v/>
      </c>
      <c r="B438" s="128" t="str">
        <f>IF(A438="","",VLOOKUP(A438,Journal!$X:$AG,10,FALSE))</f>
        <v/>
      </c>
      <c r="C438" s="127" t="str">
        <f>IF(A438="","",IF(ISNA(VLOOKUP(A438,Journal!$X$2:$X$1000,1,FALSE)),"",VLOOKUP(A438,Journal!$X$2:$Y$1000,2,FALSE)))</f>
        <v/>
      </c>
      <c r="D438" s="79" t="str">
        <f>IF(A438="","",IF(ISNA(VLOOKUP(A438,Journal!$X$2:$X$1000,1,FALSE)),"",VLOOKUP(A438,Journal!$X$2:$AF$1000,9,FALSE)))</f>
        <v/>
      </c>
      <c r="E438" s="79" t="str">
        <f>IF(A438="","",IF(ISNA(VLOOKUP(A438,Journal!$X$2:$X$1000,1,FALSE)),"",VLOOKUP(A438,Journal!$X$2:$AK$1000,13,FALSE)))</f>
        <v/>
      </c>
      <c r="F438" s="79" t="str">
        <f>IF(A438="","",IF(ISNA(VLOOKUP(A438,Journal!$X$2:$X$1000,1,FALSE)),"",VLOOKUP(A438,Journal!$X$2:$AK$1000,14,FALSE)))</f>
        <v/>
      </c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</row>
    <row r="439" spans="1:20" ht="15.75" customHeight="1" x14ac:dyDescent="0.25">
      <c r="A439" s="80" t="str">
        <f>IF(AND(Journal!L439&gt;=Statistics!$E$4,Journal!L439&lt;=Statistics!$F$4),Journal!X439,"")</f>
        <v/>
      </c>
      <c r="B439" s="128" t="str">
        <f>IF(A439="","",VLOOKUP(A439,Journal!$X:$AG,10,FALSE))</f>
        <v/>
      </c>
      <c r="C439" s="127" t="str">
        <f>IF(A439="","",IF(ISNA(VLOOKUP(A439,Journal!$X$2:$X$1000,1,FALSE)),"",VLOOKUP(A439,Journal!$X$2:$Y$1000,2,FALSE)))</f>
        <v/>
      </c>
      <c r="D439" s="79" t="str">
        <f>IF(A439="","",IF(ISNA(VLOOKUP(A439,Journal!$X$2:$X$1000,1,FALSE)),"",VLOOKUP(A439,Journal!$X$2:$AF$1000,9,FALSE)))</f>
        <v/>
      </c>
      <c r="E439" s="79" t="str">
        <f>IF(A439="","",IF(ISNA(VLOOKUP(A439,Journal!$X$2:$X$1000,1,FALSE)),"",VLOOKUP(A439,Journal!$X$2:$AK$1000,13,FALSE)))</f>
        <v/>
      </c>
      <c r="F439" s="79" t="str">
        <f>IF(A439="","",IF(ISNA(VLOOKUP(A439,Journal!$X$2:$X$1000,1,FALSE)),"",VLOOKUP(A439,Journal!$X$2:$AK$1000,14,FALSE)))</f>
        <v/>
      </c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</row>
    <row r="440" spans="1:20" ht="15.75" customHeight="1" x14ac:dyDescent="0.25">
      <c r="A440" s="80" t="str">
        <f>IF(AND(Journal!L440&gt;=Statistics!$E$4,Journal!L440&lt;=Statistics!$F$4),Journal!X440,"")</f>
        <v/>
      </c>
      <c r="B440" s="128" t="str">
        <f>IF(A440="","",VLOOKUP(A440,Journal!$X:$AG,10,FALSE))</f>
        <v/>
      </c>
      <c r="C440" s="127" t="str">
        <f>IF(A440="","",IF(ISNA(VLOOKUP(A440,Journal!$X$2:$X$1000,1,FALSE)),"",VLOOKUP(A440,Journal!$X$2:$Y$1000,2,FALSE)))</f>
        <v/>
      </c>
      <c r="D440" s="79" t="str">
        <f>IF(A440="","",IF(ISNA(VLOOKUP(A440,Journal!$X$2:$X$1000,1,FALSE)),"",VLOOKUP(A440,Journal!$X$2:$AF$1000,9,FALSE)))</f>
        <v/>
      </c>
      <c r="E440" s="79" t="str">
        <f>IF(A440="","",IF(ISNA(VLOOKUP(A440,Journal!$X$2:$X$1000,1,FALSE)),"",VLOOKUP(A440,Journal!$X$2:$AK$1000,13,FALSE)))</f>
        <v/>
      </c>
      <c r="F440" s="79" t="str">
        <f>IF(A440="","",IF(ISNA(VLOOKUP(A440,Journal!$X$2:$X$1000,1,FALSE)),"",VLOOKUP(A440,Journal!$X$2:$AK$1000,14,FALSE)))</f>
        <v/>
      </c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</row>
    <row r="441" spans="1:20" ht="15.75" customHeight="1" x14ac:dyDescent="0.25">
      <c r="A441" s="80" t="str">
        <f>IF(AND(Journal!L441&gt;=Statistics!$E$4,Journal!L441&lt;=Statistics!$F$4),Journal!X441,"")</f>
        <v/>
      </c>
      <c r="B441" s="128" t="str">
        <f>IF(A441="","",VLOOKUP(A441,Journal!$X:$AG,10,FALSE))</f>
        <v/>
      </c>
      <c r="C441" s="127" t="str">
        <f>IF(A441="","",IF(ISNA(VLOOKUP(A441,Journal!$X$2:$X$1000,1,FALSE)),"",VLOOKUP(A441,Journal!$X$2:$Y$1000,2,FALSE)))</f>
        <v/>
      </c>
      <c r="D441" s="79" t="str">
        <f>IF(A441="","",IF(ISNA(VLOOKUP(A441,Journal!$X$2:$X$1000,1,FALSE)),"",VLOOKUP(A441,Journal!$X$2:$AF$1000,9,FALSE)))</f>
        <v/>
      </c>
      <c r="E441" s="79" t="str">
        <f>IF(A441="","",IF(ISNA(VLOOKUP(A441,Journal!$X$2:$X$1000,1,FALSE)),"",VLOOKUP(A441,Journal!$X$2:$AK$1000,13,FALSE)))</f>
        <v/>
      </c>
      <c r="F441" s="79" t="str">
        <f>IF(A441="","",IF(ISNA(VLOOKUP(A441,Journal!$X$2:$X$1000,1,FALSE)),"",VLOOKUP(A441,Journal!$X$2:$AK$1000,14,FALSE)))</f>
        <v/>
      </c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</row>
    <row r="442" spans="1:20" ht="15.75" customHeight="1" x14ac:dyDescent="0.25">
      <c r="A442" s="80" t="str">
        <f>IF(AND(Journal!L442&gt;=Statistics!$E$4,Journal!L442&lt;=Statistics!$F$4),Journal!X442,"")</f>
        <v/>
      </c>
      <c r="B442" s="128" t="str">
        <f>IF(A442="","",VLOOKUP(A442,Journal!$X:$AG,10,FALSE))</f>
        <v/>
      </c>
      <c r="C442" s="127" t="str">
        <f>IF(A442="","",IF(ISNA(VLOOKUP(A442,Journal!$X$2:$X$1000,1,FALSE)),"",VLOOKUP(A442,Journal!$X$2:$Y$1000,2,FALSE)))</f>
        <v/>
      </c>
      <c r="D442" s="79" t="str">
        <f>IF(A442="","",IF(ISNA(VLOOKUP(A442,Journal!$X$2:$X$1000,1,FALSE)),"",VLOOKUP(A442,Journal!$X$2:$AF$1000,9,FALSE)))</f>
        <v/>
      </c>
      <c r="E442" s="79" t="str">
        <f>IF(A442="","",IF(ISNA(VLOOKUP(A442,Journal!$X$2:$X$1000,1,FALSE)),"",VLOOKUP(A442,Journal!$X$2:$AK$1000,13,FALSE)))</f>
        <v/>
      </c>
      <c r="F442" s="79" t="str">
        <f>IF(A442="","",IF(ISNA(VLOOKUP(A442,Journal!$X$2:$X$1000,1,FALSE)),"",VLOOKUP(A442,Journal!$X$2:$AK$1000,14,FALSE)))</f>
        <v/>
      </c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</row>
    <row r="443" spans="1:20" ht="15.75" customHeight="1" x14ac:dyDescent="0.25">
      <c r="A443" s="80" t="str">
        <f>IF(AND(Journal!L443&gt;=Statistics!$E$4,Journal!L443&lt;=Statistics!$F$4),Journal!X443,"")</f>
        <v/>
      </c>
      <c r="B443" s="128" t="str">
        <f>IF(A443="","",VLOOKUP(A443,Journal!$X:$AG,10,FALSE))</f>
        <v/>
      </c>
      <c r="C443" s="127" t="str">
        <f>IF(A443="","",IF(ISNA(VLOOKUP(A443,Journal!$X$2:$X$1000,1,FALSE)),"",VLOOKUP(A443,Journal!$X$2:$Y$1000,2,FALSE)))</f>
        <v/>
      </c>
      <c r="D443" s="79" t="str">
        <f>IF(A443="","",IF(ISNA(VLOOKUP(A443,Journal!$X$2:$X$1000,1,FALSE)),"",VLOOKUP(A443,Journal!$X$2:$AF$1000,9,FALSE)))</f>
        <v/>
      </c>
      <c r="E443" s="79" t="str">
        <f>IF(A443="","",IF(ISNA(VLOOKUP(A443,Journal!$X$2:$X$1000,1,FALSE)),"",VLOOKUP(A443,Journal!$X$2:$AK$1000,13,FALSE)))</f>
        <v/>
      </c>
      <c r="F443" s="79" t="str">
        <f>IF(A443="","",IF(ISNA(VLOOKUP(A443,Journal!$X$2:$X$1000,1,FALSE)),"",VLOOKUP(A443,Journal!$X$2:$AK$1000,14,FALSE)))</f>
        <v/>
      </c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</row>
    <row r="444" spans="1:20" ht="15.75" customHeight="1" x14ac:dyDescent="0.25">
      <c r="A444" s="80" t="str">
        <f>IF(AND(Journal!L444&gt;=Statistics!$E$4,Journal!L444&lt;=Statistics!$F$4),Journal!X444,"")</f>
        <v/>
      </c>
      <c r="B444" s="128" t="str">
        <f>IF(A444="","",VLOOKUP(A444,Journal!$X:$AG,10,FALSE))</f>
        <v/>
      </c>
      <c r="C444" s="127" t="str">
        <f>IF(A444="","",IF(ISNA(VLOOKUP(A444,Journal!$X$2:$X$1000,1,FALSE)),"",VLOOKUP(A444,Journal!$X$2:$Y$1000,2,FALSE)))</f>
        <v/>
      </c>
      <c r="D444" s="79" t="str">
        <f>IF(A444="","",IF(ISNA(VLOOKUP(A444,Journal!$X$2:$X$1000,1,FALSE)),"",VLOOKUP(A444,Journal!$X$2:$AF$1000,9,FALSE)))</f>
        <v/>
      </c>
      <c r="E444" s="79" t="str">
        <f>IF(A444="","",IF(ISNA(VLOOKUP(A444,Journal!$X$2:$X$1000,1,FALSE)),"",VLOOKUP(A444,Journal!$X$2:$AK$1000,13,FALSE)))</f>
        <v/>
      </c>
      <c r="F444" s="79" t="str">
        <f>IF(A444="","",IF(ISNA(VLOOKUP(A444,Journal!$X$2:$X$1000,1,FALSE)),"",VLOOKUP(A444,Journal!$X$2:$AK$1000,14,FALSE)))</f>
        <v/>
      </c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</row>
    <row r="445" spans="1:20" ht="15.75" customHeight="1" x14ac:dyDescent="0.25">
      <c r="A445" s="80" t="str">
        <f>IF(AND(Journal!L445&gt;=Statistics!$E$4,Journal!L445&lt;=Statistics!$F$4),Journal!X445,"")</f>
        <v/>
      </c>
      <c r="B445" s="128" t="str">
        <f>IF(A445="","",VLOOKUP(A445,Journal!$X:$AG,10,FALSE))</f>
        <v/>
      </c>
      <c r="C445" s="127" t="str">
        <f>IF(A445="","",IF(ISNA(VLOOKUP(A445,Journal!$X$2:$X$1000,1,FALSE)),"",VLOOKUP(A445,Journal!$X$2:$Y$1000,2,FALSE)))</f>
        <v/>
      </c>
      <c r="D445" s="79" t="str">
        <f>IF(A445="","",IF(ISNA(VLOOKUP(A445,Journal!$X$2:$X$1000,1,FALSE)),"",VLOOKUP(A445,Journal!$X$2:$AF$1000,9,FALSE)))</f>
        <v/>
      </c>
      <c r="E445" s="79" t="str">
        <f>IF(A445="","",IF(ISNA(VLOOKUP(A445,Journal!$X$2:$X$1000,1,FALSE)),"",VLOOKUP(A445,Journal!$X$2:$AK$1000,13,FALSE)))</f>
        <v/>
      </c>
      <c r="F445" s="79" t="str">
        <f>IF(A445="","",IF(ISNA(VLOOKUP(A445,Journal!$X$2:$X$1000,1,FALSE)),"",VLOOKUP(A445,Journal!$X$2:$AK$1000,14,FALSE)))</f>
        <v/>
      </c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</row>
    <row r="446" spans="1:20" ht="15.75" customHeight="1" x14ac:dyDescent="0.25">
      <c r="A446" s="80" t="str">
        <f>IF(AND(Journal!L446&gt;=Statistics!$E$4,Journal!L446&lt;=Statistics!$F$4),Journal!X446,"")</f>
        <v/>
      </c>
      <c r="B446" s="128" t="str">
        <f>IF(A446="","",VLOOKUP(A446,Journal!$X:$AG,10,FALSE))</f>
        <v/>
      </c>
      <c r="C446" s="127" t="str">
        <f>IF(A446="","",IF(ISNA(VLOOKUP(A446,Journal!$X$2:$X$1000,1,FALSE)),"",VLOOKUP(A446,Journal!$X$2:$Y$1000,2,FALSE)))</f>
        <v/>
      </c>
      <c r="D446" s="79" t="str">
        <f>IF(A446="","",IF(ISNA(VLOOKUP(A446,Journal!$X$2:$X$1000,1,FALSE)),"",VLOOKUP(A446,Journal!$X$2:$AF$1000,9,FALSE)))</f>
        <v/>
      </c>
      <c r="E446" s="79" t="str">
        <f>IF(A446="","",IF(ISNA(VLOOKUP(A446,Journal!$X$2:$X$1000,1,FALSE)),"",VLOOKUP(A446,Journal!$X$2:$AK$1000,13,FALSE)))</f>
        <v/>
      </c>
      <c r="F446" s="79" t="str">
        <f>IF(A446="","",IF(ISNA(VLOOKUP(A446,Journal!$X$2:$X$1000,1,FALSE)),"",VLOOKUP(A446,Journal!$X$2:$AK$1000,14,FALSE)))</f>
        <v/>
      </c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</row>
    <row r="447" spans="1:20" ht="15.75" customHeight="1" x14ac:dyDescent="0.25">
      <c r="A447" s="80" t="str">
        <f>IF(AND(Journal!L447&gt;=Statistics!$E$4,Journal!L447&lt;=Statistics!$F$4),Journal!X447,"")</f>
        <v/>
      </c>
      <c r="B447" s="128" t="str">
        <f>IF(A447="","",VLOOKUP(A447,Journal!$X:$AG,10,FALSE))</f>
        <v/>
      </c>
      <c r="C447" s="127" t="str">
        <f>IF(A447="","",IF(ISNA(VLOOKUP(A447,Journal!$X$2:$X$1000,1,FALSE)),"",VLOOKUP(A447,Journal!$X$2:$Y$1000,2,FALSE)))</f>
        <v/>
      </c>
      <c r="D447" s="79" t="str">
        <f>IF(A447="","",IF(ISNA(VLOOKUP(A447,Journal!$X$2:$X$1000,1,FALSE)),"",VLOOKUP(A447,Journal!$X$2:$AF$1000,9,FALSE)))</f>
        <v/>
      </c>
      <c r="E447" s="79" t="str">
        <f>IF(A447="","",IF(ISNA(VLOOKUP(A447,Journal!$X$2:$X$1000,1,FALSE)),"",VLOOKUP(A447,Journal!$X$2:$AK$1000,13,FALSE)))</f>
        <v/>
      </c>
      <c r="F447" s="79" t="str">
        <f>IF(A447="","",IF(ISNA(VLOOKUP(A447,Journal!$X$2:$X$1000,1,FALSE)),"",VLOOKUP(A447,Journal!$X$2:$AK$1000,14,FALSE)))</f>
        <v/>
      </c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</row>
    <row r="448" spans="1:20" ht="15.75" customHeight="1" x14ac:dyDescent="0.25">
      <c r="A448" s="80" t="str">
        <f>IF(AND(Journal!L448&gt;=Statistics!$E$4,Journal!L448&lt;=Statistics!$F$4),Journal!X448,"")</f>
        <v/>
      </c>
      <c r="B448" s="128" t="str">
        <f>IF(A448="","",VLOOKUP(A448,Journal!$X:$AG,10,FALSE))</f>
        <v/>
      </c>
      <c r="C448" s="127" t="str">
        <f>IF(A448="","",IF(ISNA(VLOOKUP(A448,Journal!$X$2:$X$1000,1,FALSE)),"",VLOOKUP(A448,Journal!$X$2:$Y$1000,2,FALSE)))</f>
        <v/>
      </c>
      <c r="D448" s="79" t="str">
        <f>IF(A448="","",IF(ISNA(VLOOKUP(A448,Journal!$X$2:$X$1000,1,FALSE)),"",VLOOKUP(A448,Journal!$X$2:$AF$1000,9,FALSE)))</f>
        <v/>
      </c>
      <c r="E448" s="79" t="str">
        <f>IF(A448="","",IF(ISNA(VLOOKUP(A448,Journal!$X$2:$X$1000,1,FALSE)),"",VLOOKUP(A448,Journal!$X$2:$AK$1000,13,FALSE)))</f>
        <v/>
      </c>
      <c r="F448" s="79" t="str">
        <f>IF(A448="","",IF(ISNA(VLOOKUP(A448,Journal!$X$2:$X$1000,1,FALSE)),"",VLOOKUP(A448,Journal!$X$2:$AK$1000,14,FALSE)))</f>
        <v/>
      </c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</row>
    <row r="449" spans="1:20" ht="15.75" customHeight="1" x14ac:dyDescent="0.25">
      <c r="A449" s="80" t="str">
        <f>IF(AND(Journal!L449&gt;=Statistics!$E$4,Journal!L449&lt;=Statistics!$F$4),Journal!X449,"")</f>
        <v/>
      </c>
      <c r="B449" s="128" t="str">
        <f>IF(A449="","",VLOOKUP(A449,Journal!$X:$AG,10,FALSE))</f>
        <v/>
      </c>
      <c r="C449" s="127" t="str">
        <f>IF(A449="","",IF(ISNA(VLOOKUP(A449,Journal!$X$2:$X$1000,1,FALSE)),"",VLOOKUP(A449,Journal!$X$2:$Y$1000,2,FALSE)))</f>
        <v/>
      </c>
      <c r="D449" s="79" t="str">
        <f>IF(A449="","",IF(ISNA(VLOOKUP(A449,Journal!$X$2:$X$1000,1,FALSE)),"",VLOOKUP(A449,Journal!$X$2:$AF$1000,9,FALSE)))</f>
        <v/>
      </c>
      <c r="E449" s="79" t="str">
        <f>IF(A449="","",IF(ISNA(VLOOKUP(A449,Journal!$X$2:$X$1000,1,FALSE)),"",VLOOKUP(A449,Journal!$X$2:$AK$1000,13,FALSE)))</f>
        <v/>
      </c>
      <c r="F449" s="79" t="str">
        <f>IF(A449="","",IF(ISNA(VLOOKUP(A449,Journal!$X$2:$X$1000,1,FALSE)),"",VLOOKUP(A449,Journal!$X$2:$AK$1000,14,FALSE)))</f>
        <v/>
      </c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</row>
    <row r="450" spans="1:20" ht="15.75" customHeight="1" x14ac:dyDescent="0.25">
      <c r="A450" s="80" t="str">
        <f>IF(AND(Journal!L450&gt;=Statistics!$E$4,Journal!L450&lt;=Statistics!$F$4),Journal!X450,"")</f>
        <v/>
      </c>
      <c r="B450" s="128" t="str">
        <f>IF(A450="","",VLOOKUP(A450,Journal!$X:$AG,10,FALSE))</f>
        <v/>
      </c>
      <c r="C450" s="127" t="str">
        <f>IF(A450="","",IF(ISNA(VLOOKUP(A450,Journal!$X$2:$X$1000,1,FALSE)),"",VLOOKUP(A450,Journal!$X$2:$Y$1000,2,FALSE)))</f>
        <v/>
      </c>
      <c r="D450" s="79" t="str">
        <f>IF(A450="","",IF(ISNA(VLOOKUP(A450,Journal!$X$2:$X$1000,1,FALSE)),"",VLOOKUP(A450,Journal!$X$2:$AF$1000,9,FALSE)))</f>
        <v/>
      </c>
      <c r="E450" s="79" t="str">
        <f>IF(A450="","",IF(ISNA(VLOOKUP(A450,Journal!$X$2:$X$1000,1,FALSE)),"",VLOOKUP(A450,Journal!$X$2:$AK$1000,13,FALSE)))</f>
        <v/>
      </c>
      <c r="F450" s="79" t="str">
        <f>IF(A450="","",IF(ISNA(VLOOKUP(A450,Journal!$X$2:$X$1000,1,FALSE)),"",VLOOKUP(A450,Journal!$X$2:$AK$1000,14,FALSE)))</f>
        <v/>
      </c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</row>
    <row r="451" spans="1:20" ht="15.75" customHeight="1" x14ac:dyDescent="0.25">
      <c r="A451" s="80" t="str">
        <f>IF(AND(Journal!L451&gt;=Statistics!$E$4,Journal!L451&lt;=Statistics!$F$4),Journal!X451,"")</f>
        <v/>
      </c>
      <c r="B451" s="128" t="str">
        <f>IF(A451="","",VLOOKUP(A451,Journal!$X:$AG,10,FALSE))</f>
        <v/>
      </c>
      <c r="C451" s="127" t="str">
        <f>IF(A451="","",IF(ISNA(VLOOKUP(A451,Journal!$X$2:$X$1000,1,FALSE)),"",VLOOKUP(A451,Journal!$X$2:$Y$1000,2,FALSE)))</f>
        <v/>
      </c>
      <c r="D451" s="79" t="str">
        <f>IF(A451="","",IF(ISNA(VLOOKUP(A451,Journal!$X$2:$X$1000,1,FALSE)),"",VLOOKUP(A451,Journal!$X$2:$AF$1000,9,FALSE)))</f>
        <v/>
      </c>
      <c r="E451" s="79" t="str">
        <f>IF(A451="","",IF(ISNA(VLOOKUP(A451,Journal!$X$2:$X$1000,1,FALSE)),"",VLOOKUP(A451,Journal!$X$2:$AK$1000,13,FALSE)))</f>
        <v/>
      </c>
      <c r="F451" s="79" t="str">
        <f>IF(A451="","",IF(ISNA(VLOOKUP(A451,Journal!$X$2:$X$1000,1,FALSE)),"",VLOOKUP(A451,Journal!$X$2:$AK$1000,14,FALSE)))</f>
        <v/>
      </c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</row>
    <row r="452" spans="1:20" ht="15.75" customHeight="1" x14ac:dyDescent="0.25">
      <c r="A452" s="80" t="str">
        <f>IF(AND(Journal!L452&gt;=Statistics!$E$4,Journal!L452&lt;=Statistics!$F$4),Journal!X452,"")</f>
        <v/>
      </c>
      <c r="B452" s="128" t="str">
        <f>IF(A452="","",VLOOKUP(A452,Journal!$X:$AG,10,FALSE))</f>
        <v/>
      </c>
      <c r="C452" s="127" t="str">
        <f>IF(A452="","",IF(ISNA(VLOOKUP(A452,Journal!$X$2:$X$1000,1,FALSE)),"",VLOOKUP(A452,Journal!$X$2:$Y$1000,2,FALSE)))</f>
        <v/>
      </c>
      <c r="D452" s="79" t="str">
        <f>IF(A452="","",IF(ISNA(VLOOKUP(A452,Journal!$X$2:$X$1000,1,FALSE)),"",VLOOKUP(A452,Journal!$X$2:$AF$1000,9,FALSE)))</f>
        <v/>
      </c>
      <c r="E452" s="79" t="str">
        <f>IF(A452="","",IF(ISNA(VLOOKUP(A452,Journal!$X$2:$X$1000,1,FALSE)),"",VLOOKUP(A452,Journal!$X$2:$AK$1000,13,FALSE)))</f>
        <v/>
      </c>
      <c r="F452" s="79" t="str">
        <f>IF(A452="","",IF(ISNA(VLOOKUP(A452,Journal!$X$2:$X$1000,1,FALSE)),"",VLOOKUP(A452,Journal!$X$2:$AK$1000,14,FALSE)))</f>
        <v/>
      </c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</row>
    <row r="453" spans="1:20" ht="15.75" customHeight="1" x14ac:dyDescent="0.25">
      <c r="A453" s="80" t="str">
        <f>IF(AND(Journal!L453&gt;=Statistics!$E$4,Journal!L453&lt;=Statistics!$F$4),Journal!X453,"")</f>
        <v/>
      </c>
      <c r="B453" s="128" t="str">
        <f>IF(A453="","",VLOOKUP(A453,Journal!$X:$AG,10,FALSE))</f>
        <v/>
      </c>
      <c r="C453" s="127" t="str">
        <f>IF(A453="","",IF(ISNA(VLOOKUP(A453,Journal!$X$2:$X$1000,1,FALSE)),"",VLOOKUP(A453,Journal!$X$2:$Y$1000,2,FALSE)))</f>
        <v/>
      </c>
      <c r="D453" s="79" t="str">
        <f>IF(A453="","",IF(ISNA(VLOOKUP(A453,Journal!$X$2:$X$1000,1,FALSE)),"",VLOOKUP(A453,Journal!$X$2:$AF$1000,9,FALSE)))</f>
        <v/>
      </c>
      <c r="E453" s="79" t="str">
        <f>IF(A453="","",IF(ISNA(VLOOKUP(A453,Journal!$X$2:$X$1000,1,FALSE)),"",VLOOKUP(A453,Journal!$X$2:$AK$1000,13,FALSE)))</f>
        <v/>
      </c>
      <c r="F453" s="79" t="str">
        <f>IF(A453="","",IF(ISNA(VLOOKUP(A453,Journal!$X$2:$X$1000,1,FALSE)),"",VLOOKUP(A453,Journal!$X$2:$AK$1000,14,FALSE)))</f>
        <v/>
      </c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</row>
    <row r="454" spans="1:20" ht="15.75" customHeight="1" x14ac:dyDescent="0.25">
      <c r="A454" s="80" t="str">
        <f>IF(AND(Journal!L454&gt;=Statistics!$E$4,Journal!L454&lt;=Statistics!$F$4),Journal!X454,"")</f>
        <v/>
      </c>
      <c r="B454" s="128" t="str">
        <f>IF(A454="","",VLOOKUP(A454,Journal!$X:$AG,10,FALSE))</f>
        <v/>
      </c>
      <c r="C454" s="127" t="str">
        <f>IF(A454="","",IF(ISNA(VLOOKUP(A454,Journal!$X$2:$X$1000,1,FALSE)),"",VLOOKUP(A454,Journal!$X$2:$Y$1000,2,FALSE)))</f>
        <v/>
      </c>
      <c r="D454" s="79" t="str">
        <f>IF(A454="","",IF(ISNA(VLOOKUP(A454,Journal!$X$2:$X$1000,1,FALSE)),"",VLOOKUP(A454,Journal!$X$2:$AF$1000,9,FALSE)))</f>
        <v/>
      </c>
      <c r="E454" s="79" t="str">
        <f>IF(A454="","",IF(ISNA(VLOOKUP(A454,Journal!$X$2:$X$1000,1,FALSE)),"",VLOOKUP(A454,Journal!$X$2:$AK$1000,13,FALSE)))</f>
        <v/>
      </c>
      <c r="F454" s="79" t="str">
        <f>IF(A454="","",IF(ISNA(VLOOKUP(A454,Journal!$X$2:$X$1000,1,FALSE)),"",VLOOKUP(A454,Journal!$X$2:$AK$1000,14,FALSE)))</f>
        <v/>
      </c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</row>
    <row r="455" spans="1:20" ht="15.75" customHeight="1" x14ac:dyDescent="0.25">
      <c r="A455" s="80" t="str">
        <f>IF(AND(Journal!L455&gt;=Statistics!$E$4,Journal!L455&lt;=Statistics!$F$4),Journal!X455,"")</f>
        <v/>
      </c>
      <c r="B455" s="128" t="str">
        <f>IF(A455="","",VLOOKUP(A455,Journal!$X:$AG,10,FALSE))</f>
        <v/>
      </c>
      <c r="C455" s="127" t="str">
        <f>IF(A455="","",IF(ISNA(VLOOKUP(A455,Journal!$X$2:$X$1000,1,FALSE)),"",VLOOKUP(A455,Journal!$X$2:$Y$1000,2,FALSE)))</f>
        <v/>
      </c>
      <c r="D455" s="79" t="str">
        <f>IF(A455="","",IF(ISNA(VLOOKUP(A455,Journal!$X$2:$X$1000,1,FALSE)),"",VLOOKUP(A455,Journal!$X$2:$AF$1000,9,FALSE)))</f>
        <v/>
      </c>
      <c r="E455" s="79" t="str">
        <f>IF(A455="","",IF(ISNA(VLOOKUP(A455,Journal!$X$2:$X$1000,1,FALSE)),"",VLOOKUP(A455,Journal!$X$2:$AK$1000,13,FALSE)))</f>
        <v/>
      </c>
      <c r="F455" s="79" t="str">
        <f>IF(A455="","",IF(ISNA(VLOOKUP(A455,Journal!$X$2:$X$1000,1,FALSE)),"",VLOOKUP(A455,Journal!$X$2:$AK$1000,14,FALSE)))</f>
        <v/>
      </c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</row>
    <row r="456" spans="1:20" ht="15.75" customHeight="1" x14ac:dyDescent="0.25">
      <c r="A456" s="80" t="str">
        <f>IF(AND(Journal!L456&gt;=Statistics!$E$4,Journal!L456&lt;=Statistics!$F$4),Journal!X456,"")</f>
        <v/>
      </c>
      <c r="B456" s="128" t="str">
        <f>IF(A456="","",VLOOKUP(A456,Journal!$X:$AG,10,FALSE))</f>
        <v/>
      </c>
      <c r="C456" s="127" t="str">
        <f>IF(A456="","",IF(ISNA(VLOOKUP(A456,Journal!$X$2:$X$1000,1,FALSE)),"",VLOOKUP(A456,Journal!$X$2:$Y$1000,2,FALSE)))</f>
        <v/>
      </c>
      <c r="D456" s="79" t="str">
        <f>IF(A456="","",IF(ISNA(VLOOKUP(A456,Journal!$X$2:$X$1000,1,FALSE)),"",VLOOKUP(A456,Journal!$X$2:$AF$1000,9,FALSE)))</f>
        <v/>
      </c>
      <c r="E456" s="79" t="str">
        <f>IF(A456="","",IF(ISNA(VLOOKUP(A456,Journal!$X$2:$X$1000,1,FALSE)),"",VLOOKUP(A456,Journal!$X$2:$AK$1000,13,FALSE)))</f>
        <v/>
      </c>
      <c r="F456" s="79" t="str">
        <f>IF(A456="","",IF(ISNA(VLOOKUP(A456,Journal!$X$2:$X$1000,1,FALSE)),"",VLOOKUP(A456,Journal!$X$2:$AK$1000,14,FALSE)))</f>
        <v/>
      </c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</row>
    <row r="457" spans="1:20" ht="15.75" customHeight="1" x14ac:dyDescent="0.25">
      <c r="A457" s="80" t="str">
        <f>IF(AND(Journal!L457&gt;=Statistics!$E$4,Journal!L457&lt;=Statistics!$F$4),Journal!X457,"")</f>
        <v/>
      </c>
      <c r="B457" s="128" t="str">
        <f>IF(A457="","",VLOOKUP(A457,Journal!$X:$AG,10,FALSE))</f>
        <v/>
      </c>
      <c r="C457" s="127" t="str">
        <f>IF(A457="","",IF(ISNA(VLOOKUP(A457,Journal!$X$2:$X$1000,1,FALSE)),"",VLOOKUP(A457,Journal!$X$2:$Y$1000,2,FALSE)))</f>
        <v/>
      </c>
      <c r="D457" s="79" t="str">
        <f>IF(A457="","",IF(ISNA(VLOOKUP(A457,Journal!$X$2:$X$1000,1,FALSE)),"",VLOOKUP(A457,Journal!$X$2:$AF$1000,9,FALSE)))</f>
        <v/>
      </c>
      <c r="E457" s="79" t="str">
        <f>IF(A457="","",IF(ISNA(VLOOKUP(A457,Journal!$X$2:$X$1000,1,FALSE)),"",VLOOKUP(A457,Journal!$X$2:$AK$1000,13,FALSE)))</f>
        <v/>
      </c>
      <c r="F457" s="79" t="str">
        <f>IF(A457="","",IF(ISNA(VLOOKUP(A457,Journal!$X$2:$X$1000,1,FALSE)),"",VLOOKUP(A457,Journal!$X$2:$AK$1000,14,FALSE)))</f>
        <v/>
      </c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</row>
    <row r="458" spans="1:20" ht="15.75" customHeight="1" x14ac:dyDescent="0.25">
      <c r="A458" s="80" t="str">
        <f>IF(AND(Journal!L458&gt;=Statistics!$E$4,Journal!L458&lt;=Statistics!$F$4),Journal!X458,"")</f>
        <v/>
      </c>
      <c r="B458" s="128" t="str">
        <f>IF(A458="","",VLOOKUP(A458,Journal!$X:$AG,10,FALSE))</f>
        <v/>
      </c>
      <c r="C458" s="127" t="str">
        <f>IF(A458="","",IF(ISNA(VLOOKUP(A458,Journal!$X$2:$X$1000,1,FALSE)),"",VLOOKUP(A458,Journal!$X$2:$Y$1000,2,FALSE)))</f>
        <v/>
      </c>
      <c r="D458" s="79" t="str">
        <f>IF(A458="","",IF(ISNA(VLOOKUP(A458,Journal!$X$2:$X$1000,1,FALSE)),"",VLOOKUP(A458,Journal!$X$2:$AF$1000,9,FALSE)))</f>
        <v/>
      </c>
      <c r="E458" s="79" t="str">
        <f>IF(A458="","",IF(ISNA(VLOOKUP(A458,Journal!$X$2:$X$1000,1,FALSE)),"",VLOOKUP(A458,Journal!$X$2:$AK$1000,13,FALSE)))</f>
        <v/>
      </c>
      <c r="F458" s="79" t="str">
        <f>IF(A458="","",IF(ISNA(VLOOKUP(A458,Journal!$X$2:$X$1000,1,FALSE)),"",VLOOKUP(A458,Journal!$X$2:$AK$1000,14,FALSE)))</f>
        <v/>
      </c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</row>
    <row r="459" spans="1:20" ht="15.75" customHeight="1" x14ac:dyDescent="0.25">
      <c r="A459" s="80" t="str">
        <f>IF(AND(Journal!L459&gt;=Statistics!$E$4,Journal!L459&lt;=Statistics!$F$4),Journal!X459,"")</f>
        <v/>
      </c>
      <c r="B459" s="128" t="str">
        <f>IF(A459="","",VLOOKUP(A459,Journal!$X:$AG,10,FALSE))</f>
        <v/>
      </c>
      <c r="C459" s="127" t="str">
        <f>IF(A459="","",IF(ISNA(VLOOKUP(A459,Journal!$X$2:$X$1000,1,FALSE)),"",VLOOKUP(A459,Journal!$X$2:$Y$1000,2,FALSE)))</f>
        <v/>
      </c>
      <c r="D459" s="79" t="str">
        <f>IF(A459="","",IF(ISNA(VLOOKUP(A459,Journal!$X$2:$X$1000,1,FALSE)),"",VLOOKUP(A459,Journal!$X$2:$AF$1000,9,FALSE)))</f>
        <v/>
      </c>
      <c r="E459" s="79" t="str">
        <f>IF(A459="","",IF(ISNA(VLOOKUP(A459,Journal!$X$2:$X$1000,1,FALSE)),"",VLOOKUP(A459,Journal!$X$2:$AK$1000,13,FALSE)))</f>
        <v/>
      </c>
      <c r="F459" s="79" t="str">
        <f>IF(A459="","",IF(ISNA(VLOOKUP(A459,Journal!$X$2:$X$1000,1,FALSE)),"",VLOOKUP(A459,Journal!$X$2:$AK$1000,14,FALSE)))</f>
        <v/>
      </c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</row>
    <row r="460" spans="1:20" ht="15.75" customHeight="1" x14ac:dyDescent="0.25">
      <c r="A460" s="80" t="str">
        <f>IF(AND(Journal!L460&gt;=Statistics!$E$4,Journal!L460&lt;=Statistics!$F$4),Journal!X460,"")</f>
        <v/>
      </c>
      <c r="B460" s="128" t="str">
        <f>IF(A460="","",VLOOKUP(A460,Journal!$X:$AG,10,FALSE))</f>
        <v/>
      </c>
      <c r="C460" s="127" t="str">
        <f>IF(A460="","",IF(ISNA(VLOOKUP(A460,Journal!$X$2:$X$1000,1,FALSE)),"",VLOOKUP(A460,Journal!$X$2:$Y$1000,2,FALSE)))</f>
        <v/>
      </c>
      <c r="D460" s="79" t="str">
        <f>IF(A460="","",IF(ISNA(VLOOKUP(A460,Journal!$X$2:$X$1000,1,FALSE)),"",VLOOKUP(A460,Journal!$X$2:$AF$1000,9,FALSE)))</f>
        <v/>
      </c>
      <c r="E460" s="79" t="str">
        <f>IF(A460="","",IF(ISNA(VLOOKUP(A460,Journal!$X$2:$X$1000,1,FALSE)),"",VLOOKUP(A460,Journal!$X$2:$AK$1000,13,FALSE)))</f>
        <v/>
      </c>
      <c r="F460" s="79" t="str">
        <f>IF(A460="","",IF(ISNA(VLOOKUP(A460,Journal!$X$2:$X$1000,1,FALSE)),"",VLOOKUP(A460,Journal!$X$2:$AK$1000,14,FALSE)))</f>
        <v/>
      </c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</row>
    <row r="461" spans="1:20" ht="15.75" customHeight="1" x14ac:dyDescent="0.25">
      <c r="A461" s="80" t="str">
        <f>IF(AND(Journal!L461&gt;=Statistics!$E$4,Journal!L461&lt;=Statistics!$F$4),Journal!X461,"")</f>
        <v/>
      </c>
      <c r="B461" s="128" t="str">
        <f>IF(A461="","",VLOOKUP(A461,Journal!$X:$AG,10,FALSE))</f>
        <v/>
      </c>
      <c r="C461" s="127" t="str">
        <f>IF(A461="","",IF(ISNA(VLOOKUP(A461,Journal!$X$2:$X$1000,1,FALSE)),"",VLOOKUP(A461,Journal!$X$2:$Y$1000,2,FALSE)))</f>
        <v/>
      </c>
      <c r="D461" s="79" t="str">
        <f>IF(A461="","",IF(ISNA(VLOOKUP(A461,Journal!$X$2:$X$1000,1,FALSE)),"",VLOOKUP(A461,Journal!$X$2:$AF$1000,9,FALSE)))</f>
        <v/>
      </c>
      <c r="E461" s="79" t="str">
        <f>IF(A461="","",IF(ISNA(VLOOKUP(A461,Journal!$X$2:$X$1000,1,FALSE)),"",VLOOKUP(A461,Journal!$X$2:$AK$1000,13,FALSE)))</f>
        <v/>
      </c>
      <c r="F461" s="79" t="str">
        <f>IF(A461="","",IF(ISNA(VLOOKUP(A461,Journal!$X$2:$X$1000,1,FALSE)),"",VLOOKUP(A461,Journal!$X$2:$AK$1000,14,FALSE)))</f>
        <v/>
      </c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</row>
    <row r="462" spans="1:20" ht="15.75" customHeight="1" x14ac:dyDescent="0.25">
      <c r="A462" s="80" t="str">
        <f>IF(AND(Journal!L462&gt;=Statistics!$E$4,Journal!L462&lt;=Statistics!$F$4),Journal!X462,"")</f>
        <v/>
      </c>
      <c r="B462" s="128" t="str">
        <f>IF(A462="","",VLOOKUP(A462,Journal!$X:$AG,10,FALSE))</f>
        <v/>
      </c>
      <c r="C462" s="127" t="str">
        <f>IF(A462="","",IF(ISNA(VLOOKUP(A462,Journal!$X$2:$X$1000,1,FALSE)),"",VLOOKUP(A462,Journal!$X$2:$Y$1000,2,FALSE)))</f>
        <v/>
      </c>
      <c r="D462" s="79" t="str">
        <f>IF(A462="","",IF(ISNA(VLOOKUP(A462,Journal!$X$2:$X$1000,1,FALSE)),"",VLOOKUP(A462,Journal!$X$2:$AF$1000,9,FALSE)))</f>
        <v/>
      </c>
      <c r="E462" s="79" t="str">
        <f>IF(A462="","",IF(ISNA(VLOOKUP(A462,Journal!$X$2:$X$1000,1,FALSE)),"",VLOOKUP(A462,Journal!$X$2:$AK$1000,13,FALSE)))</f>
        <v/>
      </c>
      <c r="F462" s="79" t="str">
        <f>IF(A462="","",IF(ISNA(VLOOKUP(A462,Journal!$X$2:$X$1000,1,FALSE)),"",VLOOKUP(A462,Journal!$X$2:$AK$1000,14,FALSE)))</f>
        <v/>
      </c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</row>
    <row r="463" spans="1:20" ht="15.75" customHeight="1" x14ac:dyDescent="0.25">
      <c r="A463" s="80" t="str">
        <f>IF(AND(Journal!L463&gt;=Statistics!$E$4,Journal!L463&lt;=Statistics!$F$4),Journal!X463,"")</f>
        <v/>
      </c>
      <c r="B463" s="128" t="str">
        <f>IF(A463="","",VLOOKUP(A463,Journal!$X:$AG,10,FALSE))</f>
        <v/>
      </c>
      <c r="C463" s="127" t="str">
        <f>IF(A463="","",IF(ISNA(VLOOKUP(A463,Journal!$X$2:$X$1000,1,FALSE)),"",VLOOKUP(A463,Journal!$X$2:$Y$1000,2,FALSE)))</f>
        <v/>
      </c>
      <c r="D463" s="79" t="str">
        <f>IF(A463="","",IF(ISNA(VLOOKUP(A463,Journal!$X$2:$X$1000,1,FALSE)),"",VLOOKUP(A463,Journal!$X$2:$AF$1000,9,FALSE)))</f>
        <v/>
      </c>
      <c r="E463" s="79" t="str">
        <f>IF(A463="","",IF(ISNA(VLOOKUP(A463,Journal!$X$2:$X$1000,1,FALSE)),"",VLOOKUP(A463,Journal!$X$2:$AK$1000,13,FALSE)))</f>
        <v/>
      </c>
      <c r="F463" s="79" t="str">
        <f>IF(A463="","",IF(ISNA(VLOOKUP(A463,Journal!$X$2:$X$1000,1,FALSE)),"",VLOOKUP(A463,Journal!$X$2:$AK$1000,14,FALSE)))</f>
        <v/>
      </c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</row>
    <row r="464" spans="1:20" ht="15.75" customHeight="1" x14ac:dyDescent="0.25">
      <c r="A464" s="80" t="str">
        <f>IF(AND(Journal!L464&gt;=Statistics!$E$4,Journal!L464&lt;=Statistics!$F$4),Journal!X464,"")</f>
        <v/>
      </c>
      <c r="B464" s="128" t="str">
        <f>IF(A464="","",VLOOKUP(A464,Journal!$X:$AG,10,FALSE))</f>
        <v/>
      </c>
      <c r="C464" s="127" t="str">
        <f>IF(A464="","",IF(ISNA(VLOOKUP(A464,Journal!$X$2:$X$1000,1,FALSE)),"",VLOOKUP(A464,Journal!$X$2:$Y$1000,2,FALSE)))</f>
        <v/>
      </c>
      <c r="D464" s="79" t="str">
        <f>IF(A464="","",IF(ISNA(VLOOKUP(A464,Journal!$X$2:$X$1000,1,FALSE)),"",VLOOKUP(A464,Journal!$X$2:$AF$1000,9,FALSE)))</f>
        <v/>
      </c>
      <c r="E464" s="79" t="str">
        <f>IF(A464="","",IF(ISNA(VLOOKUP(A464,Journal!$X$2:$X$1000,1,FALSE)),"",VLOOKUP(A464,Journal!$X$2:$AK$1000,13,FALSE)))</f>
        <v/>
      </c>
      <c r="F464" s="79" t="str">
        <f>IF(A464="","",IF(ISNA(VLOOKUP(A464,Journal!$X$2:$X$1000,1,FALSE)),"",VLOOKUP(A464,Journal!$X$2:$AK$1000,14,FALSE)))</f>
        <v/>
      </c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</row>
    <row r="465" spans="1:20" ht="15.75" customHeight="1" x14ac:dyDescent="0.25">
      <c r="A465" s="80" t="str">
        <f>IF(AND(Journal!L465&gt;=Statistics!$E$4,Journal!L465&lt;=Statistics!$F$4),Journal!X465,"")</f>
        <v/>
      </c>
      <c r="B465" s="128" t="str">
        <f>IF(A465="","",VLOOKUP(A465,Journal!$X:$AG,10,FALSE))</f>
        <v/>
      </c>
      <c r="C465" s="127" t="str">
        <f>IF(A465="","",IF(ISNA(VLOOKUP(A465,Journal!$X$2:$X$1000,1,FALSE)),"",VLOOKUP(A465,Journal!$X$2:$Y$1000,2,FALSE)))</f>
        <v/>
      </c>
      <c r="D465" s="79" t="str">
        <f>IF(A465="","",IF(ISNA(VLOOKUP(A465,Journal!$X$2:$X$1000,1,FALSE)),"",VLOOKUP(A465,Journal!$X$2:$AF$1000,9,FALSE)))</f>
        <v/>
      </c>
      <c r="E465" s="79" t="str">
        <f>IF(A465="","",IF(ISNA(VLOOKUP(A465,Journal!$X$2:$X$1000,1,FALSE)),"",VLOOKUP(A465,Journal!$X$2:$AK$1000,13,FALSE)))</f>
        <v/>
      </c>
      <c r="F465" s="79" t="str">
        <f>IF(A465="","",IF(ISNA(VLOOKUP(A465,Journal!$X$2:$X$1000,1,FALSE)),"",VLOOKUP(A465,Journal!$X$2:$AK$1000,14,FALSE)))</f>
        <v/>
      </c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</row>
    <row r="466" spans="1:20" ht="15.75" customHeight="1" x14ac:dyDescent="0.25">
      <c r="A466" s="80" t="str">
        <f>IF(AND(Journal!L466&gt;=Statistics!$E$4,Journal!L466&lt;=Statistics!$F$4),Journal!X466,"")</f>
        <v/>
      </c>
      <c r="B466" s="128" t="str">
        <f>IF(A466="","",VLOOKUP(A466,Journal!$X:$AG,10,FALSE))</f>
        <v/>
      </c>
      <c r="C466" s="127" t="str">
        <f>IF(A466="","",IF(ISNA(VLOOKUP(A466,Journal!$X$2:$X$1000,1,FALSE)),"",VLOOKUP(A466,Journal!$X$2:$Y$1000,2,FALSE)))</f>
        <v/>
      </c>
      <c r="D466" s="79" t="str">
        <f>IF(A466="","",IF(ISNA(VLOOKUP(A466,Journal!$X$2:$X$1000,1,FALSE)),"",VLOOKUP(A466,Journal!$X$2:$AF$1000,9,FALSE)))</f>
        <v/>
      </c>
      <c r="E466" s="79" t="str">
        <f>IF(A466="","",IF(ISNA(VLOOKUP(A466,Journal!$X$2:$X$1000,1,FALSE)),"",VLOOKUP(A466,Journal!$X$2:$AK$1000,13,FALSE)))</f>
        <v/>
      </c>
      <c r="F466" s="79" t="str">
        <f>IF(A466="","",IF(ISNA(VLOOKUP(A466,Journal!$X$2:$X$1000,1,FALSE)),"",VLOOKUP(A466,Journal!$X$2:$AK$1000,14,FALSE)))</f>
        <v/>
      </c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</row>
    <row r="467" spans="1:20" ht="15.75" customHeight="1" x14ac:dyDescent="0.25">
      <c r="A467" s="80" t="str">
        <f>IF(AND(Journal!L467&gt;=Statistics!$E$4,Journal!L467&lt;=Statistics!$F$4),Journal!X467,"")</f>
        <v/>
      </c>
      <c r="B467" s="128" t="str">
        <f>IF(A467="","",VLOOKUP(A467,Journal!$X:$AG,10,FALSE))</f>
        <v/>
      </c>
      <c r="C467" s="127" t="str">
        <f>IF(A467="","",IF(ISNA(VLOOKUP(A467,Journal!$X$2:$X$1000,1,FALSE)),"",VLOOKUP(A467,Journal!$X$2:$Y$1000,2,FALSE)))</f>
        <v/>
      </c>
      <c r="D467" s="79" t="str">
        <f>IF(A467="","",IF(ISNA(VLOOKUP(A467,Journal!$X$2:$X$1000,1,FALSE)),"",VLOOKUP(A467,Journal!$X$2:$AF$1000,9,FALSE)))</f>
        <v/>
      </c>
      <c r="E467" s="79" t="str">
        <f>IF(A467="","",IF(ISNA(VLOOKUP(A467,Journal!$X$2:$X$1000,1,FALSE)),"",VLOOKUP(A467,Journal!$X$2:$AK$1000,13,FALSE)))</f>
        <v/>
      </c>
      <c r="F467" s="79" t="str">
        <f>IF(A467="","",IF(ISNA(VLOOKUP(A467,Journal!$X$2:$X$1000,1,FALSE)),"",VLOOKUP(A467,Journal!$X$2:$AK$1000,14,FALSE)))</f>
        <v/>
      </c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</row>
    <row r="468" spans="1:20" ht="15.75" customHeight="1" x14ac:dyDescent="0.25">
      <c r="A468" s="80" t="str">
        <f>IF(AND(Journal!L468&gt;=Statistics!$E$4,Journal!L468&lt;=Statistics!$F$4),Journal!X468,"")</f>
        <v/>
      </c>
      <c r="B468" s="128" t="str">
        <f>IF(A468="","",VLOOKUP(A468,Journal!$X:$AG,10,FALSE))</f>
        <v/>
      </c>
      <c r="C468" s="127" t="str">
        <f>IF(A468="","",IF(ISNA(VLOOKUP(A468,Journal!$X$2:$X$1000,1,FALSE)),"",VLOOKUP(A468,Journal!$X$2:$Y$1000,2,FALSE)))</f>
        <v/>
      </c>
      <c r="D468" s="79" t="str">
        <f>IF(A468="","",IF(ISNA(VLOOKUP(A468,Journal!$X$2:$X$1000,1,FALSE)),"",VLOOKUP(A468,Journal!$X$2:$AF$1000,9,FALSE)))</f>
        <v/>
      </c>
      <c r="E468" s="79" t="str">
        <f>IF(A468="","",IF(ISNA(VLOOKUP(A468,Journal!$X$2:$X$1000,1,FALSE)),"",VLOOKUP(A468,Journal!$X$2:$AK$1000,13,FALSE)))</f>
        <v/>
      </c>
      <c r="F468" s="79" t="str">
        <f>IF(A468="","",IF(ISNA(VLOOKUP(A468,Journal!$X$2:$X$1000,1,FALSE)),"",VLOOKUP(A468,Journal!$X$2:$AK$1000,14,FALSE)))</f>
        <v/>
      </c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</row>
    <row r="469" spans="1:20" ht="15.75" customHeight="1" x14ac:dyDescent="0.25">
      <c r="A469" s="80" t="str">
        <f>IF(AND(Journal!L469&gt;=Statistics!$E$4,Journal!L469&lt;=Statistics!$F$4),Journal!X469,"")</f>
        <v/>
      </c>
      <c r="B469" s="128" t="str">
        <f>IF(A469="","",VLOOKUP(A469,Journal!$X:$AG,10,FALSE))</f>
        <v/>
      </c>
      <c r="C469" s="127" t="str">
        <f>IF(A469="","",IF(ISNA(VLOOKUP(A469,Journal!$X$2:$X$1000,1,FALSE)),"",VLOOKUP(A469,Journal!$X$2:$Y$1000,2,FALSE)))</f>
        <v/>
      </c>
      <c r="D469" s="79" t="str">
        <f>IF(A469="","",IF(ISNA(VLOOKUP(A469,Journal!$X$2:$X$1000,1,FALSE)),"",VLOOKUP(A469,Journal!$X$2:$AF$1000,9,FALSE)))</f>
        <v/>
      </c>
      <c r="E469" s="79" t="str">
        <f>IF(A469="","",IF(ISNA(VLOOKUP(A469,Journal!$X$2:$X$1000,1,FALSE)),"",VLOOKUP(A469,Journal!$X$2:$AK$1000,13,FALSE)))</f>
        <v/>
      </c>
      <c r="F469" s="79" t="str">
        <f>IF(A469="","",IF(ISNA(VLOOKUP(A469,Journal!$X$2:$X$1000,1,FALSE)),"",VLOOKUP(A469,Journal!$X$2:$AK$1000,14,FALSE)))</f>
        <v/>
      </c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</row>
    <row r="470" spans="1:20" ht="15.75" customHeight="1" x14ac:dyDescent="0.25">
      <c r="A470" s="80" t="str">
        <f>IF(AND(Journal!L470&gt;=Statistics!$E$4,Journal!L470&lt;=Statistics!$F$4),Journal!X470,"")</f>
        <v/>
      </c>
      <c r="B470" s="128" t="str">
        <f>IF(A470="","",VLOOKUP(A470,Journal!$X:$AG,10,FALSE))</f>
        <v/>
      </c>
      <c r="C470" s="127" t="str">
        <f>IF(A470="","",IF(ISNA(VLOOKUP(A470,Journal!$X$2:$X$1000,1,FALSE)),"",VLOOKUP(A470,Journal!$X$2:$Y$1000,2,FALSE)))</f>
        <v/>
      </c>
      <c r="D470" s="79" t="str">
        <f>IF(A470="","",IF(ISNA(VLOOKUP(A470,Journal!$X$2:$X$1000,1,FALSE)),"",VLOOKUP(A470,Journal!$X$2:$AF$1000,9,FALSE)))</f>
        <v/>
      </c>
      <c r="E470" s="79" t="str">
        <f>IF(A470="","",IF(ISNA(VLOOKUP(A470,Journal!$X$2:$X$1000,1,FALSE)),"",VLOOKUP(A470,Journal!$X$2:$AK$1000,13,FALSE)))</f>
        <v/>
      </c>
      <c r="F470" s="79" t="str">
        <f>IF(A470="","",IF(ISNA(VLOOKUP(A470,Journal!$X$2:$X$1000,1,FALSE)),"",VLOOKUP(A470,Journal!$X$2:$AK$1000,14,FALSE)))</f>
        <v/>
      </c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</row>
    <row r="471" spans="1:20" ht="15.75" customHeight="1" x14ac:dyDescent="0.25">
      <c r="A471" s="80" t="str">
        <f>IF(AND(Journal!L471&gt;=Statistics!$E$4,Journal!L471&lt;=Statistics!$F$4),Journal!X471,"")</f>
        <v/>
      </c>
      <c r="B471" s="128" t="str">
        <f>IF(A471="","",VLOOKUP(A471,Journal!$X:$AG,10,FALSE))</f>
        <v/>
      </c>
      <c r="C471" s="127" t="str">
        <f>IF(A471="","",IF(ISNA(VLOOKUP(A471,Journal!$X$2:$X$1000,1,FALSE)),"",VLOOKUP(A471,Journal!$X$2:$Y$1000,2,FALSE)))</f>
        <v/>
      </c>
      <c r="D471" s="79" t="str">
        <f>IF(A471="","",IF(ISNA(VLOOKUP(A471,Journal!$X$2:$X$1000,1,FALSE)),"",VLOOKUP(A471,Journal!$X$2:$AF$1000,9,FALSE)))</f>
        <v/>
      </c>
      <c r="E471" s="79" t="str">
        <f>IF(A471="","",IF(ISNA(VLOOKUP(A471,Journal!$X$2:$X$1000,1,FALSE)),"",VLOOKUP(A471,Journal!$X$2:$AK$1000,13,FALSE)))</f>
        <v/>
      </c>
      <c r="F471" s="79" t="str">
        <f>IF(A471="","",IF(ISNA(VLOOKUP(A471,Journal!$X$2:$X$1000,1,FALSE)),"",VLOOKUP(A471,Journal!$X$2:$AK$1000,14,FALSE)))</f>
        <v/>
      </c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</row>
    <row r="472" spans="1:20" ht="15.75" customHeight="1" x14ac:dyDescent="0.25">
      <c r="A472" s="80" t="str">
        <f>IF(AND(Journal!L472&gt;=Statistics!$E$4,Journal!L472&lt;=Statistics!$F$4),Journal!X472,"")</f>
        <v/>
      </c>
      <c r="B472" s="128" t="str">
        <f>IF(A472="","",VLOOKUP(A472,Journal!$X:$AG,10,FALSE))</f>
        <v/>
      </c>
      <c r="C472" s="127" t="str">
        <f>IF(A472="","",IF(ISNA(VLOOKUP(A472,Journal!$X$2:$X$1000,1,FALSE)),"",VLOOKUP(A472,Journal!$X$2:$Y$1000,2,FALSE)))</f>
        <v/>
      </c>
      <c r="D472" s="79" t="str">
        <f>IF(A472="","",IF(ISNA(VLOOKUP(A472,Journal!$X$2:$X$1000,1,FALSE)),"",VLOOKUP(A472,Journal!$X$2:$AF$1000,9,FALSE)))</f>
        <v/>
      </c>
      <c r="E472" s="79" t="str">
        <f>IF(A472="","",IF(ISNA(VLOOKUP(A472,Journal!$X$2:$X$1000,1,FALSE)),"",VLOOKUP(A472,Journal!$X$2:$AK$1000,13,FALSE)))</f>
        <v/>
      </c>
      <c r="F472" s="79" t="str">
        <f>IF(A472="","",IF(ISNA(VLOOKUP(A472,Journal!$X$2:$X$1000,1,FALSE)),"",VLOOKUP(A472,Journal!$X$2:$AK$1000,14,FALSE)))</f>
        <v/>
      </c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</row>
    <row r="473" spans="1:20" ht="15.75" customHeight="1" x14ac:dyDescent="0.25">
      <c r="A473" s="80" t="str">
        <f>IF(AND(Journal!L473&gt;=Statistics!$E$4,Journal!L473&lt;=Statistics!$F$4),Journal!X473,"")</f>
        <v/>
      </c>
      <c r="B473" s="128" t="str">
        <f>IF(A473="","",VLOOKUP(A473,Journal!$X:$AG,10,FALSE))</f>
        <v/>
      </c>
      <c r="C473" s="127" t="str">
        <f>IF(A473="","",IF(ISNA(VLOOKUP(A473,Journal!$X$2:$X$1000,1,FALSE)),"",VLOOKUP(A473,Journal!$X$2:$Y$1000,2,FALSE)))</f>
        <v/>
      </c>
      <c r="D473" s="79" t="str">
        <f>IF(A473="","",IF(ISNA(VLOOKUP(A473,Journal!$X$2:$X$1000,1,FALSE)),"",VLOOKUP(A473,Journal!$X$2:$AF$1000,9,FALSE)))</f>
        <v/>
      </c>
      <c r="E473" s="79" t="str">
        <f>IF(A473="","",IF(ISNA(VLOOKUP(A473,Journal!$X$2:$X$1000,1,FALSE)),"",VLOOKUP(A473,Journal!$X$2:$AK$1000,13,FALSE)))</f>
        <v/>
      </c>
      <c r="F473" s="79" t="str">
        <f>IF(A473="","",IF(ISNA(VLOOKUP(A473,Journal!$X$2:$X$1000,1,FALSE)),"",VLOOKUP(A473,Journal!$X$2:$AK$1000,14,FALSE)))</f>
        <v/>
      </c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</row>
    <row r="474" spans="1:20" ht="15.75" customHeight="1" x14ac:dyDescent="0.25">
      <c r="A474" s="80" t="str">
        <f>IF(AND(Journal!L474&gt;=Statistics!$E$4,Journal!L474&lt;=Statistics!$F$4),Journal!X474,"")</f>
        <v/>
      </c>
      <c r="B474" s="128" t="str">
        <f>IF(A474="","",VLOOKUP(A474,Journal!$X:$AG,10,FALSE))</f>
        <v/>
      </c>
      <c r="C474" s="127" t="str">
        <f>IF(A474="","",IF(ISNA(VLOOKUP(A474,Journal!$X$2:$X$1000,1,FALSE)),"",VLOOKUP(A474,Journal!$X$2:$Y$1000,2,FALSE)))</f>
        <v/>
      </c>
      <c r="D474" s="79" t="str">
        <f>IF(A474="","",IF(ISNA(VLOOKUP(A474,Journal!$X$2:$X$1000,1,FALSE)),"",VLOOKUP(A474,Journal!$X$2:$AF$1000,9,FALSE)))</f>
        <v/>
      </c>
      <c r="E474" s="79" t="str">
        <f>IF(A474="","",IF(ISNA(VLOOKUP(A474,Journal!$X$2:$X$1000,1,FALSE)),"",VLOOKUP(A474,Journal!$X$2:$AK$1000,13,FALSE)))</f>
        <v/>
      </c>
      <c r="F474" s="79" t="str">
        <f>IF(A474="","",IF(ISNA(VLOOKUP(A474,Journal!$X$2:$X$1000,1,FALSE)),"",VLOOKUP(A474,Journal!$X$2:$AK$1000,14,FALSE)))</f>
        <v/>
      </c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</row>
    <row r="475" spans="1:20" ht="15.75" customHeight="1" x14ac:dyDescent="0.25">
      <c r="A475" s="80" t="str">
        <f>IF(AND(Journal!L475&gt;=Statistics!$E$4,Journal!L475&lt;=Statistics!$F$4),Journal!X475,"")</f>
        <v/>
      </c>
      <c r="B475" s="128" t="str">
        <f>IF(A475="","",VLOOKUP(A475,Journal!$X:$AG,10,FALSE))</f>
        <v/>
      </c>
      <c r="C475" s="127" t="str">
        <f>IF(A475="","",IF(ISNA(VLOOKUP(A475,Journal!$X$2:$X$1000,1,FALSE)),"",VLOOKUP(A475,Journal!$X$2:$Y$1000,2,FALSE)))</f>
        <v/>
      </c>
      <c r="D475" s="79" t="str">
        <f>IF(A475="","",IF(ISNA(VLOOKUP(A475,Journal!$X$2:$X$1000,1,FALSE)),"",VLOOKUP(A475,Journal!$X$2:$AF$1000,9,FALSE)))</f>
        <v/>
      </c>
      <c r="E475" s="79" t="str">
        <f>IF(A475="","",IF(ISNA(VLOOKUP(A475,Journal!$X$2:$X$1000,1,FALSE)),"",VLOOKUP(A475,Journal!$X$2:$AK$1000,13,FALSE)))</f>
        <v/>
      </c>
      <c r="F475" s="79" t="str">
        <f>IF(A475="","",IF(ISNA(VLOOKUP(A475,Journal!$X$2:$X$1000,1,FALSE)),"",VLOOKUP(A475,Journal!$X$2:$AK$1000,14,FALSE)))</f>
        <v/>
      </c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</row>
    <row r="476" spans="1:20" ht="15.75" customHeight="1" x14ac:dyDescent="0.25">
      <c r="A476" s="80" t="str">
        <f>IF(AND(Journal!L476&gt;=Statistics!$E$4,Journal!L476&lt;=Statistics!$F$4),Journal!X476,"")</f>
        <v/>
      </c>
      <c r="B476" s="128" t="str">
        <f>IF(A476="","",VLOOKUP(A476,Journal!$X:$AG,10,FALSE))</f>
        <v/>
      </c>
      <c r="C476" s="127" t="str">
        <f>IF(A476="","",IF(ISNA(VLOOKUP(A476,Journal!$X$2:$X$1000,1,FALSE)),"",VLOOKUP(A476,Journal!$X$2:$Y$1000,2,FALSE)))</f>
        <v/>
      </c>
      <c r="D476" s="79" t="str">
        <f>IF(A476="","",IF(ISNA(VLOOKUP(A476,Journal!$X$2:$X$1000,1,FALSE)),"",VLOOKUP(A476,Journal!$X$2:$AF$1000,9,FALSE)))</f>
        <v/>
      </c>
      <c r="E476" s="79" t="str">
        <f>IF(A476="","",IF(ISNA(VLOOKUP(A476,Journal!$X$2:$X$1000,1,FALSE)),"",VLOOKUP(A476,Journal!$X$2:$AK$1000,13,FALSE)))</f>
        <v/>
      </c>
      <c r="F476" s="79" t="str">
        <f>IF(A476="","",IF(ISNA(VLOOKUP(A476,Journal!$X$2:$X$1000,1,FALSE)),"",VLOOKUP(A476,Journal!$X$2:$AK$1000,14,FALSE)))</f>
        <v/>
      </c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</row>
    <row r="477" spans="1:20" ht="15.75" customHeight="1" x14ac:dyDescent="0.25">
      <c r="A477" s="80" t="str">
        <f>IF(AND(Journal!L477&gt;=Statistics!$E$4,Journal!L477&lt;=Statistics!$F$4),Journal!X477,"")</f>
        <v/>
      </c>
      <c r="B477" s="128" t="str">
        <f>IF(A477="","",VLOOKUP(A477,Journal!$X:$AG,10,FALSE))</f>
        <v/>
      </c>
      <c r="C477" s="127" t="str">
        <f>IF(A477="","",IF(ISNA(VLOOKUP(A477,Journal!$X$2:$X$1000,1,FALSE)),"",VLOOKUP(A477,Journal!$X$2:$Y$1000,2,FALSE)))</f>
        <v/>
      </c>
      <c r="D477" s="79" t="str">
        <f>IF(A477="","",IF(ISNA(VLOOKUP(A477,Journal!$X$2:$X$1000,1,FALSE)),"",VLOOKUP(A477,Journal!$X$2:$AF$1000,9,FALSE)))</f>
        <v/>
      </c>
      <c r="E477" s="79" t="str">
        <f>IF(A477="","",IF(ISNA(VLOOKUP(A477,Journal!$X$2:$X$1000,1,FALSE)),"",VLOOKUP(A477,Journal!$X$2:$AK$1000,13,FALSE)))</f>
        <v/>
      </c>
      <c r="F477" s="79" t="str">
        <f>IF(A477="","",IF(ISNA(VLOOKUP(A477,Journal!$X$2:$X$1000,1,FALSE)),"",VLOOKUP(A477,Journal!$X$2:$AK$1000,14,FALSE)))</f>
        <v/>
      </c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</row>
    <row r="478" spans="1:20" ht="15.75" customHeight="1" x14ac:dyDescent="0.25">
      <c r="A478" s="80" t="str">
        <f>IF(AND(Journal!L478&gt;=Statistics!$E$4,Journal!L478&lt;=Statistics!$F$4),Journal!X478,"")</f>
        <v/>
      </c>
      <c r="B478" s="128" t="str">
        <f>IF(A478="","",VLOOKUP(A478,Journal!$X:$AG,10,FALSE))</f>
        <v/>
      </c>
      <c r="C478" s="127" t="str">
        <f>IF(A478="","",IF(ISNA(VLOOKUP(A478,Journal!$X$2:$X$1000,1,FALSE)),"",VLOOKUP(A478,Journal!$X$2:$Y$1000,2,FALSE)))</f>
        <v/>
      </c>
      <c r="D478" s="79" t="str">
        <f>IF(A478="","",IF(ISNA(VLOOKUP(A478,Journal!$X$2:$X$1000,1,FALSE)),"",VLOOKUP(A478,Journal!$X$2:$AF$1000,9,FALSE)))</f>
        <v/>
      </c>
      <c r="E478" s="79" t="str">
        <f>IF(A478="","",IF(ISNA(VLOOKUP(A478,Journal!$X$2:$X$1000,1,FALSE)),"",VLOOKUP(A478,Journal!$X$2:$AK$1000,13,FALSE)))</f>
        <v/>
      </c>
      <c r="F478" s="79" t="str">
        <f>IF(A478="","",IF(ISNA(VLOOKUP(A478,Journal!$X$2:$X$1000,1,FALSE)),"",VLOOKUP(A478,Journal!$X$2:$AK$1000,14,FALSE)))</f>
        <v/>
      </c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</row>
    <row r="479" spans="1:20" ht="15.75" customHeight="1" x14ac:dyDescent="0.25">
      <c r="A479" s="80" t="str">
        <f>IF(AND(Journal!L479&gt;=Statistics!$E$4,Journal!L479&lt;=Statistics!$F$4),Journal!X479,"")</f>
        <v/>
      </c>
      <c r="B479" s="128" t="str">
        <f>IF(A479="","",VLOOKUP(A479,Journal!$X:$AG,10,FALSE))</f>
        <v/>
      </c>
      <c r="C479" s="127" t="str">
        <f>IF(A479="","",IF(ISNA(VLOOKUP(A479,Journal!$X$2:$X$1000,1,FALSE)),"",VLOOKUP(A479,Journal!$X$2:$Y$1000,2,FALSE)))</f>
        <v/>
      </c>
      <c r="D479" s="79" t="str">
        <f>IF(A479="","",IF(ISNA(VLOOKUP(A479,Journal!$X$2:$X$1000,1,FALSE)),"",VLOOKUP(A479,Journal!$X$2:$AF$1000,9,FALSE)))</f>
        <v/>
      </c>
      <c r="E479" s="79" t="str">
        <f>IF(A479="","",IF(ISNA(VLOOKUP(A479,Journal!$X$2:$X$1000,1,FALSE)),"",VLOOKUP(A479,Journal!$X$2:$AK$1000,13,FALSE)))</f>
        <v/>
      </c>
      <c r="F479" s="79" t="str">
        <f>IF(A479="","",IF(ISNA(VLOOKUP(A479,Journal!$X$2:$X$1000,1,FALSE)),"",VLOOKUP(A479,Journal!$X$2:$AK$1000,14,FALSE)))</f>
        <v/>
      </c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</row>
    <row r="480" spans="1:20" ht="15.75" customHeight="1" x14ac:dyDescent="0.25">
      <c r="A480" s="80" t="str">
        <f>IF(AND(Journal!L480&gt;=Statistics!$E$4,Journal!L480&lt;=Statistics!$F$4),Journal!X480,"")</f>
        <v/>
      </c>
      <c r="B480" s="128" t="str">
        <f>IF(A480="","",VLOOKUP(A480,Journal!$X:$AG,10,FALSE))</f>
        <v/>
      </c>
      <c r="C480" s="127" t="str">
        <f>IF(A480="","",IF(ISNA(VLOOKUP(A480,Journal!$X$2:$X$1000,1,FALSE)),"",VLOOKUP(A480,Journal!$X$2:$Y$1000,2,FALSE)))</f>
        <v/>
      </c>
      <c r="D480" s="79" t="str">
        <f>IF(A480="","",IF(ISNA(VLOOKUP(A480,Journal!$X$2:$X$1000,1,FALSE)),"",VLOOKUP(A480,Journal!$X$2:$AF$1000,9,FALSE)))</f>
        <v/>
      </c>
      <c r="E480" s="79" t="str">
        <f>IF(A480="","",IF(ISNA(VLOOKUP(A480,Journal!$X$2:$X$1000,1,FALSE)),"",VLOOKUP(A480,Journal!$X$2:$AK$1000,13,FALSE)))</f>
        <v/>
      </c>
      <c r="F480" s="79" t="str">
        <f>IF(A480="","",IF(ISNA(VLOOKUP(A480,Journal!$X$2:$X$1000,1,FALSE)),"",VLOOKUP(A480,Journal!$X$2:$AK$1000,14,FALSE)))</f>
        <v/>
      </c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</row>
    <row r="481" spans="1:20" ht="15.75" customHeight="1" x14ac:dyDescent="0.25">
      <c r="A481" s="80" t="str">
        <f>IF(AND(Journal!L481&gt;=Statistics!$E$4,Journal!L481&lt;=Statistics!$F$4),Journal!X481,"")</f>
        <v/>
      </c>
      <c r="B481" s="128" t="str">
        <f>IF(A481="","",VLOOKUP(A481,Journal!$X:$AG,10,FALSE))</f>
        <v/>
      </c>
      <c r="C481" s="127" t="str">
        <f>IF(A481="","",IF(ISNA(VLOOKUP(A481,Journal!$X$2:$X$1000,1,FALSE)),"",VLOOKUP(A481,Journal!$X$2:$Y$1000,2,FALSE)))</f>
        <v/>
      </c>
      <c r="D481" s="79" t="str">
        <f>IF(A481="","",IF(ISNA(VLOOKUP(A481,Journal!$X$2:$X$1000,1,FALSE)),"",VLOOKUP(A481,Journal!$X$2:$AF$1000,9,FALSE)))</f>
        <v/>
      </c>
      <c r="E481" s="79" t="str">
        <f>IF(A481="","",IF(ISNA(VLOOKUP(A481,Journal!$X$2:$X$1000,1,FALSE)),"",VLOOKUP(A481,Journal!$X$2:$AK$1000,13,FALSE)))</f>
        <v/>
      </c>
      <c r="F481" s="79" t="str">
        <f>IF(A481="","",IF(ISNA(VLOOKUP(A481,Journal!$X$2:$X$1000,1,FALSE)),"",VLOOKUP(A481,Journal!$X$2:$AK$1000,14,FALSE)))</f>
        <v/>
      </c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</row>
    <row r="482" spans="1:20" ht="15.75" customHeight="1" x14ac:dyDescent="0.25">
      <c r="A482" s="80" t="str">
        <f>IF(AND(Journal!L482&gt;=Statistics!$E$4,Journal!L482&lt;=Statistics!$F$4),Journal!X482,"")</f>
        <v/>
      </c>
      <c r="B482" s="128" t="str">
        <f>IF(A482="","",VLOOKUP(A482,Journal!$X:$AG,10,FALSE))</f>
        <v/>
      </c>
      <c r="C482" s="127" t="str">
        <f>IF(A482="","",IF(ISNA(VLOOKUP(A482,Journal!$X$2:$X$1000,1,FALSE)),"",VLOOKUP(A482,Journal!$X$2:$Y$1000,2,FALSE)))</f>
        <v/>
      </c>
      <c r="D482" s="79" t="str">
        <f>IF(A482="","",IF(ISNA(VLOOKUP(A482,Journal!$X$2:$X$1000,1,FALSE)),"",VLOOKUP(A482,Journal!$X$2:$AF$1000,9,FALSE)))</f>
        <v/>
      </c>
      <c r="E482" s="79" t="str">
        <f>IF(A482="","",IF(ISNA(VLOOKUP(A482,Journal!$X$2:$X$1000,1,FALSE)),"",VLOOKUP(A482,Journal!$X$2:$AK$1000,13,FALSE)))</f>
        <v/>
      </c>
      <c r="F482" s="79" t="str">
        <f>IF(A482="","",IF(ISNA(VLOOKUP(A482,Journal!$X$2:$X$1000,1,FALSE)),"",VLOOKUP(A482,Journal!$X$2:$AK$1000,14,FALSE)))</f>
        <v/>
      </c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</row>
    <row r="483" spans="1:20" ht="15.75" customHeight="1" x14ac:dyDescent="0.25">
      <c r="A483" s="80" t="str">
        <f>IF(AND(Journal!L483&gt;=Statistics!$E$4,Journal!L483&lt;=Statistics!$F$4),Journal!X483,"")</f>
        <v/>
      </c>
      <c r="B483" s="128" t="str">
        <f>IF(A483="","",VLOOKUP(A483,Journal!$X:$AG,10,FALSE))</f>
        <v/>
      </c>
      <c r="C483" s="127" t="str">
        <f>IF(A483="","",IF(ISNA(VLOOKUP(A483,Journal!$X$2:$X$1000,1,FALSE)),"",VLOOKUP(A483,Journal!$X$2:$Y$1000,2,FALSE)))</f>
        <v/>
      </c>
      <c r="D483" s="79" t="str">
        <f>IF(A483="","",IF(ISNA(VLOOKUP(A483,Journal!$X$2:$X$1000,1,FALSE)),"",VLOOKUP(A483,Journal!$X$2:$AF$1000,9,FALSE)))</f>
        <v/>
      </c>
      <c r="E483" s="79" t="str">
        <f>IF(A483="","",IF(ISNA(VLOOKUP(A483,Journal!$X$2:$X$1000,1,FALSE)),"",VLOOKUP(A483,Journal!$X$2:$AK$1000,13,FALSE)))</f>
        <v/>
      </c>
      <c r="F483" s="79" t="str">
        <f>IF(A483="","",IF(ISNA(VLOOKUP(A483,Journal!$X$2:$X$1000,1,FALSE)),"",VLOOKUP(A483,Journal!$X$2:$AK$1000,14,FALSE)))</f>
        <v/>
      </c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</row>
    <row r="484" spans="1:20" ht="15.75" customHeight="1" x14ac:dyDescent="0.25">
      <c r="A484" s="80" t="str">
        <f>IF(AND(Journal!L484&gt;=Statistics!$E$4,Journal!L484&lt;=Statistics!$F$4),Journal!X484,"")</f>
        <v/>
      </c>
      <c r="B484" s="128" t="str">
        <f>IF(A484="","",VLOOKUP(A484,Journal!$X:$AG,10,FALSE))</f>
        <v/>
      </c>
      <c r="C484" s="127" t="str">
        <f>IF(A484="","",IF(ISNA(VLOOKUP(A484,Journal!$X$2:$X$1000,1,FALSE)),"",VLOOKUP(A484,Journal!$X$2:$Y$1000,2,FALSE)))</f>
        <v/>
      </c>
      <c r="D484" s="79" t="str">
        <f>IF(A484="","",IF(ISNA(VLOOKUP(A484,Journal!$X$2:$X$1000,1,FALSE)),"",VLOOKUP(A484,Journal!$X$2:$AF$1000,9,FALSE)))</f>
        <v/>
      </c>
      <c r="E484" s="79" t="str">
        <f>IF(A484="","",IF(ISNA(VLOOKUP(A484,Journal!$X$2:$X$1000,1,FALSE)),"",VLOOKUP(A484,Journal!$X$2:$AK$1000,13,FALSE)))</f>
        <v/>
      </c>
      <c r="F484" s="79" t="str">
        <f>IF(A484="","",IF(ISNA(VLOOKUP(A484,Journal!$X$2:$X$1000,1,FALSE)),"",VLOOKUP(A484,Journal!$X$2:$AK$1000,14,FALSE)))</f>
        <v/>
      </c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</row>
    <row r="485" spans="1:20" ht="15.75" customHeight="1" x14ac:dyDescent="0.25">
      <c r="A485" s="80" t="str">
        <f>IF(AND(Journal!L485&gt;=Statistics!$E$4,Journal!L485&lt;=Statistics!$F$4),Journal!X485,"")</f>
        <v/>
      </c>
      <c r="B485" s="128" t="str">
        <f>IF(A485="","",VLOOKUP(A485,Journal!$X:$AG,10,FALSE))</f>
        <v/>
      </c>
      <c r="C485" s="127" t="str">
        <f>IF(A485="","",IF(ISNA(VLOOKUP(A485,Journal!$X$2:$X$1000,1,FALSE)),"",VLOOKUP(A485,Journal!$X$2:$Y$1000,2,FALSE)))</f>
        <v/>
      </c>
      <c r="D485" s="79" t="str">
        <f>IF(A485="","",IF(ISNA(VLOOKUP(A485,Journal!$X$2:$X$1000,1,FALSE)),"",VLOOKUP(A485,Journal!$X$2:$AF$1000,9,FALSE)))</f>
        <v/>
      </c>
      <c r="E485" s="79" t="str">
        <f>IF(A485="","",IF(ISNA(VLOOKUP(A485,Journal!$X$2:$X$1000,1,FALSE)),"",VLOOKUP(A485,Journal!$X$2:$AK$1000,13,FALSE)))</f>
        <v/>
      </c>
      <c r="F485" s="79" t="str">
        <f>IF(A485="","",IF(ISNA(VLOOKUP(A485,Journal!$X$2:$X$1000,1,FALSE)),"",VLOOKUP(A485,Journal!$X$2:$AK$1000,14,FALSE)))</f>
        <v/>
      </c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</row>
    <row r="486" spans="1:20" ht="15.75" customHeight="1" x14ac:dyDescent="0.25">
      <c r="A486" s="80" t="str">
        <f>IF(AND(Journal!L486&gt;=Statistics!$E$4,Journal!L486&lt;=Statistics!$F$4),Journal!X486,"")</f>
        <v/>
      </c>
      <c r="B486" s="128" t="str">
        <f>IF(A486="","",VLOOKUP(A486,Journal!$X:$AG,10,FALSE))</f>
        <v/>
      </c>
      <c r="C486" s="127" t="str">
        <f>IF(A486="","",IF(ISNA(VLOOKUP(A486,Journal!$X$2:$X$1000,1,FALSE)),"",VLOOKUP(A486,Journal!$X$2:$Y$1000,2,FALSE)))</f>
        <v/>
      </c>
      <c r="D486" s="79" t="str">
        <f>IF(A486="","",IF(ISNA(VLOOKUP(A486,Journal!$X$2:$X$1000,1,FALSE)),"",VLOOKUP(A486,Journal!$X$2:$AF$1000,9,FALSE)))</f>
        <v/>
      </c>
      <c r="E486" s="79" t="str">
        <f>IF(A486="","",IF(ISNA(VLOOKUP(A486,Journal!$X$2:$X$1000,1,FALSE)),"",VLOOKUP(A486,Journal!$X$2:$AK$1000,13,FALSE)))</f>
        <v/>
      </c>
      <c r="F486" s="79" t="str">
        <f>IF(A486="","",IF(ISNA(VLOOKUP(A486,Journal!$X$2:$X$1000,1,FALSE)),"",VLOOKUP(A486,Journal!$X$2:$AK$1000,14,FALSE)))</f>
        <v/>
      </c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</row>
    <row r="487" spans="1:20" ht="15.75" customHeight="1" x14ac:dyDescent="0.25">
      <c r="A487" s="80" t="str">
        <f>IF(AND(Journal!L487&gt;=Statistics!$E$4,Journal!L487&lt;=Statistics!$F$4),Journal!X487,"")</f>
        <v/>
      </c>
      <c r="B487" s="128" t="str">
        <f>IF(A487="","",VLOOKUP(A487,Journal!$X:$AG,10,FALSE))</f>
        <v/>
      </c>
      <c r="C487" s="127" t="str">
        <f>IF(A487="","",IF(ISNA(VLOOKUP(A487,Journal!$X$2:$X$1000,1,FALSE)),"",VLOOKUP(A487,Journal!$X$2:$Y$1000,2,FALSE)))</f>
        <v/>
      </c>
      <c r="D487" s="79" t="str">
        <f>IF(A487="","",IF(ISNA(VLOOKUP(A487,Journal!$X$2:$X$1000,1,FALSE)),"",VLOOKUP(A487,Journal!$X$2:$AF$1000,9,FALSE)))</f>
        <v/>
      </c>
      <c r="E487" s="79" t="str">
        <f>IF(A487="","",IF(ISNA(VLOOKUP(A487,Journal!$X$2:$X$1000,1,FALSE)),"",VLOOKUP(A487,Journal!$X$2:$AK$1000,13,FALSE)))</f>
        <v/>
      </c>
      <c r="F487" s="79" t="str">
        <f>IF(A487="","",IF(ISNA(VLOOKUP(A487,Journal!$X$2:$X$1000,1,FALSE)),"",VLOOKUP(A487,Journal!$X$2:$AK$1000,14,FALSE)))</f>
        <v/>
      </c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</row>
    <row r="488" spans="1:20" ht="15.75" customHeight="1" x14ac:dyDescent="0.25">
      <c r="A488" s="80" t="str">
        <f>IF(AND(Journal!L488&gt;=Statistics!$E$4,Journal!L488&lt;=Statistics!$F$4),Journal!X488,"")</f>
        <v/>
      </c>
      <c r="B488" s="128" t="str">
        <f>IF(A488="","",VLOOKUP(A488,Journal!$X:$AG,10,FALSE))</f>
        <v/>
      </c>
      <c r="C488" s="127" t="str">
        <f>IF(A488="","",IF(ISNA(VLOOKUP(A488,Journal!$X$2:$X$1000,1,FALSE)),"",VLOOKUP(A488,Journal!$X$2:$Y$1000,2,FALSE)))</f>
        <v/>
      </c>
      <c r="D488" s="79" t="str">
        <f>IF(A488="","",IF(ISNA(VLOOKUP(A488,Journal!$X$2:$X$1000,1,FALSE)),"",VLOOKUP(A488,Journal!$X$2:$AF$1000,9,FALSE)))</f>
        <v/>
      </c>
      <c r="E488" s="79" t="str">
        <f>IF(A488="","",IF(ISNA(VLOOKUP(A488,Journal!$X$2:$X$1000,1,FALSE)),"",VLOOKUP(A488,Journal!$X$2:$AK$1000,13,FALSE)))</f>
        <v/>
      </c>
      <c r="F488" s="79" t="str">
        <f>IF(A488="","",IF(ISNA(VLOOKUP(A488,Journal!$X$2:$X$1000,1,FALSE)),"",VLOOKUP(A488,Journal!$X$2:$AK$1000,14,FALSE)))</f>
        <v/>
      </c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</row>
    <row r="489" spans="1:20" ht="15.75" customHeight="1" x14ac:dyDescent="0.25">
      <c r="A489" s="80" t="str">
        <f>IF(AND(Journal!L489&gt;=Statistics!$E$4,Journal!L489&lt;=Statistics!$F$4),Journal!X489,"")</f>
        <v/>
      </c>
      <c r="B489" s="128" t="str">
        <f>IF(A489="","",VLOOKUP(A489,Journal!$X:$AG,10,FALSE))</f>
        <v/>
      </c>
      <c r="C489" s="127" t="str">
        <f>IF(A489="","",IF(ISNA(VLOOKUP(A489,Journal!$X$2:$X$1000,1,FALSE)),"",VLOOKUP(A489,Journal!$X$2:$Y$1000,2,FALSE)))</f>
        <v/>
      </c>
      <c r="D489" s="79" t="str">
        <f>IF(A489="","",IF(ISNA(VLOOKUP(A489,Journal!$X$2:$X$1000,1,FALSE)),"",VLOOKUP(A489,Journal!$X$2:$AF$1000,9,FALSE)))</f>
        <v/>
      </c>
      <c r="E489" s="79" t="str">
        <f>IF(A489="","",IF(ISNA(VLOOKUP(A489,Journal!$X$2:$X$1000,1,FALSE)),"",VLOOKUP(A489,Journal!$X$2:$AK$1000,13,FALSE)))</f>
        <v/>
      </c>
      <c r="F489" s="79" t="str">
        <f>IF(A489="","",IF(ISNA(VLOOKUP(A489,Journal!$X$2:$X$1000,1,FALSE)),"",VLOOKUP(A489,Journal!$X$2:$AK$1000,14,FALSE)))</f>
        <v/>
      </c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</row>
    <row r="490" spans="1:20" ht="15.75" customHeight="1" x14ac:dyDescent="0.25">
      <c r="A490" s="80" t="str">
        <f>IF(AND(Journal!L490&gt;=Statistics!$E$4,Journal!L490&lt;=Statistics!$F$4),Journal!X490,"")</f>
        <v/>
      </c>
      <c r="B490" s="128" t="str">
        <f>IF(A490="","",VLOOKUP(A490,Journal!$X:$AG,10,FALSE))</f>
        <v/>
      </c>
      <c r="C490" s="127" t="str">
        <f>IF(A490="","",IF(ISNA(VLOOKUP(A490,Journal!$X$2:$X$1000,1,FALSE)),"",VLOOKUP(A490,Journal!$X$2:$Y$1000,2,FALSE)))</f>
        <v/>
      </c>
      <c r="D490" s="79" t="str">
        <f>IF(A490="","",IF(ISNA(VLOOKUP(A490,Journal!$X$2:$X$1000,1,FALSE)),"",VLOOKUP(A490,Journal!$X$2:$AF$1000,9,FALSE)))</f>
        <v/>
      </c>
      <c r="E490" s="79" t="str">
        <f>IF(A490="","",IF(ISNA(VLOOKUP(A490,Journal!$X$2:$X$1000,1,FALSE)),"",VLOOKUP(A490,Journal!$X$2:$AK$1000,13,FALSE)))</f>
        <v/>
      </c>
      <c r="F490" s="79" t="str">
        <f>IF(A490="","",IF(ISNA(VLOOKUP(A490,Journal!$X$2:$X$1000,1,FALSE)),"",VLOOKUP(A490,Journal!$X$2:$AK$1000,14,FALSE)))</f>
        <v/>
      </c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</row>
    <row r="491" spans="1:20" ht="15.75" customHeight="1" x14ac:dyDescent="0.25">
      <c r="A491" s="80" t="str">
        <f>IF(AND(Journal!L491&gt;=Statistics!$E$4,Journal!L491&lt;=Statistics!$F$4),Journal!X491,"")</f>
        <v/>
      </c>
      <c r="B491" s="128" t="str">
        <f>IF(A491="","",VLOOKUP(A491,Journal!$X:$AG,10,FALSE))</f>
        <v/>
      </c>
      <c r="C491" s="127" t="str">
        <f>IF(A491="","",IF(ISNA(VLOOKUP(A491,Journal!$X$2:$X$1000,1,FALSE)),"",VLOOKUP(A491,Journal!$X$2:$Y$1000,2,FALSE)))</f>
        <v/>
      </c>
      <c r="D491" s="79" t="str">
        <f>IF(A491="","",IF(ISNA(VLOOKUP(A491,Journal!$X$2:$X$1000,1,FALSE)),"",VLOOKUP(A491,Journal!$X$2:$AF$1000,9,FALSE)))</f>
        <v/>
      </c>
      <c r="E491" s="79" t="str">
        <f>IF(A491="","",IF(ISNA(VLOOKUP(A491,Journal!$X$2:$X$1000,1,FALSE)),"",VLOOKUP(A491,Journal!$X$2:$AK$1000,13,FALSE)))</f>
        <v/>
      </c>
      <c r="F491" s="79" t="str">
        <f>IF(A491="","",IF(ISNA(VLOOKUP(A491,Journal!$X$2:$X$1000,1,FALSE)),"",VLOOKUP(A491,Journal!$X$2:$AK$1000,14,FALSE)))</f>
        <v/>
      </c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</row>
    <row r="492" spans="1:20" ht="15.75" customHeight="1" x14ac:dyDescent="0.25">
      <c r="A492" s="80" t="str">
        <f>IF(AND(Journal!L492&gt;=Statistics!$E$4,Journal!L492&lt;=Statistics!$F$4),Journal!X492,"")</f>
        <v/>
      </c>
      <c r="B492" s="128" t="str">
        <f>IF(A492="","",VLOOKUP(A492,Journal!$X:$AG,10,FALSE))</f>
        <v/>
      </c>
      <c r="C492" s="127" t="str">
        <f>IF(A492="","",IF(ISNA(VLOOKUP(A492,Journal!$X$2:$X$1000,1,FALSE)),"",VLOOKUP(A492,Journal!$X$2:$Y$1000,2,FALSE)))</f>
        <v/>
      </c>
      <c r="D492" s="79" t="str">
        <f>IF(A492="","",IF(ISNA(VLOOKUP(A492,Journal!$X$2:$X$1000,1,FALSE)),"",VLOOKUP(A492,Journal!$X$2:$AF$1000,9,FALSE)))</f>
        <v/>
      </c>
      <c r="E492" s="79" t="str">
        <f>IF(A492="","",IF(ISNA(VLOOKUP(A492,Journal!$X$2:$X$1000,1,FALSE)),"",VLOOKUP(A492,Journal!$X$2:$AK$1000,13,FALSE)))</f>
        <v/>
      </c>
      <c r="F492" s="79" t="str">
        <f>IF(A492="","",IF(ISNA(VLOOKUP(A492,Journal!$X$2:$X$1000,1,FALSE)),"",VLOOKUP(A492,Journal!$X$2:$AK$1000,14,FALSE)))</f>
        <v/>
      </c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</row>
    <row r="493" spans="1:20" ht="15.75" customHeight="1" x14ac:dyDescent="0.25">
      <c r="A493" s="80" t="str">
        <f>IF(AND(Journal!L493&gt;=Statistics!$E$4,Journal!L493&lt;=Statistics!$F$4),Journal!X493,"")</f>
        <v/>
      </c>
      <c r="B493" s="128" t="str">
        <f>IF(A493="","",VLOOKUP(A493,Journal!$X:$AG,10,FALSE))</f>
        <v/>
      </c>
      <c r="C493" s="127" t="str">
        <f>IF(A493="","",IF(ISNA(VLOOKUP(A493,Journal!$X$2:$X$1000,1,FALSE)),"",VLOOKUP(A493,Journal!$X$2:$Y$1000,2,FALSE)))</f>
        <v/>
      </c>
      <c r="D493" s="79" t="str">
        <f>IF(A493="","",IF(ISNA(VLOOKUP(A493,Journal!$X$2:$X$1000,1,FALSE)),"",VLOOKUP(A493,Journal!$X$2:$AF$1000,9,FALSE)))</f>
        <v/>
      </c>
      <c r="E493" s="79" t="str">
        <f>IF(A493="","",IF(ISNA(VLOOKUP(A493,Journal!$X$2:$X$1000,1,FALSE)),"",VLOOKUP(A493,Journal!$X$2:$AK$1000,13,FALSE)))</f>
        <v/>
      </c>
      <c r="F493" s="79" t="str">
        <f>IF(A493="","",IF(ISNA(VLOOKUP(A493,Journal!$X$2:$X$1000,1,FALSE)),"",VLOOKUP(A493,Journal!$X$2:$AK$1000,14,FALSE)))</f>
        <v/>
      </c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</row>
    <row r="494" spans="1:20" ht="15.75" customHeight="1" x14ac:dyDescent="0.25">
      <c r="A494" s="80" t="str">
        <f>IF(AND(Journal!L494&gt;=Statistics!$E$4,Journal!L494&lt;=Statistics!$F$4),Journal!X494,"")</f>
        <v/>
      </c>
      <c r="B494" s="128" t="str">
        <f>IF(A494="","",VLOOKUP(A494,Journal!$X:$AG,10,FALSE))</f>
        <v/>
      </c>
      <c r="C494" s="127" t="str">
        <f>IF(A494="","",IF(ISNA(VLOOKUP(A494,Journal!$X$2:$X$1000,1,FALSE)),"",VLOOKUP(A494,Journal!$X$2:$Y$1000,2,FALSE)))</f>
        <v/>
      </c>
      <c r="D494" s="79" t="str">
        <f>IF(A494="","",IF(ISNA(VLOOKUP(A494,Journal!$X$2:$X$1000,1,FALSE)),"",VLOOKUP(A494,Journal!$X$2:$AF$1000,9,FALSE)))</f>
        <v/>
      </c>
      <c r="E494" s="79" t="str">
        <f>IF(A494="","",IF(ISNA(VLOOKUP(A494,Journal!$X$2:$X$1000,1,FALSE)),"",VLOOKUP(A494,Journal!$X$2:$AK$1000,13,FALSE)))</f>
        <v/>
      </c>
      <c r="F494" s="79" t="str">
        <f>IF(A494="","",IF(ISNA(VLOOKUP(A494,Journal!$X$2:$X$1000,1,FALSE)),"",VLOOKUP(A494,Journal!$X$2:$AK$1000,14,FALSE)))</f>
        <v/>
      </c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</row>
    <row r="495" spans="1:20" ht="15.75" customHeight="1" x14ac:dyDescent="0.25">
      <c r="A495" s="80" t="str">
        <f>IF(AND(Journal!L495&gt;=Statistics!$E$4,Journal!L495&lt;=Statistics!$F$4),Journal!X495,"")</f>
        <v/>
      </c>
      <c r="B495" s="128" t="str">
        <f>IF(A495="","",VLOOKUP(A495,Journal!$X:$AG,10,FALSE))</f>
        <v/>
      </c>
      <c r="C495" s="127" t="str">
        <f>IF(A495="","",IF(ISNA(VLOOKUP(A495,Journal!$X$2:$X$1000,1,FALSE)),"",VLOOKUP(A495,Journal!$X$2:$Y$1000,2,FALSE)))</f>
        <v/>
      </c>
      <c r="D495" s="79" t="str">
        <f>IF(A495="","",IF(ISNA(VLOOKUP(A495,Journal!$X$2:$X$1000,1,FALSE)),"",VLOOKUP(A495,Journal!$X$2:$AF$1000,9,FALSE)))</f>
        <v/>
      </c>
      <c r="E495" s="79" t="str">
        <f>IF(A495="","",IF(ISNA(VLOOKUP(A495,Journal!$X$2:$X$1000,1,FALSE)),"",VLOOKUP(A495,Journal!$X$2:$AK$1000,13,FALSE)))</f>
        <v/>
      </c>
      <c r="F495" s="79" t="str">
        <f>IF(A495="","",IF(ISNA(VLOOKUP(A495,Journal!$X$2:$X$1000,1,FALSE)),"",VLOOKUP(A495,Journal!$X$2:$AK$1000,14,FALSE)))</f>
        <v/>
      </c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</row>
    <row r="496" spans="1:20" ht="15.75" customHeight="1" x14ac:dyDescent="0.25">
      <c r="A496" s="80" t="str">
        <f>IF(AND(Journal!L496&gt;=Statistics!$E$4,Journal!L496&lt;=Statistics!$F$4),Journal!X496,"")</f>
        <v/>
      </c>
      <c r="B496" s="128" t="str">
        <f>IF(A496="","",VLOOKUP(A496,Journal!$X:$AG,10,FALSE))</f>
        <v/>
      </c>
      <c r="C496" s="127" t="str">
        <f>IF(A496="","",IF(ISNA(VLOOKUP(A496,Journal!$X$2:$X$1000,1,FALSE)),"",VLOOKUP(A496,Journal!$X$2:$Y$1000,2,FALSE)))</f>
        <v/>
      </c>
      <c r="D496" s="79" t="str">
        <f>IF(A496="","",IF(ISNA(VLOOKUP(A496,Journal!$X$2:$X$1000,1,FALSE)),"",VLOOKUP(A496,Journal!$X$2:$AF$1000,9,FALSE)))</f>
        <v/>
      </c>
      <c r="E496" s="79" t="str">
        <f>IF(A496="","",IF(ISNA(VLOOKUP(A496,Journal!$X$2:$X$1000,1,FALSE)),"",VLOOKUP(A496,Journal!$X$2:$AK$1000,13,FALSE)))</f>
        <v/>
      </c>
      <c r="F496" s="79" t="str">
        <f>IF(A496="","",IF(ISNA(VLOOKUP(A496,Journal!$X$2:$X$1000,1,FALSE)),"",VLOOKUP(A496,Journal!$X$2:$AK$1000,14,FALSE)))</f>
        <v/>
      </c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</row>
    <row r="497" spans="1:20" ht="15.75" customHeight="1" x14ac:dyDescent="0.25">
      <c r="A497" s="80" t="str">
        <f>IF(AND(Journal!L497&gt;=Statistics!$E$4,Journal!L497&lt;=Statistics!$F$4),Journal!X497,"")</f>
        <v/>
      </c>
      <c r="B497" s="128" t="str">
        <f>IF(A497="","",VLOOKUP(A497,Journal!$X:$AG,10,FALSE))</f>
        <v/>
      </c>
      <c r="C497" s="127" t="str">
        <f>IF(A497="","",IF(ISNA(VLOOKUP(A497,Journal!$X$2:$X$1000,1,FALSE)),"",VLOOKUP(A497,Journal!$X$2:$Y$1000,2,FALSE)))</f>
        <v/>
      </c>
      <c r="D497" s="79" t="str">
        <f>IF(A497="","",IF(ISNA(VLOOKUP(A497,Journal!$X$2:$X$1000,1,FALSE)),"",VLOOKUP(A497,Journal!$X$2:$AF$1000,9,FALSE)))</f>
        <v/>
      </c>
      <c r="E497" s="79" t="str">
        <f>IF(A497="","",IF(ISNA(VLOOKUP(A497,Journal!$X$2:$X$1000,1,FALSE)),"",VLOOKUP(A497,Journal!$X$2:$AK$1000,13,FALSE)))</f>
        <v/>
      </c>
      <c r="F497" s="79" t="str">
        <f>IF(A497="","",IF(ISNA(VLOOKUP(A497,Journal!$X$2:$X$1000,1,FALSE)),"",VLOOKUP(A497,Journal!$X$2:$AK$1000,14,FALSE)))</f>
        <v/>
      </c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</row>
    <row r="498" spans="1:20" ht="15.75" customHeight="1" x14ac:dyDescent="0.25">
      <c r="A498" s="80" t="str">
        <f>IF(AND(Journal!L498&gt;=Statistics!$E$4,Journal!L498&lt;=Statistics!$F$4),Journal!X498,"")</f>
        <v/>
      </c>
      <c r="B498" s="128" t="str">
        <f>IF(A498="","",VLOOKUP(A498,Journal!$X:$AG,10,FALSE))</f>
        <v/>
      </c>
      <c r="C498" s="127" t="str">
        <f>IF(A498="","",IF(ISNA(VLOOKUP(A498,Journal!$X$2:$X$1000,1,FALSE)),"",VLOOKUP(A498,Journal!$X$2:$Y$1000,2,FALSE)))</f>
        <v/>
      </c>
      <c r="D498" s="79" t="str">
        <f>IF(A498="","",IF(ISNA(VLOOKUP(A498,Journal!$X$2:$X$1000,1,FALSE)),"",VLOOKUP(A498,Journal!$X$2:$AF$1000,9,FALSE)))</f>
        <v/>
      </c>
      <c r="E498" s="79" t="str">
        <f>IF(A498="","",IF(ISNA(VLOOKUP(A498,Journal!$X$2:$X$1000,1,FALSE)),"",VLOOKUP(A498,Journal!$X$2:$AK$1000,13,FALSE)))</f>
        <v/>
      </c>
      <c r="F498" s="79" t="str">
        <f>IF(A498="","",IF(ISNA(VLOOKUP(A498,Journal!$X$2:$X$1000,1,FALSE)),"",VLOOKUP(A498,Journal!$X$2:$AK$1000,14,FALSE)))</f>
        <v/>
      </c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</row>
    <row r="499" spans="1:20" ht="15.75" customHeight="1" x14ac:dyDescent="0.25">
      <c r="A499" s="80" t="str">
        <f>IF(AND(Journal!L499&gt;=Statistics!$E$4,Journal!L499&lt;=Statistics!$F$4),Journal!X499,"")</f>
        <v/>
      </c>
      <c r="B499" s="128" t="str">
        <f>IF(A499="","",VLOOKUP(A499,Journal!$X:$AG,10,FALSE))</f>
        <v/>
      </c>
      <c r="C499" s="127" t="str">
        <f>IF(A499="","",IF(ISNA(VLOOKUP(A499,Journal!$X$2:$X$1000,1,FALSE)),"",VLOOKUP(A499,Journal!$X$2:$Y$1000,2,FALSE)))</f>
        <v/>
      </c>
      <c r="D499" s="79" t="str">
        <f>IF(A499="","",IF(ISNA(VLOOKUP(A499,Journal!$X$2:$X$1000,1,FALSE)),"",VLOOKUP(A499,Journal!$X$2:$AF$1000,9,FALSE)))</f>
        <v/>
      </c>
      <c r="E499" s="79" t="str">
        <f>IF(A499="","",IF(ISNA(VLOOKUP(A499,Journal!$X$2:$X$1000,1,FALSE)),"",VLOOKUP(A499,Journal!$X$2:$AK$1000,13,FALSE)))</f>
        <v/>
      </c>
      <c r="F499" s="79" t="str">
        <f>IF(A499="","",IF(ISNA(VLOOKUP(A499,Journal!$X$2:$X$1000,1,FALSE)),"",VLOOKUP(A499,Journal!$X$2:$AK$1000,14,FALSE)))</f>
        <v/>
      </c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</row>
    <row r="500" spans="1:20" ht="15.75" customHeight="1" x14ac:dyDescent="0.25">
      <c r="A500" s="80" t="str">
        <f>IF(AND(Journal!L500&gt;=Statistics!$E$4,Journal!L500&lt;=Statistics!$F$4),Journal!X500,"")</f>
        <v/>
      </c>
      <c r="B500" s="128" t="str">
        <f>IF(A500="","",VLOOKUP(A500,Journal!$X:$AG,10,FALSE))</f>
        <v/>
      </c>
      <c r="C500" s="127" t="str">
        <f>IF(A500="","",IF(ISNA(VLOOKUP(A500,Journal!$X$2:$X$1000,1,FALSE)),"",VLOOKUP(A500,Journal!$X$2:$Y$1000,2,FALSE)))</f>
        <v/>
      </c>
      <c r="D500" s="79" t="str">
        <f>IF(A500="","",IF(ISNA(VLOOKUP(A500,Journal!$X$2:$X$1000,1,FALSE)),"",VLOOKUP(A500,Journal!$X$2:$AF$1000,9,FALSE)))</f>
        <v/>
      </c>
      <c r="E500" s="79" t="str">
        <f>IF(A500="","",IF(ISNA(VLOOKUP(A500,Journal!$X$2:$X$1000,1,FALSE)),"",VLOOKUP(A500,Journal!$X$2:$AK$1000,13,FALSE)))</f>
        <v/>
      </c>
      <c r="F500" s="79" t="str">
        <f>IF(A500="","",IF(ISNA(VLOOKUP(A500,Journal!$X$2:$X$1000,1,FALSE)),"",VLOOKUP(A500,Journal!$X$2:$AK$1000,14,FALSE)))</f>
        <v/>
      </c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</row>
    <row r="501" spans="1:20" ht="15.75" customHeight="1" x14ac:dyDescent="0.25">
      <c r="A501" s="80" t="str">
        <f>IF(AND(Journal!L501&gt;=Statistics!$E$4,Journal!L501&lt;=Statistics!$F$4),Journal!X501,"")</f>
        <v/>
      </c>
      <c r="B501" s="128" t="str">
        <f>IF(A501="","",VLOOKUP(A501,Journal!$X:$AG,10,FALSE))</f>
        <v/>
      </c>
      <c r="C501" s="127" t="str">
        <f>IF(A501="","",IF(ISNA(VLOOKUP(A501,Journal!$X$2:$X$1000,1,FALSE)),"",VLOOKUP(A501,Journal!$X$2:$Y$1000,2,FALSE)))</f>
        <v/>
      </c>
      <c r="D501" s="79" t="str">
        <f>IF(A501="","",IF(ISNA(VLOOKUP(A501,Journal!$X$2:$X$1000,1,FALSE)),"",VLOOKUP(A501,Journal!$X$2:$AF$1000,9,FALSE)))</f>
        <v/>
      </c>
      <c r="E501" s="79" t="str">
        <f>IF(A501="","",IF(ISNA(VLOOKUP(A501,Journal!$X$2:$X$1000,1,FALSE)),"",VLOOKUP(A501,Journal!$X$2:$AK$1000,13,FALSE)))</f>
        <v/>
      </c>
      <c r="F501" s="79" t="str">
        <f>IF(A501="","",IF(ISNA(VLOOKUP(A501,Journal!$X$2:$X$1000,1,FALSE)),"",VLOOKUP(A501,Journal!$X$2:$AK$1000,14,FALSE)))</f>
        <v/>
      </c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</row>
    <row r="502" spans="1:20" ht="15.75" customHeight="1" x14ac:dyDescent="0.25">
      <c r="A502" s="80" t="str">
        <f>IF(AND(Journal!L502&gt;=Statistics!$E$4,Journal!L502&lt;=Statistics!$F$4),Journal!X502,"")</f>
        <v/>
      </c>
      <c r="B502" s="128" t="str">
        <f>IF(A502="","",VLOOKUP(A502,Journal!$X:$AG,10,FALSE))</f>
        <v/>
      </c>
      <c r="C502" s="127" t="str">
        <f>IF(A502="","",IF(ISNA(VLOOKUP(A502,Journal!$X$2:$X$1000,1,FALSE)),"",VLOOKUP(A502,Journal!$X$2:$Y$1000,2,FALSE)))</f>
        <v/>
      </c>
      <c r="D502" s="79" t="str">
        <f>IF(A502="","",IF(ISNA(VLOOKUP(A502,Journal!$X$2:$X$1000,1,FALSE)),"",VLOOKUP(A502,Journal!$X$2:$AF$1000,9,FALSE)))</f>
        <v/>
      </c>
      <c r="E502" s="79" t="str">
        <f>IF(A502="","",IF(ISNA(VLOOKUP(A502,Journal!$X$2:$X$1000,1,FALSE)),"",VLOOKUP(A502,Journal!$X$2:$AK$1000,13,FALSE)))</f>
        <v/>
      </c>
      <c r="F502" s="79" t="str">
        <f>IF(A502="","",IF(ISNA(VLOOKUP(A502,Journal!$X$2:$X$1000,1,FALSE)),"",VLOOKUP(A502,Journal!$X$2:$AK$1000,14,FALSE)))</f>
        <v/>
      </c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</row>
    <row r="503" spans="1:20" ht="15.75" customHeight="1" x14ac:dyDescent="0.25">
      <c r="A503" s="80" t="str">
        <f>IF(AND(Journal!L503&gt;=Statistics!$E$4,Journal!L503&lt;=Statistics!$F$4),Journal!X503,"")</f>
        <v/>
      </c>
      <c r="B503" s="128" t="str">
        <f>IF(A503="","",VLOOKUP(A503,Journal!$X:$AG,10,FALSE))</f>
        <v/>
      </c>
      <c r="C503" s="127" t="str">
        <f>IF(A503="","",IF(ISNA(VLOOKUP(A503,Journal!$X$2:$X$1000,1,FALSE)),"",VLOOKUP(A503,Journal!$X$2:$Y$1000,2,FALSE)))</f>
        <v/>
      </c>
      <c r="D503" s="79" t="str">
        <f>IF(A503="","",IF(ISNA(VLOOKUP(A503,Journal!$X$2:$X$1000,1,FALSE)),"",VLOOKUP(A503,Journal!$X$2:$AF$1000,9,FALSE)))</f>
        <v/>
      </c>
      <c r="E503" s="79" t="str">
        <f>IF(A503="","",IF(ISNA(VLOOKUP(A503,Journal!$X$2:$X$1000,1,FALSE)),"",VLOOKUP(A503,Journal!$X$2:$AK$1000,13,FALSE)))</f>
        <v/>
      </c>
      <c r="F503" s="79" t="str">
        <f>IF(A503="","",IF(ISNA(VLOOKUP(A503,Journal!$X$2:$X$1000,1,FALSE)),"",VLOOKUP(A503,Journal!$X$2:$AK$1000,14,FALSE)))</f>
        <v/>
      </c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</row>
    <row r="504" spans="1:20" ht="15.75" customHeight="1" x14ac:dyDescent="0.25">
      <c r="A504" s="80" t="str">
        <f>IF(AND(Journal!L504&gt;=Statistics!$E$4,Journal!L504&lt;=Statistics!$F$4),Journal!X504,"")</f>
        <v/>
      </c>
      <c r="B504" s="128" t="str">
        <f>IF(A504="","",VLOOKUP(A504,Journal!$X:$AG,10,FALSE))</f>
        <v/>
      </c>
      <c r="C504" s="127" t="str">
        <f>IF(A504="","",IF(ISNA(VLOOKUP(A504,Journal!$X$2:$X$1000,1,FALSE)),"",VLOOKUP(A504,Journal!$X$2:$Y$1000,2,FALSE)))</f>
        <v/>
      </c>
      <c r="D504" s="79" t="str">
        <f>IF(A504="","",IF(ISNA(VLOOKUP(A504,Journal!$X$2:$X$1000,1,FALSE)),"",VLOOKUP(A504,Journal!$X$2:$AF$1000,9,FALSE)))</f>
        <v/>
      </c>
      <c r="E504" s="79" t="str">
        <f>IF(A504="","",IF(ISNA(VLOOKUP(A504,Journal!$X$2:$X$1000,1,FALSE)),"",VLOOKUP(A504,Journal!$X$2:$AK$1000,13,FALSE)))</f>
        <v/>
      </c>
      <c r="F504" s="79" t="str">
        <f>IF(A504="","",IF(ISNA(VLOOKUP(A504,Journal!$X$2:$X$1000,1,FALSE)),"",VLOOKUP(A504,Journal!$X$2:$AK$1000,14,FALSE)))</f>
        <v/>
      </c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</row>
    <row r="505" spans="1:20" ht="15.75" customHeight="1" x14ac:dyDescent="0.25">
      <c r="A505" s="80" t="str">
        <f>IF(AND(Journal!L505&gt;=Statistics!$E$4,Journal!L505&lt;=Statistics!$F$4),Journal!X505,"")</f>
        <v/>
      </c>
      <c r="B505" s="128" t="str">
        <f>IF(A505="","",VLOOKUP(A505,Journal!$X:$AG,10,FALSE))</f>
        <v/>
      </c>
      <c r="C505" s="127" t="str">
        <f>IF(A505="","",IF(ISNA(VLOOKUP(A505,Journal!$X$2:$X$1000,1,FALSE)),"",VLOOKUP(A505,Journal!$X$2:$Y$1000,2,FALSE)))</f>
        <v/>
      </c>
      <c r="D505" s="79" t="str">
        <f>IF(A505="","",IF(ISNA(VLOOKUP(A505,Journal!$X$2:$X$1000,1,FALSE)),"",VLOOKUP(A505,Journal!$X$2:$AF$1000,9,FALSE)))</f>
        <v/>
      </c>
      <c r="E505" s="79" t="str">
        <f>IF(A505="","",IF(ISNA(VLOOKUP(A505,Journal!$X$2:$X$1000,1,FALSE)),"",VLOOKUP(A505,Journal!$X$2:$AK$1000,13,FALSE)))</f>
        <v/>
      </c>
      <c r="F505" s="79" t="str">
        <f>IF(A505="","",IF(ISNA(VLOOKUP(A505,Journal!$X$2:$X$1000,1,FALSE)),"",VLOOKUP(A505,Journal!$X$2:$AK$1000,14,FALSE)))</f>
        <v/>
      </c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</row>
    <row r="506" spans="1:20" ht="15.75" customHeight="1" x14ac:dyDescent="0.25">
      <c r="A506" s="80" t="str">
        <f>IF(AND(Journal!L506&gt;=Statistics!$E$4,Journal!L506&lt;=Statistics!$F$4),Journal!X506,"")</f>
        <v/>
      </c>
      <c r="B506" s="128" t="str">
        <f>IF(A506="","",VLOOKUP(A506,Journal!$X:$AG,10,FALSE))</f>
        <v/>
      </c>
      <c r="C506" s="127" t="str">
        <f>IF(A506="","",IF(ISNA(VLOOKUP(A506,Journal!$X$2:$X$1000,1,FALSE)),"",VLOOKUP(A506,Journal!$X$2:$Y$1000,2,FALSE)))</f>
        <v/>
      </c>
      <c r="D506" s="79" t="str">
        <f>IF(A506="","",IF(ISNA(VLOOKUP(A506,Journal!$X$2:$X$1000,1,FALSE)),"",VLOOKUP(A506,Journal!$X$2:$AF$1000,9,FALSE)))</f>
        <v/>
      </c>
      <c r="E506" s="79" t="str">
        <f>IF(A506="","",IF(ISNA(VLOOKUP(A506,Journal!$X$2:$X$1000,1,FALSE)),"",VLOOKUP(A506,Journal!$X$2:$AK$1000,13,FALSE)))</f>
        <v/>
      </c>
      <c r="F506" s="79" t="str">
        <f>IF(A506="","",IF(ISNA(VLOOKUP(A506,Journal!$X$2:$X$1000,1,FALSE)),"",VLOOKUP(A506,Journal!$X$2:$AK$1000,14,FALSE)))</f>
        <v/>
      </c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</row>
    <row r="507" spans="1:20" ht="15.75" customHeight="1" x14ac:dyDescent="0.25">
      <c r="A507" s="80" t="str">
        <f>IF(AND(Journal!L507&gt;=Statistics!$E$4,Journal!L507&lt;=Statistics!$F$4),Journal!X507,"")</f>
        <v/>
      </c>
      <c r="B507" s="128" t="str">
        <f>IF(A507="","",VLOOKUP(A507,Journal!$X:$AG,10,FALSE))</f>
        <v/>
      </c>
      <c r="C507" s="127" t="str">
        <f>IF(A507="","",IF(ISNA(VLOOKUP(A507,Journal!$X$2:$X$1000,1,FALSE)),"",VLOOKUP(A507,Journal!$X$2:$Y$1000,2,FALSE)))</f>
        <v/>
      </c>
      <c r="D507" s="79" t="str">
        <f>IF(A507="","",IF(ISNA(VLOOKUP(A507,Journal!$X$2:$X$1000,1,FALSE)),"",VLOOKUP(A507,Journal!$X$2:$AF$1000,9,FALSE)))</f>
        <v/>
      </c>
      <c r="E507" s="79" t="str">
        <f>IF(A507="","",IF(ISNA(VLOOKUP(A507,Journal!$X$2:$X$1000,1,FALSE)),"",VLOOKUP(A507,Journal!$X$2:$AK$1000,13,FALSE)))</f>
        <v/>
      </c>
      <c r="F507" s="79" t="str">
        <f>IF(A507="","",IF(ISNA(VLOOKUP(A507,Journal!$X$2:$X$1000,1,FALSE)),"",VLOOKUP(A507,Journal!$X$2:$AK$1000,14,FALSE)))</f>
        <v/>
      </c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</row>
    <row r="508" spans="1:20" ht="15.75" customHeight="1" x14ac:dyDescent="0.25">
      <c r="A508" s="80" t="str">
        <f>IF(AND(Journal!L508&gt;=Statistics!$E$4,Journal!L508&lt;=Statistics!$F$4),Journal!X508,"")</f>
        <v/>
      </c>
      <c r="B508" s="128" t="str">
        <f>IF(A508="","",VLOOKUP(A508,Journal!$X:$AG,10,FALSE))</f>
        <v/>
      </c>
      <c r="C508" s="127" t="str">
        <f>IF(A508="","",IF(ISNA(VLOOKUP(A508,Journal!$X$2:$X$1000,1,FALSE)),"",VLOOKUP(A508,Journal!$X$2:$Y$1000,2,FALSE)))</f>
        <v/>
      </c>
      <c r="D508" s="79" t="str">
        <f>IF(A508="","",IF(ISNA(VLOOKUP(A508,Journal!$X$2:$X$1000,1,FALSE)),"",VLOOKUP(A508,Journal!$X$2:$AF$1000,9,FALSE)))</f>
        <v/>
      </c>
      <c r="E508" s="79" t="str">
        <f>IF(A508="","",IF(ISNA(VLOOKUP(A508,Journal!$X$2:$X$1000,1,FALSE)),"",VLOOKUP(A508,Journal!$X$2:$AK$1000,13,FALSE)))</f>
        <v/>
      </c>
      <c r="F508" s="79" t="str">
        <f>IF(A508="","",IF(ISNA(VLOOKUP(A508,Journal!$X$2:$X$1000,1,FALSE)),"",VLOOKUP(A508,Journal!$X$2:$AK$1000,14,FALSE)))</f>
        <v/>
      </c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</row>
    <row r="509" spans="1:20" ht="15.75" customHeight="1" x14ac:dyDescent="0.25">
      <c r="A509" s="80" t="str">
        <f>IF(AND(Journal!L509&gt;=Statistics!$E$4,Journal!L509&lt;=Statistics!$F$4),Journal!X509,"")</f>
        <v/>
      </c>
      <c r="B509" s="128" t="str">
        <f>IF(A509="","",VLOOKUP(A509,Journal!$X:$AG,10,FALSE))</f>
        <v/>
      </c>
      <c r="C509" s="127" t="str">
        <f>IF(A509="","",IF(ISNA(VLOOKUP(A509,Journal!$X$2:$X$1000,1,FALSE)),"",VLOOKUP(A509,Journal!$X$2:$Y$1000,2,FALSE)))</f>
        <v/>
      </c>
      <c r="D509" s="79" t="str">
        <f>IF(A509="","",IF(ISNA(VLOOKUP(A509,Journal!$X$2:$X$1000,1,FALSE)),"",VLOOKUP(A509,Journal!$X$2:$AF$1000,9,FALSE)))</f>
        <v/>
      </c>
      <c r="E509" s="79" t="str">
        <f>IF(A509="","",IF(ISNA(VLOOKUP(A509,Journal!$X$2:$X$1000,1,FALSE)),"",VLOOKUP(A509,Journal!$X$2:$AK$1000,13,FALSE)))</f>
        <v/>
      </c>
      <c r="F509" s="79" t="str">
        <f>IF(A509="","",IF(ISNA(VLOOKUP(A509,Journal!$X$2:$X$1000,1,FALSE)),"",VLOOKUP(A509,Journal!$X$2:$AK$1000,14,FALSE)))</f>
        <v/>
      </c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</row>
    <row r="510" spans="1:20" ht="15.75" customHeight="1" x14ac:dyDescent="0.25">
      <c r="A510" s="80" t="str">
        <f>IF(AND(Journal!L510&gt;=Statistics!$E$4,Journal!L510&lt;=Statistics!$F$4),Journal!X510,"")</f>
        <v/>
      </c>
      <c r="B510" s="128" t="str">
        <f>IF(A510="","",VLOOKUP(A510,Journal!$X:$AG,10,FALSE))</f>
        <v/>
      </c>
      <c r="C510" s="127" t="str">
        <f>IF(A510="","",IF(ISNA(VLOOKUP(A510,Journal!$X$2:$X$1000,1,FALSE)),"",VLOOKUP(A510,Journal!$X$2:$Y$1000,2,FALSE)))</f>
        <v/>
      </c>
      <c r="D510" s="79" t="str">
        <f>IF(A510="","",IF(ISNA(VLOOKUP(A510,Journal!$X$2:$X$1000,1,FALSE)),"",VLOOKUP(A510,Journal!$X$2:$AF$1000,9,FALSE)))</f>
        <v/>
      </c>
      <c r="E510" s="79" t="str">
        <f>IF(A510="","",IF(ISNA(VLOOKUP(A510,Journal!$X$2:$X$1000,1,FALSE)),"",VLOOKUP(A510,Journal!$X$2:$AK$1000,13,FALSE)))</f>
        <v/>
      </c>
      <c r="F510" s="79" t="str">
        <f>IF(A510="","",IF(ISNA(VLOOKUP(A510,Journal!$X$2:$X$1000,1,FALSE)),"",VLOOKUP(A510,Journal!$X$2:$AK$1000,14,FALSE)))</f>
        <v/>
      </c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</row>
    <row r="511" spans="1:20" ht="15.75" customHeight="1" x14ac:dyDescent="0.25">
      <c r="A511" s="80" t="str">
        <f>IF(AND(Journal!L511&gt;=Statistics!$E$4,Journal!L511&lt;=Statistics!$F$4),Journal!X511,"")</f>
        <v/>
      </c>
      <c r="B511" s="128" t="str">
        <f>IF(A511="","",VLOOKUP(A511,Journal!$X:$AG,10,FALSE))</f>
        <v/>
      </c>
      <c r="C511" s="127" t="str">
        <f>IF(A511="","",IF(ISNA(VLOOKUP(A511,Journal!$X$2:$X$1000,1,FALSE)),"",VLOOKUP(A511,Journal!$X$2:$Y$1000,2,FALSE)))</f>
        <v/>
      </c>
      <c r="D511" s="79" t="str">
        <f>IF(A511="","",IF(ISNA(VLOOKUP(A511,Journal!$X$2:$X$1000,1,FALSE)),"",VLOOKUP(A511,Journal!$X$2:$AF$1000,9,FALSE)))</f>
        <v/>
      </c>
      <c r="E511" s="79" t="str">
        <f>IF(A511="","",IF(ISNA(VLOOKUP(A511,Journal!$X$2:$X$1000,1,FALSE)),"",VLOOKUP(A511,Journal!$X$2:$AK$1000,13,FALSE)))</f>
        <v/>
      </c>
      <c r="F511" s="79" t="str">
        <f>IF(A511="","",IF(ISNA(VLOOKUP(A511,Journal!$X$2:$X$1000,1,FALSE)),"",VLOOKUP(A511,Journal!$X$2:$AK$1000,14,FALSE)))</f>
        <v/>
      </c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</row>
    <row r="512" spans="1:20" ht="15.75" customHeight="1" x14ac:dyDescent="0.25">
      <c r="A512" s="80" t="str">
        <f>IF(AND(Journal!L512&gt;=Statistics!$E$4,Journal!L512&lt;=Statistics!$F$4),Journal!X512,"")</f>
        <v/>
      </c>
      <c r="B512" s="128" t="str">
        <f>IF(A512="","",VLOOKUP(A512,Journal!$X:$AG,10,FALSE))</f>
        <v/>
      </c>
      <c r="C512" s="127" t="str">
        <f>IF(A512="","",IF(ISNA(VLOOKUP(A512,Journal!$X$2:$X$1000,1,FALSE)),"",VLOOKUP(A512,Journal!$X$2:$Y$1000,2,FALSE)))</f>
        <v/>
      </c>
      <c r="D512" s="79" t="str">
        <f>IF(A512="","",IF(ISNA(VLOOKUP(A512,Journal!$X$2:$X$1000,1,FALSE)),"",VLOOKUP(A512,Journal!$X$2:$AF$1000,9,FALSE)))</f>
        <v/>
      </c>
      <c r="E512" s="79" t="str">
        <f>IF(A512="","",IF(ISNA(VLOOKUP(A512,Journal!$X$2:$X$1000,1,FALSE)),"",VLOOKUP(A512,Journal!$X$2:$AK$1000,13,FALSE)))</f>
        <v/>
      </c>
      <c r="F512" s="79" t="str">
        <f>IF(A512="","",IF(ISNA(VLOOKUP(A512,Journal!$X$2:$X$1000,1,FALSE)),"",VLOOKUP(A512,Journal!$X$2:$AK$1000,14,FALSE)))</f>
        <v/>
      </c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</row>
    <row r="513" spans="1:20" ht="15.75" customHeight="1" x14ac:dyDescent="0.25">
      <c r="A513" s="80" t="str">
        <f>IF(AND(Journal!L513&gt;=Statistics!$E$4,Journal!L513&lt;=Statistics!$F$4),Journal!X513,"")</f>
        <v/>
      </c>
      <c r="B513" s="128" t="str">
        <f>IF(A513="","",VLOOKUP(A513,Journal!$X:$AG,10,FALSE))</f>
        <v/>
      </c>
      <c r="C513" s="127" t="str">
        <f>IF(A513="","",IF(ISNA(VLOOKUP(A513,Journal!$X$2:$X$1000,1,FALSE)),"",VLOOKUP(A513,Journal!$X$2:$Y$1000,2,FALSE)))</f>
        <v/>
      </c>
      <c r="D513" s="79" t="str">
        <f>IF(A513="","",IF(ISNA(VLOOKUP(A513,Journal!$X$2:$X$1000,1,FALSE)),"",VLOOKUP(A513,Journal!$X$2:$AF$1000,9,FALSE)))</f>
        <v/>
      </c>
      <c r="E513" s="79" t="str">
        <f>IF(A513="","",IF(ISNA(VLOOKUP(A513,Journal!$X$2:$X$1000,1,FALSE)),"",VLOOKUP(A513,Journal!$X$2:$AK$1000,13,FALSE)))</f>
        <v/>
      </c>
      <c r="F513" s="79" t="str">
        <f>IF(A513="","",IF(ISNA(VLOOKUP(A513,Journal!$X$2:$X$1000,1,FALSE)),"",VLOOKUP(A513,Journal!$X$2:$AK$1000,14,FALSE)))</f>
        <v/>
      </c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</row>
    <row r="514" spans="1:20" ht="15.75" customHeight="1" x14ac:dyDescent="0.25">
      <c r="A514" s="80" t="str">
        <f>IF(AND(Journal!L514&gt;=Statistics!$E$4,Journal!L514&lt;=Statistics!$F$4),Journal!X514,"")</f>
        <v/>
      </c>
      <c r="B514" s="128" t="str">
        <f>IF(A514="","",VLOOKUP(A514,Journal!$X:$AG,10,FALSE))</f>
        <v/>
      </c>
      <c r="C514" s="127" t="str">
        <f>IF(A514="","",IF(ISNA(VLOOKUP(A514,Journal!$X$2:$X$1000,1,FALSE)),"",VLOOKUP(A514,Journal!$X$2:$Y$1000,2,FALSE)))</f>
        <v/>
      </c>
      <c r="D514" s="79" t="str">
        <f>IF(A514="","",IF(ISNA(VLOOKUP(A514,Journal!$X$2:$X$1000,1,FALSE)),"",VLOOKUP(A514,Journal!$X$2:$AF$1000,9,FALSE)))</f>
        <v/>
      </c>
      <c r="E514" s="79" t="str">
        <f>IF(A514="","",IF(ISNA(VLOOKUP(A514,Journal!$X$2:$X$1000,1,FALSE)),"",VLOOKUP(A514,Journal!$X$2:$AK$1000,13,FALSE)))</f>
        <v/>
      </c>
      <c r="F514" s="79" t="str">
        <f>IF(A514="","",IF(ISNA(VLOOKUP(A514,Journal!$X$2:$X$1000,1,FALSE)),"",VLOOKUP(A514,Journal!$X$2:$AK$1000,14,FALSE)))</f>
        <v/>
      </c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</row>
    <row r="515" spans="1:20" ht="15.75" customHeight="1" x14ac:dyDescent="0.25">
      <c r="A515" s="80" t="str">
        <f>IF(AND(Journal!L515&gt;=Statistics!$E$4,Journal!L515&lt;=Statistics!$F$4),Journal!X515,"")</f>
        <v/>
      </c>
      <c r="B515" s="128" t="str">
        <f>IF(A515="","",VLOOKUP(A515,Journal!$X:$AG,10,FALSE))</f>
        <v/>
      </c>
      <c r="C515" s="127" t="str">
        <f>IF(A515="","",IF(ISNA(VLOOKUP(A515,Journal!$X$2:$X$1000,1,FALSE)),"",VLOOKUP(A515,Journal!$X$2:$Y$1000,2,FALSE)))</f>
        <v/>
      </c>
      <c r="D515" s="79" t="str">
        <f>IF(A515="","",IF(ISNA(VLOOKUP(A515,Journal!$X$2:$X$1000,1,FALSE)),"",VLOOKUP(A515,Journal!$X$2:$AF$1000,9,FALSE)))</f>
        <v/>
      </c>
      <c r="E515" s="79" t="str">
        <f>IF(A515="","",IF(ISNA(VLOOKUP(A515,Journal!$X$2:$X$1000,1,FALSE)),"",VLOOKUP(A515,Journal!$X$2:$AK$1000,13,FALSE)))</f>
        <v/>
      </c>
      <c r="F515" s="79" t="str">
        <f>IF(A515="","",IF(ISNA(VLOOKUP(A515,Journal!$X$2:$X$1000,1,FALSE)),"",VLOOKUP(A515,Journal!$X$2:$AK$1000,14,FALSE)))</f>
        <v/>
      </c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</row>
    <row r="516" spans="1:20" ht="15.75" customHeight="1" x14ac:dyDescent="0.25">
      <c r="A516" s="80" t="str">
        <f>IF(AND(Journal!L516&gt;=Statistics!$E$4,Journal!L516&lt;=Statistics!$F$4),Journal!X516,"")</f>
        <v/>
      </c>
      <c r="B516" s="128" t="str">
        <f>IF(A516="","",VLOOKUP(A516,Journal!$X:$AG,10,FALSE))</f>
        <v/>
      </c>
      <c r="C516" s="127" t="str">
        <f>IF(A516="","",IF(ISNA(VLOOKUP(A516,Journal!$X$2:$X$1000,1,FALSE)),"",VLOOKUP(A516,Journal!$X$2:$Y$1000,2,FALSE)))</f>
        <v/>
      </c>
      <c r="D516" s="79" t="str">
        <f>IF(A516="","",IF(ISNA(VLOOKUP(A516,Journal!$X$2:$X$1000,1,FALSE)),"",VLOOKUP(A516,Journal!$X$2:$AF$1000,9,FALSE)))</f>
        <v/>
      </c>
      <c r="E516" s="79" t="str">
        <f>IF(A516="","",IF(ISNA(VLOOKUP(A516,Journal!$X$2:$X$1000,1,FALSE)),"",VLOOKUP(A516,Journal!$X$2:$AK$1000,13,FALSE)))</f>
        <v/>
      </c>
      <c r="F516" s="79" t="str">
        <f>IF(A516="","",IF(ISNA(VLOOKUP(A516,Journal!$X$2:$X$1000,1,FALSE)),"",VLOOKUP(A516,Journal!$X$2:$AK$1000,14,FALSE)))</f>
        <v/>
      </c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</row>
    <row r="517" spans="1:20" ht="15.75" customHeight="1" x14ac:dyDescent="0.25">
      <c r="A517" s="80" t="str">
        <f>IF(AND(Journal!L517&gt;=Statistics!$E$4,Journal!L517&lt;=Statistics!$F$4),Journal!X517,"")</f>
        <v/>
      </c>
      <c r="B517" s="128" t="str">
        <f>IF(A517="","",VLOOKUP(A517,Journal!$X:$AG,10,FALSE))</f>
        <v/>
      </c>
      <c r="C517" s="127" t="str">
        <f>IF(A517="","",IF(ISNA(VLOOKUP(A517,Journal!$X$2:$X$1000,1,FALSE)),"",VLOOKUP(A517,Journal!$X$2:$Y$1000,2,FALSE)))</f>
        <v/>
      </c>
      <c r="D517" s="79" t="str">
        <f>IF(A517="","",IF(ISNA(VLOOKUP(A517,Journal!$X$2:$X$1000,1,FALSE)),"",VLOOKUP(A517,Journal!$X$2:$AF$1000,9,FALSE)))</f>
        <v/>
      </c>
      <c r="E517" s="79" t="str">
        <f>IF(A517="","",IF(ISNA(VLOOKUP(A517,Journal!$X$2:$X$1000,1,FALSE)),"",VLOOKUP(A517,Journal!$X$2:$AK$1000,13,FALSE)))</f>
        <v/>
      </c>
      <c r="F517" s="79" t="str">
        <f>IF(A517="","",IF(ISNA(VLOOKUP(A517,Journal!$X$2:$X$1000,1,FALSE)),"",VLOOKUP(A517,Journal!$X$2:$AK$1000,14,FALSE)))</f>
        <v/>
      </c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</row>
    <row r="518" spans="1:20" ht="15.75" customHeight="1" x14ac:dyDescent="0.25">
      <c r="A518" s="80" t="str">
        <f>IF(AND(Journal!L518&gt;=Statistics!$E$4,Journal!L518&lt;=Statistics!$F$4),Journal!X518,"")</f>
        <v/>
      </c>
      <c r="B518" s="128" t="str">
        <f>IF(A518="","",VLOOKUP(A518,Journal!$X:$AG,10,FALSE))</f>
        <v/>
      </c>
      <c r="C518" s="127" t="str">
        <f>IF(A518="","",IF(ISNA(VLOOKUP(A518,Journal!$X$2:$X$1000,1,FALSE)),"",VLOOKUP(A518,Journal!$X$2:$Y$1000,2,FALSE)))</f>
        <v/>
      </c>
      <c r="D518" s="79" t="str">
        <f>IF(A518="","",IF(ISNA(VLOOKUP(A518,Journal!$X$2:$X$1000,1,FALSE)),"",VLOOKUP(A518,Journal!$X$2:$AF$1000,9,FALSE)))</f>
        <v/>
      </c>
      <c r="E518" s="79" t="str">
        <f>IF(A518="","",IF(ISNA(VLOOKUP(A518,Journal!$X$2:$X$1000,1,FALSE)),"",VLOOKUP(A518,Journal!$X$2:$AK$1000,13,FALSE)))</f>
        <v/>
      </c>
      <c r="F518" s="79" t="str">
        <f>IF(A518="","",IF(ISNA(VLOOKUP(A518,Journal!$X$2:$X$1000,1,FALSE)),"",VLOOKUP(A518,Journal!$X$2:$AK$1000,14,FALSE)))</f>
        <v/>
      </c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</row>
    <row r="519" spans="1:20" ht="15.75" customHeight="1" x14ac:dyDescent="0.25">
      <c r="A519" s="80" t="str">
        <f>IF(AND(Journal!L519&gt;=Statistics!$E$4,Journal!L519&lt;=Statistics!$F$4),Journal!X519,"")</f>
        <v/>
      </c>
      <c r="B519" s="128" t="str">
        <f>IF(A519="","",VLOOKUP(A519,Journal!$X:$AG,10,FALSE))</f>
        <v/>
      </c>
      <c r="C519" s="127" t="str">
        <f>IF(A519="","",IF(ISNA(VLOOKUP(A519,Journal!$X$2:$X$1000,1,FALSE)),"",VLOOKUP(A519,Journal!$X$2:$Y$1000,2,FALSE)))</f>
        <v/>
      </c>
      <c r="D519" s="79" t="str">
        <f>IF(A519="","",IF(ISNA(VLOOKUP(A519,Journal!$X$2:$X$1000,1,FALSE)),"",VLOOKUP(A519,Journal!$X$2:$AF$1000,9,FALSE)))</f>
        <v/>
      </c>
      <c r="E519" s="79" t="str">
        <f>IF(A519="","",IF(ISNA(VLOOKUP(A519,Journal!$X$2:$X$1000,1,FALSE)),"",VLOOKUP(A519,Journal!$X$2:$AK$1000,13,FALSE)))</f>
        <v/>
      </c>
      <c r="F519" s="79" t="str">
        <f>IF(A519="","",IF(ISNA(VLOOKUP(A519,Journal!$X$2:$X$1000,1,FALSE)),"",VLOOKUP(A519,Journal!$X$2:$AK$1000,14,FALSE)))</f>
        <v/>
      </c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</row>
    <row r="520" spans="1:20" ht="15.75" customHeight="1" x14ac:dyDescent="0.25">
      <c r="A520" s="80" t="str">
        <f>IF(AND(Journal!L520&gt;=Statistics!$E$4,Journal!L520&lt;=Statistics!$F$4),Journal!X520,"")</f>
        <v/>
      </c>
      <c r="B520" s="128" t="str">
        <f>IF(A520="","",VLOOKUP(A520,Journal!$X:$AG,10,FALSE))</f>
        <v/>
      </c>
      <c r="C520" s="127" t="str">
        <f>IF(A520="","",IF(ISNA(VLOOKUP(A520,Journal!$X$2:$X$1000,1,FALSE)),"",VLOOKUP(A520,Journal!$X$2:$Y$1000,2,FALSE)))</f>
        <v/>
      </c>
      <c r="D520" s="79" t="str">
        <f>IF(A520="","",IF(ISNA(VLOOKUP(A520,Journal!$X$2:$X$1000,1,FALSE)),"",VLOOKUP(A520,Journal!$X$2:$AF$1000,9,FALSE)))</f>
        <v/>
      </c>
      <c r="E520" s="79" t="str">
        <f>IF(A520="","",IF(ISNA(VLOOKUP(A520,Journal!$X$2:$X$1000,1,FALSE)),"",VLOOKUP(A520,Journal!$X$2:$AK$1000,13,FALSE)))</f>
        <v/>
      </c>
      <c r="F520" s="79" t="str">
        <f>IF(A520="","",IF(ISNA(VLOOKUP(A520,Journal!$X$2:$X$1000,1,FALSE)),"",VLOOKUP(A520,Journal!$X$2:$AK$1000,14,FALSE)))</f>
        <v/>
      </c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</row>
    <row r="521" spans="1:20" ht="15.75" customHeight="1" x14ac:dyDescent="0.25">
      <c r="A521" s="80" t="str">
        <f>IF(AND(Journal!L521&gt;=Statistics!$E$4,Journal!L521&lt;=Statistics!$F$4),Journal!X521,"")</f>
        <v/>
      </c>
      <c r="B521" s="128" t="str">
        <f>IF(A521="","",VLOOKUP(A521,Journal!$X:$AG,10,FALSE))</f>
        <v/>
      </c>
      <c r="C521" s="127" t="str">
        <f>IF(A521="","",IF(ISNA(VLOOKUP(A521,Journal!$X$2:$X$1000,1,FALSE)),"",VLOOKUP(A521,Journal!$X$2:$Y$1000,2,FALSE)))</f>
        <v/>
      </c>
      <c r="D521" s="79" t="str">
        <f>IF(A521="","",IF(ISNA(VLOOKUP(A521,Journal!$X$2:$X$1000,1,FALSE)),"",VLOOKUP(A521,Journal!$X$2:$AF$1000,9,FALSE)))</f>
        <v/>
      </c>
      <c r="E521" s="79" t="str">
        <f>IF(A521="","",IF(ISNA(VLOOKUP(A521,Journal!$X$2:$X$1000,1,FALSE)),"",VLOOKUP(A521,Journal!$X$2:$AK$1000,13,FALSE)))</f>
        <v/>
      </c>
      <c r="F521" s="79" t="str">
        <f>IF(A521="","",IF(ISNA(VLOOKUP(A521,Journal!$X$2:$X$1000,1,FALSE)),"",VLOOKUP(A521,Journal!$X$2:$AK$1000,14,FALSE)))</f>
        <v/>
      </c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</row>
    <row r="522" spans="1:20" ht="15.75" customHeight="1" x14ac:dyDescent="0.25">
      <c r="A522" s="80" t="str">
        <f>IF(AND(Journal!L522&gt;=Statistics!$E$4,Journal!L522&lt;=Statistics!$F$4),Journal!X522,"")</f>
        <v/>
      </c>
      <c r="B522" s="128" t="str">
        <f>IF(A522="","",VLOOKUP(A522,Journal!$X:$AG,10,FALSE))</f>
        <v/>
      </c>
      <c r="C522" s="127" t="str">
        <f>IF(A522="","",IF(ISNA(VLOOKUP(A522,Journal!$X$2:$X$1000,1,FALSE)),"",VLOOKUP(A522,Journal!$X$2:$Y$1000,2,FALSE)))</f>
        <v/>
      </c>
      <c r="D522" s="79" t="str">
        <f>IF(A522="","",IF(ISNA(VLOOKUP(A522,Journal!$X$2:$X$1000,1,FALSE)),"",VLOOKUP(A522,Journal!$X$2:$AF$1000,9,FALSE)))</f>
        <v/>
      </c>
      <c r="E522" s="79" t="str">
        <f>IF(A522="","",IF(ISNA(VLOOKUP(A522,Journal!$X$2:$X$1000,1,FALSE)),"",VLOOKUP(A522,Journal!$X$2:$AK$1000,13,FALSE)))</f>
        <v/>
      </c>
      <c r="F522" s="79" t="str">
        <f>IF(A522="","",IF(ISNA(VLOOKUP(A522,Journal!$X$2:$X$1000,1,FALSE)),"",VLOOKUP(A522,Journal!$X$2:$AK$1000,14,FALSE)))</f>
        <v/>
      </c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</row>
    <row r="523" spans="1:20" ht="15.75" customHeight="1" x14ac:dyDescent="0.25">
      <c r="A523" s="80" t="str">
        <f>IF(AND(Journal!L523&gt;=Statistics!$E$4,Journal!L523&lt;=Statistics!$F$4),Journal!X523,"")</f>
        <v/>
      </c>
      <c r="B523" s="128" t="str">
        <f>IF(A523="","",VLOOKUP(A523,Journal!$X:$AG,10,FALSE))</f>
        <v/>
      </c>
      <c r="C523" s="127" t="str">
        <f>IF(A523="","",IF(ISNA(VLOOKUP(A523,Journal!$X$2:$X$1000,1,FALSE)),"",VLOOKUP(A523,Journal!$X$2:$Y$1000,2,FALSE)))</f>
        <v/>
      </c>
      <c r="D523" s="79" t="str">
        <f>IF(A523="","",IF(ISNA(VLOOKUP(A523,Journal!$X$2:$X$1000,1,FALSE)),"",VLOOKUP(A523,Journal!$X$2:$AF$1000,9,FALSE)))</f>
        <v/>
      </c>
      <c r="E523" s="79" t="str">
        <f>IF(A523="","",IF(ISNA(VLOOKUP(A523,Journal!$X$2:$X$1000,1,FALSE)),"",VLOOKUP(A523,Journal!$X$2:$AK$1000,13,FALSE)))</f>
        <v/>
      </c>
      <c r="F523" s="79" t="str">
        <f>IF(A523="","",IF(ISNA(VLOOKUP(A523,Journal!$X$2:$X$1000,1,FALSE)),"",VLOOKUP(A523,Journal!$X$2:$AK$1000,14,FALSE)))</f>
        <v/>
      </c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</row>
    <row r="524" spans="1:20" ht="15.75" customHeight="1" x14ac:dyDescent="0.25">
      <c r="A524" s="80" t="str">
        <f>IF(AND(Journal!L524&gt;=Statistics!$E$4,Journal!L524&lt;=Statistics!$F$4),Journal!X524,"")</f>
        <v/>
      </c>
      <c r="B524" s="128" t="str">
        <f>IF(A524="","",VLOOKUP(A524,Journal!$X:$AG,10,FALSE))</f>
        <v/>
      </c>
      <c r="C524" s="127" t="str">
        <f>IF(A524="","",IF(ISNA(VLOOKUP(A524,Journal!$X$2:$X$1000,1,FALSE)),"",VLOOKUP(A524,Journal!$X$2:$Y$1000,2,FALSE)))</f>
        <v/>
      </c>
      <c r="D524" s="79" t="str">
        <f>IF(A524="","",IF(ISNA(VLOOKUP(A524,Journal!$X$2:$X$1000,1,FALSE)),"",VLOOKUP(A524,Journal!$X$2:$AF$1000,9,FALSE)))</f>
        <v/>
      </c>
      <c r="E524" s="79" t="str">
        <f>IF(A524="","",IF(ISNA(VLOOKUP(A524,Journal!$X$2:$X$1000,1,FALSE)),"",VLOOKUP(A524,Journal!$X$2:$AK$1000,13,FALSE)))</f>
        <v/>
      </c>
      <c r="F524" s="79" t="str">
        <f>IF(A524="","",IF(ISNA(VLOOKUP(A524,Journal!$X$2:$X$1000,1,FALSE)),"",VLOOKUP(A524,Journal!$X$2:$AK$1000,14,FALSE)))</f>
        <v/>
      </c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</row>
    <row r="525" spans="1:20" ht="15.75" customHeight="1" x14ac:dyDescent="0.25">
      <c r="A525" s="80" t="str">
        <f>IF(AND(Journal!L525&gt;=Statistics!$E$4,Journal!L525&lt;=Statistics!$F$4),Journal!X525,"")</f>
        <v/>
      </c>
      <c r="B525" s="128" t="str">
        <f>IF(A525="","",VLOOKUP(A525,Journal!$X:$AG,10,FALSE))</f>
        <v/>
      </c>
      <c r="C525" s="127" t="str">
        <f>IF(A525="","",IF(ISNA(VLOOKUP(A525,Journal!$X$2:$X$1000,1,FALSE)),"",VLOOKUP(A525,Journal!$X$2:$Y$1000,2,FALSE)))</f>
        <v/>
      </c>
      <c r="D525" s="79" t="str">
        <f>IF(A525="","",IF(ISNA(VLOOKUP(A525,Journal!$X$2:$X$1000,1,FALSE)),"",VLOOKUP(A525,Journal!$X$2:$AF$1000,9,FALSE)))</f>
        <v/>
      </c>
      <c r="E525" s="79" t="str">
        <f>IF(A525="","",IF(ISNA(VLOOKUP(A525,Journal!$X$2:$X$1000,1,FALSE)),"",VLOOKUP(A525,Journal!$X$2:$AK$1000,13,FALSE)))</f>
        <v/>
      </c>
      <c r="F525" s="79" t="str">
        <f>IF(A525="","",IF(ISNA(VLOOKUP(A525,Journal!$X$2:$X$1000,1,FALSE)),"",VLOOKUP(A525,Journal!$X$2:$AK$1000,14,FALSE)))</f>
        <v/>
      </c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</row>
    <row r="526" spans="1:20" ht="15.75" customHeight="1" x14ac:dyDescent="0.25">
      <c r="A526" s="80" t="str">
        <f>IF(AND(Journal!L526&gt;=Statistics!$E$4,Journal!L526&lt;=Statistics!$F$4),Journal!X526,"")</f>
        <v/>
      </c>
      <c r="B526" s="128" t="str">
        <f>IF(A526="","",VLOOKUP(A526,Journal!$X:$AG,10,FALSE))</f>
        <v/>
      </c>
      <c r="C526" s="127" t="str">
        <f>IF(A526="","",IF(ISNA(VLOOKUP(A526,Journal!$X$2:$X$1000,1,FALSE)),"",VLOOKUP(A526,Journal!$X$2:$Y$1000,2,FALSE)))</f>
        <v/>
      </c>
      <c r="D526" s="79" t="str">
        <f>IF(A526="","",IF(ISNA(VLOOKUP(A526,Journal!$X$2:$X$1000,1,FALSE)),"",VLOOKUP(A526,Journal!$X$2:$AF$1000,9,FALSE)))</f>
        <v/>
      </c>
      <c r="E526" s="79" t="str">
        <f>IF(A526="","",IF(ISNA(VLOOKUP(A526,Journal!$X$2:$X$1000,1,FALSE)),"",VLOOKUP(A526,Journal!$X$2:$AK$1000,13,FALSE)))</f>
        <v/>
      </c>
      <c r="F526" s="79" t="str">
        <f>IF(A526="","",IF(ISNA(VLOOKUP(A526,Journal!$X$2:$X$1000,1,FALSE)),"",VLOOKUP(A526,Journal!$X$2:$AK$1000,14,FALSE)))</f>
        <v/>
      </c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</row>
    <row r="527" spans="1:20" ht="15.75" customHeight="1" x14ac:dyDescent="0.25">
      <c r="A527" s="80" t="str">
        <f>IF(AND(Journal!L527&gt;=Statistics!$E$4,Journal!L527&lt;=Statistics!$F$4),Journal!X527,"")</f>
        <v/>
      </c>
      <c r="B527" s="128" t="str">
        <f>IF(A527="","",VLOOKUP(A527,Journal!$X:$AG,10,FALSE))</f>
        <v/>
      </c>
      <c r="C527" s="127" t="str">
        <f>IF(A527="","",IF(ISNA(VLOOKUP(A527,Journal!$X$2:$X$1000,1,FALSE)),"",VLOOKUP(A527,Journal!$X$2:$Y$1000,2,FALSE)))</f>
        <v/>
      </c>
      <c r="D527" s="79" t="str">
        <f>IF(A527="","",IF(ISNA(VLOOKUP(A527,Journal!$X$2:$X$1000,1,FALSE)),"",VLOOKUP(A527,Journal!$X$2:$AF$1000,9,FALSE)))</f>
        <v/>
      </c>
      <c r="E527" s="79" t="str">
        <f>IF(A527="","",IF(ISNA(VLOOKUP(A527,Journal!$X$2:$X$1000,1,FALSE)),"",VLOOKUP(A527,Journal!$X$2:$AK$1000,13,FALSE)))</f>
        <v/>
      </c>
      <c r="F527" s="79" t="str">
        <f>IF(A527="","",IF(ISNA(VLOOKUP(A527,Journal!$X$2:$X$1000,1,FALSE)),"",VLOOKUP(A527,Journal!$X$2:$AK$1000,14,FALSE)))</f>
        <v/>
      </c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</row>
    <row r="528" spans="1:20" ht="15.75" customHeight="1" x14ac:dyDescent="0.25">
      <c r="A528" s="80" t="str">
        <f>IF(AND(Journal!L528&gt;=Statistics!$E$4,Journal!L528&lt;=Statistics!$F$4),Journal!X528,"")</f>
        <v/>
      </c>
      <c r="B528" s="128" t="str">
        <f>IF(A528="","",VLOOKUP(A528,Journal!$X:$AG,10,FALSE))</f>
        <v/>
      </c>
      <c r="C528" s="127" t="str">
        <f>IF(A528="","",IF(ISNA(VLOOKUP(A528,Journal!$X$2:$X$1000,1,FALSE)),"",VLOOKUP(A528,Journal!$X$2:$Y$1000,2,FALSE)))</f>
        <v/>
      </c>
      <c r="D528" s="79" t="str">
        <f>IF(A528="","",IF(ISNA(VLOOKUP(A528,Journal!$X$2:$X$1000,1,FALSE)),"",VLOOKUP(A528,Journal!$X$2:$AF$1000,9,FALSE)))</f>
        <v/>
      </c>
      <c r="E528" s="79" t="str">
        <f>IF(A528="","",IF(ISNA(VLOOKUP(A528,Journal!$X$2:$X$1000,1,FALSE)),"",VLOOKUP(A528,Journal!$X$2:$AK$1000,13,FALSE)))</f>
        <v/>
      </c>
      <c r="F528" s="79" t="str">
        <f>IF(A528="","",IF(ISNA(VLOOKUP(A528,Journal!$X$2:$X$1000,1,FALSE)),"",VLOOKUP(A528,Journal!$X$2:$AK$1000,14,FALSE)))</f>
        <v/>
      </c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</row>
    <row r="529" spans="1:20" ht="15.75" customHeight="1" x14ac:dyDescent="0.25">
      <c r="A529" s="80" t="str">
        <f>IF(AND(Journal!L529&gt;=Statistics!$E$4,Journal!L529&lt;=Statistics!$F$4),Journal!X529,"")</f>
        <v/>
      </c>
      <c r="B529" s="128" t="str">
        <f>IF(A529="","",VLOOKUP(A529,Journal!$X:$AG,10,FALSE))</f>
        <v/>
      </c>
      <c r="C529" s="127" t="str">
        <f>IF(A529="","",IF(ISNA(VLOOKUP(A529,Journal!$X$2:$X$1000,1,FALSE)),"",VLOOKUP(A529,Journal!$X$2:$Y$1000,2,FALSE)))</f>
        <v/>
      </c>
      <c r="D529" s="79" t="str">
        <f>IF(A529="","",IF(ISNA(VLOOKUP(A529,Journal!$X$2:$X$1000,1,FALSE)),"",VLOOKUP(A529,Journal!$X$2:$AF$1000,9,FALSE)))</f>
        <v/>
      </c>
      <c r="E529" s="79" t="str">
        <f>IF(A529="","",IF(ISNA(VLOOKUP(A529,Journal!$X$2:$X$1000,1,FALSE)),"",VLOOKUP(A529,Journal!$X$2:$AK$1000,13,FALSE)))</f>
        <v/>
      </c>
      <c r="F529" s="79" t="str">
        <f>IF(A529="","",IF(ISNA(VLOOKUP(A529,Journal!$X$2:$X$1000,1,FALSE)),"",VLOOKUP(A529,Journal!$X$2:$AK$1000,14,FALSE)))</f>
        <v/>
      </c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</row>
    <row r="530" spans="1:20" ht="15.75" customHeight="1" x14ac:dyDescent="0.25">
      <c r="A530" s="80" t="str">
        <f>IF(AND(Journal!L530&gt;=Statistics!$E$4,Journal!L530&lt;=Statistics!$F$4),Journal!X530,"")</f>
        <v/>
      </c>
      <c r="B530" s="128" t="str">
        <f>IF(A530="","",VLOOKUP(A530,Journal!$X:$AG,10,FALSE))</f>
        <v/>
      </c>
      <c r="C530" s="127" t="str">
        <f>IF(A530="","",IF(ISNA(VLOOKUP(A530,Journal!$X$2:$X$1000,1,FALSE)),"",VLOOKUP(A530,Journal!$X$2:$Y$1000,2,FALSE)))</f>
        <v/>
      </c>
      <c r="D530" s="79" t="str">
        <f>IF(A530="","",IF(ISNA(VLOOKUP(A530,Journal!$X$2:$X$1000,1,FALSE)),"",VLOOKUP(A530,Journal!$X$2:$AF$1000,9,FALSE)))</f>
        <v/>
      </c>
      <c r="E530" s="79" t="str">
        <f>IF(A530="","",IF(ISNA(VLOOKUP(A530,Journal!$X$2:$X$1000,1,FALSE)),"",VLOOKUP(A530,Journal!$X$2:$AK$1000,13,FALSE)))</f>
        <v/>
      </c>
      <c r="F530" s="79" t="str">
        <f>IF(A530="","",IF(ISNA(VLOOKUP(A530,Journal!$X$2:$X$1000,1,FALSE)),"",VLOOKUP(A530,Journal!$X$2:$AK$1000,14,FALSE)))</f>
        <v/>
      </c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</row>
    <row r="531" spans="1:20" ht="15.75" customHeight="1" x14ac:dyDescent="0.25">
      <c r="A531" s="80" t="str">
        <f>IF(AND(Journal!L531&gt;=Statistics!$E$4,Journal!L531&lt;=Statistics!$F$4),Journal!X531,"")</f>
        <v/>
      </c>
      <c r="B531" s="128" t="str">
        <f>IF(A531="","",VLOOKUP(A531,Journal!$X:$AG,10,FALSE))</f>
        <v/>
      </c>
      <c r="C531" s="127" t="str">
        <f>IF(A531="","",IF(ISNA(VLOOKUP(A531,Journal!$X$2:$X$1000,1,FALSE)),"",VLOOKUP(A531,Journal!$X$2:$Y$1000,2,FALSE)))</f>
        <v/>
      </c>
      <c r="D531" s="79" t="str">
        <f>IF(A531="","",IF(ISNA(VLOOKUP(A531,Journal!$X$2:$X$1000,1,FALSE)),"",VLOOKUP(A531,Journal!$X$2:$AF$1000,9,FALSE)))</f>
        <v/>
      </c>
      <c r="E531" s="79" t="str">
        <f>IF(A531="","",IF(ISNA(VLOOKUP(A531,Journal!$X$2:$X$1000,1,FALSE)),"",VLOOKUP(A531,Journal!$X$2:$AK$1000,13,FALSE)))</f>
        <v/>
      </c>
      <c r="F531" s="79" t="str">
        <f>IF(A531="","",IF(ISNA(VLOOKUP(A531,Journal!$X$2:$X$1000,1,FALSE)),"",VLOOKUP(A531,Journal!$X$2:$AK$1000,14,FALSE)))</f>
        <v/>
      </c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</row>
    <row r="532" spans="1:20" ht="15.75" customHeight="1" x14ac:dyDescent="0.25">
      <c r="A532" s="80" t="str">
        <f>IF(AND(Journal!L532&gt;=Statistics!$E$4,Journal!L532&lt;=Statistics!$F$4),Journal!X532,"")</f>
        <v/>
      </c>
      <c r="B532" s="128" t="str">
        <f>IF(A532="","",VLOOKUP(A532,Journal!$X:$AG,10,FALSE))</f>
        <v/>
      </c>
      <c r="C532" s="127" t="str">
        <f>IF(A532="","",IF(ISNA(VLOOKUP(A532,Journal!$X$2:$X$1000,1,FALSE)),"",VLOOKUP(A532,Journal!$X$2:$Y$1000,2,FALSE)))</f>
        <v/>
      </c>
      <c r="D532" s="79" t="str">
        <f>IF(A532="","",IF(ISNA(VLOOKUP(A532,Journal!$X$2:$X$1000,1,FALSE)),"",VLOOKUP(A532,Journal!$X$2:$AF$1000,9,FALSE)))</f>
        <v/>
      </c>
      <c r="E532" s="79" t="str">
        <f>IF(A532="","",IF(ISNA(VLOOKUP(A532,Journal!$X$2:$X$1000,1,FALSE)),"",VLOOKUP(A532,Journal!$X$2:$AK$1000,13,FALSE)))</f>
        <v/>
      </c>
      <c r="F532" s="79" t="str">
        <f>IF(A532="","",IF(ISNA(VLOOKUP(A532,Journal!$X$2:$X$1000,1,FALSE)),"",VLOOKUP(A532,Journal!$X$2:$AK$1000,14,FALSE)))</f>
        <v/>
      </c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</row>
    <row r="533" spans="1:20" ht="15.75" customHeight="1" x14ac:dyDescent="0.25">
      <c r="A533" s="80" t="str">
        <f>IF(AND(Journal!L533&gt;=Statistics!$E$4,Journal!L533&lt;=Statistics!$F$4),Journal!X533,"")</f>
        <v/>
      </c>
      <c r="B533" s="128" t="str">
        <f>IF(A533="","",VLOOKUP(A533,Journal!$X:$AG,10,FALSE))</f>
        <v/>
      </c>
      <c r="C533" s="127" t="str">
        <f>IF(A533="","",IF(ISNA(VLOOKUP(A533,Journal!$X$2:$X$1000,1,FALSE)),"",VLOOKUP(A533,Journal!$X$2:$Y$1000,2,FALSE)))</f>
        <v/>
      </c>
      <c r="D533" s="79" t="str">
        <f>IF(A533="","",IF(ISNA(VLOOKUP(A533,Journal!$X$2:$X$1000,1,FALSE)),"",VLOOKUP(A533,Journal!$X$2:$AF$1000,9,FALSE)))</f>
        <v/>
      </c>
      <c r="E533" s="79" t="str">
        <f>IF(A533="","",IF(ISNA(VLOOKUP(A533,Journal!$X$2:$X$1000,1,FALSE)),"",VLOOKUP(A533,Journal!$X$2:$AK$1000,13,FALSE)))</f>
        <v/>
      </c>
      <c r="F533" s="79" t="str">
        <f>IF(A533="","",IF(ISNA(VLOOKUP(A533,Journal!$X$2:$X$1000,1,FALSE)),"",VLOOKUP(A533,Journal!$X$2:$AK$1000,14,FALSE)))</f>
        <v/>
      </c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</row>
    <row r="534" spans="1:20" ht="15.75" customHeight="1" x14ac:dyDescent="0.25">
      <c r="A534" s="80" t="str">
        <f>IF(AND(Journal!L534&gt;=Statistics!$E$4,Journal!L534&lt;=Statistics!$F$4),Journal!X534,"")</f>
        <v/>
      </c>
      <c r="B534" s="128" t="str">
        <f>IF(A534="","",VLOOKUP(A534,Journal!$X:$AG,10,FALSE))</f>
        <v/>
      </c>
      <c r="C534" s="127" t="str">
        <f>IF(A534="","",IF(ISNA(VLOOKUP(A534,Journal!$X$2:$X$1000,1,FALSE)),"",VLOOKUP(A534,Journal!$X$2:$Y$1000,2,FALSE)))</f>
        <v/>
      </c>
      <c r="D534" s="79" t="str">
        <f>IF(A534="","",IF(ISNA(VLOOKUP(A534,Journal!$X$2:$X$1000,1,FALSE)),"",VLOOKUP(A534,Journal!$X$2:$AF$1000,9,FALSE)))</f>
        <v/>
      </c>
      <c r="E534" s="79" t="str">
        <f>IF(A534="","",IF(ISNA(VLOOKUP(A534,Journal!$X$2:$X$1000,1,FALSE)),"",VLOOKUP(A534,Journal!$X$2:$AK$1000,13,FALSE)))</f>
        <v/>
      </c>
      <c r="F534" s="79" t="str">
        <f>IF(A534="","",IF(ISNA(VLOOKUP(A534,Journal!$X$2:$X$1000,1,FALSE)),"",VLOOKUP(A534,Journal!$X$2:$AK$1000,14,FALSE)))</f>
        <v/>
      </c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</row>
    <row r="535" spans="1:20" ht="15.75" customHeight="1" x14ac:dyDescent="0.25">
      <c r="A535" s="80" t="str">
        <f>IF(AND(Journal!L535&gt;=Statistics!$E$4,Journal!L535&lt;=Statistics!$F$4),Journal!X535,"")</f>
        <v/>
      </c>
      <c r="B535" s="128" t="str">
        <f>IF(A535="","",VLOOKUP(A535,Journal!$X:$AG,10,FALSE))</f>
        <v/>
      </c>
      <c r="C535" s="127" t="str">
        <f>IF(A535="","",IF(ISNA(VLOOKUP(A535,Journal!$X$2:$X$1000,1,FALSE)),"",VLOOKUP(A535,Journal!$X$2:$Y$1000,2,FALSE)))</f>
        <v/>
      </c>
      <c r="D535" s="79" t="str">
        <f>IF(A535="","",IF(ISNA(VLOOKUP(A535,Journal!$X$2:$X$1000,1,FALSE)),"",VLOOKUP(A535,Journal!$X$2:$AF$1000,9,FALSE)))</f>
        <v/>
      </c>
      <c r="E535" s="79" t="str">
        <f>IF(A535="","",IF(ISNA(VLOOKUP(A535,Journal!$X$2:$X$1000,1,FALSE)),"",VLOOKUP(A535,Journal!$X$2:$AK$1000,13,FALSE)))</f>
        <v/>
      </c>
      <c r="F535" s="79" t="str">
        <f>IF(A535="","",IF(ISNA(VLOOKUP(A535,Journal!$X$2:$X$1000,1,FALSE)),"",VLOOKUP(A535,Journal!$X$2:$AK$1000,14,FALSE)))</f>
        <v/>
      </c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</row>
    <row r="536" spans="1:20" ht="15.75" customHeight="1" x14ac:dyDescent="0.25">
      <c r="A536" s="80" t="str">
        <f>IF(AND(Journal!L536&gt;=Statistics!$E$4,Journal!L536&lt;=Statistics!$F$4),Journal!X536,"")</f>
        <v/>
      </c>
      <c r="B536" s="128" t="str">
        <f>IF(A536="","",VLOOKUP(A536,Journal!$X:$AG,10,FALSE))</f>
        <v/>
      </c>
      <c r="C536" s="127" t="str">
        <f>IF(A536="","",IF(ISNA(VLOOKUP(A536,Journal!$X$2:$X$1000,1,FALSE)),"",VLOOKUP(A536,Journal!$X$2:$Y$1000,2,FALSE)))</f>
        <v/>
      </c>
      <c r="D536" s="79" t="str">
        <f>IF(A536="","",IF(ISNA(VLOOKUP(A536,Journal!$X$2:$X$1000,1,FALSE)),"",VLOOKUP(A536,Journal!$X$2:$AF$1000,9,FALSE)))</f>
        <v/>
      </c>
      <c r="E536" s="79" t="str">
        <f>IF(A536="","",IF(ISNA(VLOOKUP(A536,Journal!$X$2:$X$1000,1,FALSE)),"",VLOOKUP(A536,Journal!$X$2:$AK$1000,13,FALSE)))</f>
        <v/>
      </c>
      <c r="F536" s="79" t="str">
        <f>IF(A536="","",IF(ISNA(VLOOKUP(A536,Journal!$X$2:$X$1000,1,FALSE)),"",VLOOKUP(A536,Journal!$X$2:$AK$1000,14,FALSE)))</f>
        <v/>
      </c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</row>
    <row r="537" spans="1:20" ht="15.75" customHeight="1" x14ac:dyDescent="0.25">
      <c r="A537" s="80" t="str">
        <f>IF(AND(Journal!L537&gt;=Statistics!$E$4,Journal!L537&lt;=Statistics!$F$4),Journal!X537,"")</f>
        <v/>
      </c>
      <c r="B537" s="128" t="str">
        <f>IF(A537="","",VLOOKUP(A537,Journal!$X:$AG,10,FALSE))</f>
        <v/>
      </c>
      <c r="C537" s="127" t="str">
        <f>IF(A537="","",IF(ISNA(VLOOKUP(A537,Journal!$X$2:$X$1000,1,FALSE)),"",VLOOKUP(A537,Journal!$X$2:$Y$1000,2,FALSE)))</f>
        <v/>
      </c>
      <c r="D537" s="79" t="str">
        <f>IF(A537="","",IF(ISNA(VLOOKUP(A537,Journal!$X$2:$X$1000,1,FALSE)),"",VLOOKUP(A537,Journal!$X$2:$AF$1000,9,FALSE)))</f>
        <v/>
      </c>
      <c r="E537" s="79" t="str">
        <f>IF(A537="","",IF(ISNA(VLOOKUP(A537,Journal!$X$2:$X$1000,1,FALSE)),"",VLOOKUP(A537,Journal!$X$2:$AK$1000,13,FALSE)))</f>
        <v/>
      </c>
      <c r="F537" s="79" t="str">
        <f>IF(A537="","",IF(ISNA(VLOOKUP(A537,Journal!$X$2:$X$1000,1,FALSE)),"",VLOOKUP(A537,Journal!$X$2:$AK$1000,14,FALSE)))</f>
        <v/>
      </c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</row>
    <row r="538" spans="1:20" ht="15.75" customHeight="1" x14ac:dyDescent="0.25">
      <c r="A538" s="80" t="str">
        <f>IF(AND(Journal!L538&gt;=Statistics!$E$4,Journal!L538&lt;=Statistics!$F$4),Journal!X538,"")</f>
        <v/>
      </c>
      <c r="B538" s="128" t="str">
        <f>IF(A538="","",VLOOKUP(A538,Journal!$X:$AG,10,FALSE))</f>
        <v/>
      </c>
      <c r="C538" s="127" t="str">
        <f>IF(A538="","",IF(ISNA(VLOOKUP(A538,Journal!$X$2:$X$1000,1,FALSE)),"",VLOOKUP(A538,Journal!$X$2:$Y$1000,2,FALSE)))</f>
        <v/>
      </c>
      <c r="D538" s="79" t="str">
        <f>IF(A538="","",IF(ISNA(VLOOKUP(A538,Journal!$X$2:$X$1000,1,FALSE)),"",VLOOKUP(A538,Journal!$X$2:$AF$1000,9,FALSE)))</f>
        <v/>
      </c>
      <c r="E538" s="79" t="str">
        <f>IF(A538="","",IF(ISNA(VLOOKUP(A538,Journal!$X$2:$X$1000,1,FALSE)),"",VLOOKUP(A538,Journal!$X$2:$AK$1000,13,FALSE)))</f>
        <v/>
      </c>
      <c r="F538" s="79" t="str">
        <f>IF(A538="","",IF(ISNA(VLOOKUP(A538,Journal!$X$2:$X$1000,1,FALSE)),"",VLOOKUP(A538,Journal!$X$2:$AK$1000,14,FALSE)))</f>
        <v/>
      </c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</row>
    <row r="539" spans="1:20" ht="15.75" customHeight="1" x14ac:dyDescent="0.25">
      <c r="A539" s="80" t="str">
        <f>IF(AND(Journal!L539&gt;=Statistics!$E$4,Journal!L539&lt;=Statistics!$F$4),Journal!X539,"")</f>
        <v/>
      </c>
      <c r="B539" s="128" t="str">
        <f>IF(A539="","",VLOOKUP(A539,Journal!$X:$AG,10,FALSE))</f>
        <v/>
      </c>
      <c r="C539" s="127" t="str">
        <f>IF(A539="","",IF(ISNA(VLOOKUP(A539,Journal!$X$2:$X$1000,1,FALSE)),"",VLOOKUP(A539,Journal!$X$2:$Y$1000,2,FALSE)))</f>
        <v/>
      </c>
      <c r="D539" s="79" t="str">
        <f>IF(A539="","",IF(ISNA(VLOOKUP(A539,Journal!$X$2:$X$1000,1,FALSE)),"",VLOOKUP(A539,Journal!$X$2:$AF$1000,9,FALSE)))</f>
        <v/>
      </c>
      <c r="E539" s="79" t="str">
        <f>IF(A539="","",IF(ISNA(VLOOKUP(A539,Journal!$X$2:$X$1000,1,FALSE)),"",VLOOKUP(A539,Journal!$X$2:$AK$1000,13,FALSE)))</f>
        <v/>
      </c>
      <c r="F539" s="79" t="str">
        <f>IF(A539="","",IF(ISNA(VLOOKUP(A539,Journal!$X$2:$X$1000,1,FALSE)),"",VLOOKUP(A539,Journal!$X$2:$AK$1000,14,FALSE)))</f>
        <v/>
      </c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</row>
    <row r="540" spans="1:20" ht="15.75" customHeight="1" x14ac:dyDescent="0.25">
      <c r="A540" s="80" t="str">
        <f>IF(AND(Journal!L540&gt;=Statistics!$E$4,Journal!L540&lt;=Statistics!$F$4),Journal!X540,"")</f>
        <v/>
      </c>
      <c r="B540" s="128" t="str">
        <f>IF(A540="","",VLOOKUP(A540,Journal!$X:$AG,10,FALSE))</f>
        <v/>
      </c>
      <c r="C540" s="127" t="str">
        <f>IF(A540="","",IF(ISNA(VLOOKUP(A540,Journal!$X$2:$X$1000,1,FALSE)),"",VLOOKUP(A540,Journal!$X$2:$Y$1000,2,FALSE)))</f>
        <v/>
      </c>
      <c r="D540" s="79" t="str">
        <f>IF(A540="","",IF(ISNA(VLOOKUP(A540,Journal!$X$2:$X$1000,1,FALSE)),"",VLOOKUP(A540,Journal!$X$2:$AF$1000,9,FALSE)))</f>
        <v/>
      </c>
      <c r="E540" s="79" t="str">
        <f>IF(A540="","",IF(ISNA(VLOOKUP(A540,Journal!$X$2:$X$1000,1,FALSE)),"",VLOOKUP(A540,Journal!$X$2:$AK$1000,13,FALSE)))</f>
        <v/>
      </c>
      <c r="F540" s="79" t="str">
        <f>IF(A540="","",IF(ISNA(VLOOKUP(A540,Journal!$X$2:$X$1000,1,FALSE)),"",VLOOKUP(A540,Journal!$X$2:$AK$1000,14,FALSE)))</f>
        <v/>
      </c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</row>
    <row r="541" spans="1:20" ht="15.75" customHeight="1" x14ac:dyDescent="0.25">
      <c r="A541" s="80" t="str">
        <f>IF(AND(Journal!L541&gt;=Statistics!$E$4,Journal!L541&lt;=Statistics!$F$4),Journal!X541,"")</f>
        <v/>
      </c>
      <c r="B541" s="128" t="str">
        <f>IF(A541="","",VLOOKUP(A541,Journal!$X:$AG,10,FALSE))</f>
        <v/>
      </c>
      <c r="C541" s="127" t="str">
        <f>IF(A541="","",IF(ISNA(VLOOKUP(A541,Journal!$X$2:$X$1000,1,FALSE)),"",VLOOKUP(A541,Journal!$X$2:$Y$1000,2,FALSE)))</f>
        <v/>
      </c>
      <c r="D541" s="79" t="str">
        <f>IF(A541="","",IF(ISNA(VLOOKUP(A541,Journal!$X$2:$X$1000,1,FALSE)),"",VLOOKUP(A541,Journal!$X$2:$AF$1000,9,FALSE)))</f>
        <v/>
      </c>
      <c r="E541" s="79" t="str">
        <f>IF(A541="","",IF(ISNA(VLOOKUP(A541,Journal!$X$2:$X$1000,1,FALSE)),"",VLOOKUP(A541,Journal!$X$2:$AK$1000,13,FALSE)))</f>
        <v/>
      </c>
      <c r="F541" s="79" t="str">
        <f>IF(A541="","",IF(ISNA(VLOOKUP(A541,Journal!$X$2:$X$1000,1,FALSE)),"",VLOOKUP(A541,Journal!$X$2:$AK$1000,14,FALSE)))</f>
        <v/>
      </c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</row>
    <row r="542" spans="1:20" ht="15.75" customHeight="1" x14ac:dyDescent="0.25">
      <c r="A542" s="80" t="str">
        <f>IF(AND(Journal!L542&gt;=Statistics!$E$4,Journal!L542&lt;=Statistics!$F$4),Journal!X542,"")</f>
        <v/>
      </c>
      <c r="B542" s="128" t="str">
        <f>IF(A542="","",VLOOKUP(A542,Journal!$X:$AG,10,FALSE))</f>
        <v/>
      </c>
      <c r="C542" s="127" t="str">
        <f>IF(A542="","",IF(ISNA(VLOOKUP(A542,Journal!$X$2:$X$1000,1,FALSE)),"",VLOOKUP(A542,Journal!$X$2:$Y$1000,2,FALSE)))</f>
        <v/>
      </c>
      <c r="D542" s="79" t="str">
        <f>IF(A542="","",IF(ISNA(VLOOKUP(A542,Journal!$X$2:$X$1000,1,FALSE)),"",VLOOKUP(A542,Journal!$X$2:$AF$1000,9,FALSE)))</f>
        <v/>
      </c>
      <c r="E542" s="79" t="str">
        <f>IF(A542="","",IF(ISNA(VLOOKUP(A542,Journal!$X$2:$X$1000,1,FALSE)),"",VLOOKUP(A542,Journal!$X$2:$AK$1000,13,FALSE)))</f>
        <v/>
      </c>
      <c r="F542" s="79" t="str">
        <f>IF(A542="","",IF(ISNA(VLOOKUP(A542,Journal!$X$2:$X$1000,1,FALSE)),"",VLOOKUP(A542,Journal!$X$2:$AK$1000,14,FALSE)))</f>
        <v/>
      </c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</row>
    <row r="543" spans="1:20" ht="15.75" customHeight="1" x14ac:dyDescent="0.25">
      <c r="A543" s="80" t="str">
        <f>IF(AND(Journal!L543&gt;=Statistics!$E$4,Journal!L543&lt;=Statistics!$F$4),Journal!X543,"")</f>
        <v/>
      </c>
      <c r="B543" s="128" t="str">
        <f>IF(A543="","",VLOOKUP(A543,Journal!$X:$AG,10,FALSE))</f>
        <v/>
      </c>
      <c r="C543" s="127" t="str">
        <f>IF(A543="","",IF(ISNA(VLOOKUP(A543,Journal!$X$2:$X$1000,1,FALSE)),"",VLOOKUP(A543,Journal!$X$2:$Y$1000,2,FALSE)))</f>
        <v/>
      </c>
      <c r="D543" s="79" t="str">
        <f>IF(A543="","",IF(ISNA(VLOOKUP(A543,Journal!$X$2:$X$1000,1,FALSE)),"",VLOOKUP(A543,Journal!$X$2:$AF$1000,9,FALSE)))</f>
        <v/>
      </c>
      <c r="E543" s="79" t="str">
        <f>IF(A543="","",IF(ISNA(VLOOKUP(A543,Journal!$X$2:$X$1000,1,FALSE)),"",VLOOKUP(A543,Journal!$X$2:$AK$1000,13,FALSE)))</f>
        <v/>
      </c>
      <c r="F543" s="79" t="str">
        <f>IF(A543="","",IF(ISNA(VLOOKUP(A543,Journal!$X$2:$X$1000,1,FALSE)),"",VLOOKUP(A543,Journal!$X$2:$AK$1000,14,FALSE)))</f>
        <v/>
      </c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</row>
    <row r="544" spans="1:20" ht="15.75" customHeight="1" x14ac:dyDescent="0.25">
      <c r="A544" s="80" t="str">
        <f>IF(AND(Journal!L544&gt;=Statistics!$E$4,Journal!L544&lt;=Statistics!$F$4),Journal!X544,"")</f>
        <v/>
      </c>
      <c r="B544" s="128" t="str">
        <f>IF(A544="","",VLOOKUP(A544,Journal!$X:$AG,10,FALSE))</f>
        <v/>
      </c>
      <c r="C544" s="127" t="str">
        <f>IF(A544="","",IF(ISNA(VLOOKUP(A544,Journal!$X$2:$X$1000,1,FALSE)),"",VLOOKUP(A544,Journal!$X$2:$Y$1000,2,FALSE)))</f>
        <v/>
      </c>
      <c r="D544" s="79" t="str">
        <f>IF(A544="","",IF(ISNA(VLOOKUP(A544,Journal!$X$2:$X$1000,1,FALSE)),"",VLOOKUP(A544,Journal!$X$2:$AF$1000,9,FALSE)))</f>
        <v/>
      </c>
      <c r="E544" s="79" t="str">
        <f>IF(A544="","",IF(ISNA(VLOOKUP(A544,Journal!$X$2:$X$1000,1,FALSE)),"",VLOOKUP(A544,Journal!$X$2:$AK$1000,13,FALSE)))</f>
        <v/>
      </c>
      <c r="F544" s="79" t="str">
        <f>IF(A544="","",IF(ISNA(VLOOKUP(A544,Journal!$X$2:$X$1000,1,FALSE)),"",VLOOKUP(A544,Journal!$X$2:$AK$1000,14,FALSE)))</f>
        <v/>
      </c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</row>
    <row r="545" spans="1:20" ht="15.75" customHeight="1" x14ac:dyDescent="0.25">
      <c r="A545" s="80" t="str">
        <f>IF(AND(Journal!L545&gt;=Statistics!$E$4,Journal!L545&lt;=Statistics!$F$4),Journal!X545,"")</f>
        <v/>
      </c>
      <c r="B545" s="128" t="str">
        <f>IF(A545="","",VLOOKUP(A545,Journal!$X:$AG,10,FALSE))</f>
        <v/>
      </c>
      <c r="C545" s="127" t="str">
        <f>IF(A545="","",IF(ISNA(VLOOKUP(A545,Journal!$X$2:$X$1000,1,FALSE)),"",VLOOKUP(A545,Journal!$X$2:$Y$1000,2,FALSE)))</f>
        <v/>
      </c>
      <c r="D545" s="79" t="str">
        <f>IF(A545="","",IF(ISNA(VLOOKUP(A545,Journal!$X$2:$X$1000,1,FALSE)),"",VLOOKUP(A545,Journal!$X$2:$AF$1000,9,FALSE)))</f>
        <v/>
      </c>
      <c r="E545" s="79" t="str">
        <f>IF(A545="","",IF(ISNA(VLOOKUP(A545,Journal!$X$2:$X$1000,1,FALSE)),"",VLOOKUP(A545,Journal!$X$2:$AK$1000,13,FALSE)))</f>
        <v/>
      </c>
      <c r="F545" s="79" t="str">
        <f>IF(A545="","",IF(ISNA(VLOOKUP(A545,Journal!$X$2:$X$1000,1,FALSE)),"",VLOOKUP(A545,Journal!$X$2:$AK$1000,14,FALSE)))</f>
        <v/>
      </c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</row>
    <row r="546" spans="1:20" ht="15.75" customHeight="1" x14ac:dyDescent="0.25">
      <c r="A546" s="80" t="str">
        <f>IF(AND(Journal!L546&gt;=Statistics!$E$4,Journal!L546&lt;=Statistics!$F$4),Journal!X546,"")</f>
        <v/>
      </c>
      <c r="B546" s="128" t="str">
        <f>IF(A546="","",VLOOKUP(A546,Journal!$X:$AG,10,FALSE))</f>
        <v/>
      </c>
      <c r="C546" s="127" t="str">
        <f>IF(A546="","",IF(ISNA(VLOOKUP(A546,Journal!$X$2:$X$1000,1,FALSE)),"",VLOOKUP(A546,Journal!$X$2:$Y$1000,2,FALSE)))</f>
        <v/>
      </c>
      <c r="D546" s="79" t="str">
        <f>IF(A546="","",IF(ISNA(VLOOKUP(A546,Journal!$X$2:$X$1000,1,FALSE)),"",VLOOKUP(A546,Journal!$X$2:$AF$1000,9,FALSE)))</f>
        <v/>
      </c>
      <c r="E546" s="79" t="str">
        <f>IF(A546="","",IF(ISNA(VLOOKUP(A546,Journal!$X$2:$X$1000,1,FALSE)),"",VLOOKUP(A546,Journal!$X$2:$AK$1000,13,FALSE)))</f>
        <v/>
      </c>
      <c r="F546" s="79" t="str">
        <f>IF(A546="","",IF(ISNA(VLOOKUP(A546,Journal!$X$2:$X$1000,1,FALSE)),"",VLOOKUP(A546,Journal!$X$2:$AK$1000,14,FALSE)))</f>
        <v/>
      </c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</row>
    <row r="547" spans="1:20" ht="15.75" customHeight="1" x14ac:dyDescent="0.25">
      <c r="A547" s="80" t="str">
        <f>IF(AND(Journal!L547&gt;=Statistics!$E$4,Journal!L547&lt;=Statistics!$F$4),Journal!X547,"")</f>
        <v/>
      </c>
      <c r="B547" s="128" t="str">
        <f>IF(A547="","",VLOOKUP(A547,Journal!$X:$AG,10,FALSE))</f>
        <v/>
      </c>
      <c r="C547" s="127" t="str">
        <f>IF(A547="","",IF(ISNA(VLOOKUP(A547,Journal!$X$2:$X$1000,1,FALSE)),"",VLOOKUP(A547,Journal!$X$2:$Y$1000,2,FALSE)))</f>
        <v/>
      </c>
      <c r="D547" s="79" t="str">
        <f>IF(A547="","",IF(ISNA(VLOOKUP(A547,Journal!$X$2:$X$1000,1,FALSE)),"",VLOOKUP(A547,Journal!$X$2:$AF$1000,9,FALSE)))</f>
        <v/>
      </c>
      <c r="E547" s="79" t="str">
        <f>IF(A547="","",IF(ISNA(VLOOKUP(A547,Journal!$X$2:$X$1000,1,FALSE)),"",VLOOKUP(A547,Journal!$X$2:$AK$1000,13,FALSE)))</f>
        <v/>
      </c>
      <c r="F547" s="79" t="str">
        <f>IF(A547="","",IF(ISNA(VLOOKUP(A547,Journal!$X$2:$X$1000,1,FALSE)),"",VLOOKUP(A547,Journal!$X$2:$AK$1000,14,FALSE)))</f>
        <v/>
      </c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</row>
    <row r="548" spans="1:20" ht="15.75" customHeight="1" x14ac:dyDescent="0.25">
      <c r="A548" s="80" t="str">
        <f>IF(AND(Journal!L548&gt;=Statistics!$E$4,Journal!L548&lt;=Statistics!$F$4),Journal!X548,"")</f>
        <v/>
      </c>
      <c r="B548" s="128" t="str">
        <f>IF(A548="","",VLOOKUP(A548,Journal!$X:$AG,10,FALSE))</f>
        <v/>
      </c>
      <c r="C548" s="127" t="str">
        <f>IF(A548="","",IF(ISNA(VLOOKUP(A548,Journal!$X$2:$X$1000,1,FALSE)),"",VLOOKUP(A548,Journal!$X$2:$Y$1000,2,FALSE)))</f>
        <v/>
      </c>
      <c r="D548" s="79" t="str">
        <f>IF(A548="","",IF(ISNA(VLOOKUP(A548,Journal!$X$2:$X$1000,1,FALSE)),"",VLOOKUP(A548,Journal!$X$2:$AF$1000,9,FALSE)))</f>
        <v/>
      </c>
      <c r="E548" s="79" t="str">
        <f>IF(A548="","",IF(ISNA(VLOOKUP(A548,Journal!$X$2:$X$1000,1,FALSE)),"",VLOOKUP(A548,Journal!$X$2:$AK$1000,13,FALSE)))</f>
        <v/>
      </c>
      <c r="F548" s="79" t="str">
        <f>IF(A548="","",IF(ISNA(VLOOKUP(A548,Journal!$X$2:$X$1000,1,FALSE)),"",VLOOKUP(A548,Journal!$X$2:$AK$1000,14,FALSE)))</f>
        <v/>
      </c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</row>
    <row r="549" spans="1:20" ht="15.75" customHeight="1" x14ac:dyDescent="0.25">
      <c r="A549" s="80" t="str">
        <f>IF(AND(Journal!L549&gt;=Statistics!$E$4,Journal!L549&lt;=Statistics!$F$4),Journal!X549,"")</f>
        <v/>
      </c>
      <c r="B549" s="128" t="str">
        <f>IF(A549="","",VLOOKUP(A549,Journal!$X:$AG,10,FALSE))</f>
        <v/>
      </c>
      <c r="C549" s="127" t="str">
        <f>IF(A549="","",IF(ISNA(VLOOKUP(A549,Journal!$X$2:$X$1000,1,FALSE)),"",VLOOKUP(A549,Journal!$X$2:$Y$1000,2,FALSE)))</f>
        <v/>
      </c>
      <c r="D549" s="79" t="str">
        <f>IF(A549="","",IF(ISNA(VLOOKUP(A549,Journal!$X$2:$X$1000,1,FALSE)),"",VLOOKUP(A549,Journal!$X$2:$AF$1000,9,FALSE)))</f>
        <v/>
      </c>
      <c r="E549" s="79" t="str">
        <f>IF(A549="","",IF(ISNA(VLOOKUP(A549,Journal!$X$2:$X$1000,1,FALSE)),"",VLOOKUP(A549,Journal!$X$2:$AK$1000,13,FALSE)))</f>
        <v/>
      </c>
      <c r="F549" s="79" t="str">
        <f>IF(A549="","",IF(ISNA(VLOOKUP(A549,Journal!$X$2:$X$1000,1,FALSE)),"",VLOOKUP(A549,Journal!$X$2:$AK$1000,14,FALSE)))</f>
        <v/>
      </c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</row>
    <row r="550" spans="1:20" ht="15.75" customHeight="1" x14ac:dyDescent="0.25">
      <c r="A550" s="80" t="str">
        <f>IF(AND(Journal!L550&gt;=Statistics!$E$4,Journal!L550&lt;=Statistics!$F$4),Journal!X550,"")</f>
        <v/>
      </c>
      <c r="B550" s="128" t="str">
        <f>IF(A550="","",VLOOKUP(A550,Journal!$X:$AG,10,FALSE))</f>
        <v/>
      </c>
      <c r="C550" s="127" t="str">
        <f>IF(A550="","",IF(ISNA(VLOOKUP(A550,Journal!$X$2:$X$1000,1,FALSE)),"",VLOOKUP(A550,Journal!$X$2:$Y$1000,2,FALSE)))</f>
        <v/>
      </c>
      <c r="D550" s="79" t="str">
        <f>IF(A550="","",IF(ISNA(VLOOKUP(A550,Journal!$X$2:$X$1000,1,FALSE)),"",VLOOKUP(A550,Journal!$X$2:$AF$1000,9,FALSE)))</f>
        <v/>
      </c>
      <c r="E550" s="79" t="str">
        <f>IF(A550="","",IF(ISNA(VLOOKUP(A550,Journal!$X$2:$X$1000,1,FALSE)),"",VLOOKUP(A550,Journal!$X$2:$AK$1000,13,FALSE)))</f>
        <v/>
      </c>
      <c r="F550" s="79" t="str">
        <f>IF(A550="","",IF(ISNA(VLOOKUP(A550,Journal!$X$2:$X$1000,1,FALSE)),"",VLOOKUP(A550,Journal!$X$2:$AK$1000,14,FALSE)))</f>
        <v/>
      </c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</row>
    <row r="551" spans="1:20" ht="15.75" customHeight="1" x14ac:dyDescent="0.25">
      <c r="A551" s="80" t="str">
        <f>IF(AND(Journal!L551&gt;=Statistics!$E$4,Journal!L551&lt;=Statistics!$F$4),Journal!X551,"")</f>
        <v/>
      </c>
      <c r="B551" s="128" t="str">
        <f>IF(A551="","",VLOOKUP(A551,Journal!$X:$AG,10,FALSE))</f>
        <v/>
      </c>
      <c r="C551" s="127" t="str">
        <f>IF(A551="","",IF(ISNA(VLOOKUP(A551,Journal!$X$2:$X$1000,1,FALSE)),"",VLOOKUP(A551,Journal!$X$2:$Y$1000,2,FALSE)))</f>
        <v/>
      </c>
      <c r="D551" s="79" t="str">
        <f>IF(A551="","",IF(ISNA(VLOOKUP(A551,Journal!$X$2:$X$1000,1,FALSE)),"",VLOOKUP(A551,Journal!$X$2:$AF$1000,9,FALSE)))</f>
        <v/>
      </c>
      <c r="E551" s="79" t="str">
        <f>IF(A551="","",IF(ISNA(VLOOKUP(A551,Journal!$X$2:$X$1000,1,FALSE)),"",VLOOKUP(A551,Journal!$X$2:$AK$1000,13,FALSE)))</f>
        <v/>
      </c>
      <c r="F551" s="79" t="str">
        <f>IF(A551="","",IF(ISNA(VLOOKUP(A551,Journal!$X$2:$X$1000,1,FALSE)),"",VLOOKUP(A551,Journal!$X$2:$AK$1000,14,FALSE)))</f>
        <v/>
      </c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</row>
    <row r="552" spans="1:20" ht="15.75" customHeight="1" x14ac:dyDescent="0.25">
      <c r="A552" s="80" t="str">
        <f>IF(AND(Journal!L552&gt;=Statistics!$E$4,Journal!L552&lt;=Statistics!$F$4),Journal!X552,"")</f>
        <v/>
      </c>
      <c r="B552" s="128" t="str">
        <f>IF(A552="","",VLOOKUP(A552,Journal!$X:$AG,10,FALSE))</f>
        <v/>
      </c>
      <c r="C552" s="127" t="str">
        <f>IF(A552="","",IF(ISNA(VLOOKUP(A552,Journal!$X$2:$X$1000,1,FALSE)),"",VLOOKUP(A552,Journal!$X$2:$Y$1000,2,FALSE)))</f>
        <v/>
      </c>
      <c r="D552" s="79" t="str">
        <f>IF(A552="","",IF(ISNA(VLOOKUP(A552,Journal!$X$2:$X$1000,1,FALSE)),"",VLOOKUP(A552,Journal!$X$2:$AF$1000,9,FALSE)))</f>
        <v/>
      </c>
      <c r="E552" s="79" t="str">
        <f>IF(A552="","",IF(ISNA(VLOOKUP(A552,Journal!$X$2:$X$1000,1,FALSE)),"",VLOOKUP(A552,Journal!$X$2:$AK$1000,13,FALSE)))</f>
        <v/>
      </c>
      <c r="F552" s="79" t="str">
        <f>IF(A552="","",IF(ISNA(VLOOKUP(A552,Journal!$X$2:$X$1000,1,FALSE)),"",VLOOKUP(A552,Journal!$X$2:$AK$1000,14,FALSE)))</f>
        <v/>
      </c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</row>
    <row r="553" spans="1:20" ht="15.75" customHeight="1" x14ac:dyDescent="0.25">
      <c r="A553" s="80" t="str">
        <f>IF(AND(Journal!L553&gt;=Statistics!$E$4,Journal!L553&lt;=Statistics!$F$4),Journal!X553,"")</f>
        <v/>
      </c>
      <c r="B553" s="128" t="str">
        <f>IF(A553="","",VLOOKUP(A553,Journal!$X:$AG,10,FALSE))</f>
        <v/>
      </c>
      <c r="C553" s="127" t="str">
        <f>IF(A553="","",IF(ISNA(VLOOKUP(A553,Journal!$X$2:$X$1000,1,FALSE)),"",VLOOKUP(A553,Journal!$X$2:$Y$1000,2,FALSE)))</f>
        <v/>
      </c>
      <c r="D553" s="79" t="str">
        <f>IF(A553="","",IF(ISNA(VLOOKUP(A553,Journal!$X$2:$X$1000,1,FALSE)),"",VLOOKUP(A553,Journal!$X$2:$AF$1000,9,FALSE)))</f>
        <v/>
      </c>
      <c r="E553" s="79" t="str">
        <f>IF(A553="","",IF(ISNA(VLOOKUP(A553,Journal!$X$2:$X$1000,1,FALSE)),"",VLOOKUP(A553,Journal!$X$2:$AK$1000,13,FALSE)))</f>
        <v/>
      </c>
      <c r="F553" s="79" t="str">
        <f>IF(A553="","",IF(ISNA(VLOOKUP(A553,Journal!$X$2:$X$1000,1,FALSE)),"",VLOOKUP(A553,Journal!$X$2:$AK$1000,14,FALSE)))</f>
        <v/>
      </c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</row>
    <row r="554" spans="1:20" ht="15.75" customHeight="1" x14ac:dyDescent="0.25">
      <c r="A554" s="80" t="str">
        <f>IF(AND(Journal!L554&gt;=Statistics!$E$4,Journal!L554&lt;=Statistics!$F$4),Journal!X554,"")</f>
        <v/>
      </c>
      <c r="B554" s="128" t="str">
        <f>IF(A554="","",VLOOKUP(A554,Journal!$X:$AG,10,FALSE))</f>
        <v/>
      </c>
      <c r="C554" s="127" t="str">
        <f>IF(A554="","",IF(ISNA(VLOOKUP(A554,Journal!$X$2:$X$1000,1,FALSE)),"",VLOOKUP(A554,Journal!$X$2:$Y$1000,2,FALSE)))</f>
        <v/>
      </c>
      <c r="D554" s="79" t="str">
        <f>IF(A554="","",IF(ISNA(VLOOKUP(A554,Journal!$X$2:$X$1000,1,FALSE)),"",VLOOKUP(A554,Journal!$X$2:$AF$1000,9,FALSE)))</f>
        <v/>
      </c>
      <c r="E554" s="79" t="str">
        <f>IF(A554="","",IF(ISNA(VLOOKUP(A554,Journal!$X$2:$X$1000,1,FALSE)),"",VLOOKUP(A554,Journal!$X$2:$AK$1000,13,FALSE)))</f>
        <v/>
      </c>
      <c r="F554" s="79" t="str">
        <f>IF(A554="","",IF(ISNA(VLOOKUP(A554,Journal!$X$2:$X$1000,1,FALSE)),"",VLOOKUP(A554,Journal!$X$2:$AK$1000,14,FALSE)))</f>
        <v/>
      </c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</row>
    <row r="555" spans="1:20" ht="15.75" customHeight="1" x14ac:dyDescent="0.25">
      <c r="A555" s="80" t="str">
        <f>IF(AND(Journal!L555&gt;=Statistics!$E$4,Journal!L555&lt;=Statistics!$F$4),Journal!X555,"")</f>
        <v/>
      </c>
      <c r="B555" s="128" t="str">
        <f>IF(A555="","",VLOOKUP(A555,Journal!$X:$AG,10,FALSE))</f>
        <v/>
      </c>
      <c r="C555" s="127" t="str">
        <f>IF(A555="","",IF(ISNA(VLOOKUP(A555,Journal!$X$2:$X$1000,1,FALSE)),"",VLOOKUP(A555,Journal!$X$2:$Y$1000,2,FALSE)))</f>
        <v/>
      </c>
      <c r="D555" s="79" t="str">
        <f>IF(A555="","",IF(ISNA(VLOOKUP(A555,Journal!$X$2:$X$1000,1,FALSE)),"",VLOOKUP(A555,Journal!$X$2:$AF$1000,9,FALSE)))</f>
        <v/>
      </c>
      <c r="E555" s="79" t="str">
        <f>IF(A555="","",IF(ISNA(VLOOKUP(A555,Journal!$X$2:$X$1000,1,FALSE)),"",VLOOKUP(A555,Journal!$X$2:$AK$1000,13,FALSE)))</f>
        <v/>
      </c>
      <c r="F555" s="79" t="str">
        <f>IF(A555="","",IF(ISNA(VLOOKUP(A555,Journal!$X$2:$X$1000,1,FALSE)),"",VLOOKUP(A555,Journal!$X$2:$AK$1000,14,FALSE)))</f>
        <v/>
      </c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</row>
    <row r="556" spans="1:20" ht="15.75" customHeight="1" x14ac:dyDescent="0.25">
      <c r="A556" s="80" t="str">
        <f>IF(AND(Journal!L556&gt;=Statistics!$E$4,Journal!L556&lt;=Statistics!$F$4),Journal!X556,"")</f>
        <v/>
      </c>
      <c r="B556" s="128" t="str">
        <f>IF(A556="","",VLOOKUP(A556,Journal!$X:$AG,10,FALSE))</f>
        <v/>
      </c>
      <c r="C556" s="127" t="str">
        <f>IF(A556="","",IF(ISNA(VLOOKUP(A556,Journal!$X$2:$X$1000,1,FALSE)),"",VLOOKUP(A556,Journal!$X$2:$Y$1000,2,FALSE)))</f>
        <v/>
      </c>
      <c r="D556" s="79" t="str">
        <f>IF(A556="","",IF(ISNA(VLOOKUP(A556,Journal!$X$2:$X$1000,1,FALSE)),"",VLOOKUP(A556,Journal!$X$2:$AF$1000,9,FALSE)))</f>
        <v/>
      </c>
      <c r="E556" s="79" t="str">
        <f>IF(A556="","",IF(ISNA(VLOOKUP(A556,Journal!$X$2:$X$1000,1,FALSE)),"",VLOOKUP(A556,Journal!$X$2:$AK$1000,13,FALSE)))</f>
        <v/>
      </c>
      <c r="F556" s="79" t="str">
        <f>IF(A556="","",IF(ISNA(VLOOKUP(A556,Journal!$X$2:$X$1000,1,FALSE)),"",VLOOKUP(A556,Journal!$X$2:$AK$1000,14,FALSE)))</f>
        <v/>
      </c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</row>
    <row r="557" spans="1:20" ht="15.75" customHeight="1" x14ac:dyDescent="0.25">
      <c r="A557" s="80" t="str">
        <f>IF(AND(Journal!L557&gt;=Statistics!$E$4,Journal!L557&lt;=Statistics!$F$4),Journal!X557,"")</f>
        <v/>
      </c>
      <c r="B557" s="128" t="str">
        <f>IF(A557="","",VLOOKUP(A557,Journal!$X:$AG,10,FALSE))</f>
        <v/>
      </c>
      <c r="C557" s="127" t="str">
        <f>IF(A557="","",IF(ISNA(VLOOKUP(A557,Journal!$X$2:$X$1000,1,FALSE)),"",VLOOKUP(A557,Journal!$X$2:$Y$1000,2,FALSE)))</f>
        <v/>
      </c>
      <c r="D557" s="79" t="str">
        <f>IF(A557="","",IF(ISNA(VLOOKUP(A557,Journal!$X$2:$X$1000,1,FALSE)),"",VLOOKUP(A557,Journal!$X$2:$AF$1000,9,FALSE)))</f>
        <v/>
      </c>
      <c r="E557" s="79" t="str">
        <f>IF(A557="","",IF(ISNA(VLOOKUP(A557,Journal!$X$2:$X$1000,1,FALSE)),"",VLOOKUP(A557,Journal!$X$2:$AK$1000,13,FALSE)))</f>
        <v/>
      </c>
      <c r="F557" s="79" t="str">
        <f>IF(A557="","",IF(ISNA(VLOOKUP(A557,Journal!$X$2:$X$1000,1,FALSE)),"",VLOOKUP(A557,Journal!$X$2:$AK$1000,14,FALSE)))</f>
        <v/>
      </c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</row>
    <row r="558" spans="1:20" ht="15.75" customHeight="1" x14ac:dyDescent="0.25">
      <c r="A558" s="80" t="str">
        <f>IF(AND(Journal!L558&gt;=Statistics!$E$4,Journal!L558&lt;=Statistics!$F$4),Journal!X558,"")</f>
        <v/>
      </c>
      <c r="B558" s="128" t="str">
        <f>IF(A558="","",VLOOKUP(A558,Journal!$X:$AG,10,FALSE))</f>
        <v/>
      </c>
      <c r="C558" s="127" t="str">
        <f>IF(A558="","",IF(ISNA(VLOOKUP(A558,Journal!$X$2:$X$1000,1,FALSE)),"",VLOOKUP(A558,Journal!$X$2:$Y$1000,2,FALSE)))</f>
        <v/>
      </c>
      <c r="D558" s="79" t="str">
        <f>IF(A558="","",IF(ISNA(VLOOKUP(A558,Journal!$X$2:$X$1000,1,FALSE)),"",VLOOKUP(A558,Journal!$X$2:$AF$1000,9,FALSE)))</f>
        <v/>
      </c>
      <c r="E558" s="79" t="str">
        <f>IF(A558="","",IF(ISNA(VLOOKUP(A558,Journal!$X$2:$X$1000,1,FALSE)),"",VLOOKUP(A558,Journal!$X$2:$AK$1000,13,FALSE)))</f>
        <v/>
      </c>
      <c r="F558" s="79" t="str">
        <f>IF(A558="","",IF(ISNA(VLOOKUP(A558,Journal!$X$2:$X$1000,1,FALSE)),"",VLOOKUP(A558,Journal!$X$2:$AK$1000,14,FALSE)))</f>
        <v/>
      </c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</row>
    <row r="559" spans="1:20" ht="15.75" customHeight="1" x14ac:dyDescent="0.25">
      <c r="A559" s="80" t="str">
        <f>IF(AND(Journal!L559&gt;=Statistics!$E$4,Journal!L559&lt;=Statistics!$F$4),Journal!X559,"")</f>
        <v/>
      </c>
      <c r="B559" s="128" t="str">
        <f>IF(A559="","",VLOOKUP(A559,Journal!$X:$AG,10,FALSE))</f>
        <v/>
      </c>
      <c r="C559" s="127" t="str">
        <f>IF(A559="","",IF(ISNA(VLOOKUP(A559,Journal!$X$2:$X$1000,1,FALSE)),"",VLOOKUP(A559,Journal!$X$2:$Y$1000,2,FALSE)))</f>
        <v/>
      </c>
      <c r="D559" s="79" t="str">
        <f>IF(A559="","",IF(ISNA(VLOOKUP(A559,Journal!$X$2:$X$1000,1,FALSE)),"",VLOOKUP(A559,Journal!$X$2:$AF$1000,9,FALSE)))</f>
        <v/>
      </c>
      <c r="E559" s="79" t="str">
        <f>IF(A559="","",IF(ISNA(VLOOKUP(A559,Journal!$X$2:$X$1000,1,FALSE)),"",VLOOKUP(A559,Journal!$X$2:$AK$1000,13,FALSE)))</f>
        <v/>
      </c>
      <c r="F559" s="79" t="str">
        <f>IF(A559="","",IF(ISNA(VLOOKUP(A559,Journal!$X$2:$X$1000,1,FALSE)),"",VLOOKUP(A559,Journal!$X$2:$AK$1000,14,FALSE)))</f>
        <v/>
      </c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</row>
    <row r="560" spans="1:20" ht="15.75" customHeight="1" x14ac:dyDescent="0.25">
      <c r="A560" s="80" t="str">
        <f>IF(AND(Journal!L560&gt;=Statistics!$E$4,Journal!L560&lt;=Statistics!$F$4),Journal!X560,"")</f>
        <v/>
      </c>
      <c r="B560" s="128" t="str">
        <f>IF(A560="","",VLOOKUP(A560,Journal!$X:$AG,10,FALSE))</f>
        <v/>
      </c>
      <c r="C560" s="127" t="str">
        <f>IF(A560="","",IF(ISNA(VLOOKUP(A560,Journal!$X$2:$X$1000,1,FALSE)),"",VLOOKUP(A560,Journal!$X$2:$Y$1000,2,FALSE)))</f>
        <v/>
      </c>
      <c r="D560" s="79" t="str">
        <f>IF(A560="","",IF(ISNA(VLOOKUP(A560,Journal!$X$2:$X$1000,1,FALSE)),"",VLOOKUP(A560,Journal!$X$2:$AF$1000,9,FALSE)))</f>
        <v/>
      </c>
      <c r="E560" s="79" t="str">
        <f>IF(A560="","",IF(ISNA(VLOOKUP(A560,Journal!$X$2:$X$1000,1,FALSE)),"",VLOOKUP(A560,Journal!$X$2:$AK$1000,13,FALSE)))</f>
        <v/>
      </c>
      <c r="F560" s="79" t="str">
        <f>IF(A560="","",IF(ISNA(VLOOKUP(A560,Journal!$X$2:$X$1000,1,FALSE)),"",VLOOKUP(A560,Journal!$X$2:$AK$1000,14,FALSE)))</f>
        <v/>
      </c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</row>
    <row r="561" spans="1:20" ht="15.75" customHeight="1" x14ac:dyDescent="0.25">
      <c r="A561" s="80" t="str">
        <f>IF(AND(Journal!L561&gt;=Statistics!$E$4,Journal!L561&lt;=Statistics!$F$4),Journal!X561,"")</f>
        <v/>
      </c>
      <c r="B561" s="128" t="str">
        <f>IF(A561="","",VLOOKUP(A561,Journal!$X:$AG,10,FALSE))</f>
        <v/>
      </c>
      <c r="C561" s="127" t="str">
        <f>IF(A561="","",IF(ISNA(VLOOKUP(A561,Journal!$X$2:$X$1000,1,FALSE)),"",VLOOKUP(A561,Journal!$X$2:$Y$1000,2,FALSE)))</f>
        <v/>
      </c>
      <c r="D561" s="79" t="str">
        <f>IF(A561="","",IF(ISNA(VLOOKUP(A561,Journal!$X$2:$X$1000,1,FALSE)),"",VLOOKUP(A561,Journal!$X$2:$AF$1000,9,FALSE)))</f>
        <v/>
      </c>
      <c r="E561" s="79" t="str">
        <f>IF(A561="","",IF(ISNA(VLOOKUP(A561,Journal!$X$2:$X$1000,1,FALSE)),"",VLOOKUP(A561,Journal!$X$2:$AK$1000,13,FALSE)))</f>
        <v/>
      </c>
      <c r="F561" s="79" t="str">
        <f>IF(A561="","",IF(ISNA(VLOOKUP(A561,Journal!$X$2:$X$1000,1,FALSE)),"",VLOOKUP(A561,Journal!$X$2:$AK$1000,14,FALSE)))</f>
        <v/>
      </c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</row>
    <row r="562" spans="1:20" ht="15.75" customHeight="1" x14ac:dyDescent="0.25">
      <c r="A562" s="80" t="str">
        <f>IF(AND(Journal!L562&gt;=Statistics!$E$4,Journal!L562&lt;=Statistics!$F$4),Journal!X562,"")</f>
        <v/>
      </c>
      <c r="B562" s="128" t="str">
        <f>IF(A562="","",VLOOKUP(A562,Journal!$X:$AG,10,FALSE))</f>
        <v/>
      </c>
      <c r="C562" s="127" t="str">
        <f>IF(A562="","",IF(ISNA(VLOOKUP(A562,Journal!$X$2:$X$1000,1,FALSE)),"",VLOOKUP(A562,Journal!$X$2:$Y$1000,2,FALSE)))</f>
        <v/>
      </c>
      <c r="D562" s="79" t="str">
        <f>IF(A562="","",IF(ISNA(VLOOKUP(A562,Journal!$X$2:$X$1000,1,FALSE)),"",VLOOKUP(A562,Journal!$X$2:$AF$1000,9,FALSE)))</f>
        <v/>
      </c>
      <c r="E562" s="79" t="str">
        <f>IF(A562="","",IF(ISNA(VLOOKUP(A562,Journal!$X$2:$X$1000,1,FALSE)),"",VLOOKUP(A562,Journal!$X$2:$AK$1000,13,FALSE)))</f>
        <v/>
      </c>
      <c r="F562" s="79" t="str">
        <f>IF(A562="","",IF(ISNA(VLOOKUP(A562,Journal!$X$2:$X$1000,1,FALSE)),"",VLOOKUP(A562,Journal!$X$2:$AK$1000,14,FALSE)))</f>
        <v/>
      </c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</row>
    <row r="563" spans="1:20" ht="15.75" customHeight="1" x14ac:dyDescent="0.25">
      <c r="A563" s="80" t="str">
        <f>IF(AND(Journal!L563&gt;=Statistics!$E$4,Journal!L563&lt;=Statistics!$F$4),Journal!X563,"")</f>
        <v/>
      </c>
      <c r="B563" s="128" t="str">
        <f>IF(A563="","",VLOOKUP(A563,Journal!$X:$AG,10,FALSE))</f>
        <v/>
      </c>
      <c r="C563" s="127" t="str">
        <f>IF(A563="","",IF(ISNA(VLOOKUP(A563,Journal!$X$2:$X$1000,1,FALSE)),"",VLOOKUP(A563,Journal!$X$2:$Y$1000,2,FALSE)))</f>
        <v/>
      </c>
      <c r="D563" s="79" t="str">
        <f>IF(A563="","",IF(ISNA(VLOOKUP(A563,Journal!$X$2:$X$1000,1,FALSE)),"",VLOOKUP(A563,Journal!$X$2:$AF$1000,9,FALSE)))</f>
        <v/>
      </c>
      <c r="E563" s="79" t="str">
        <f>IF(A563="","",IF(ISNA(VLOOKUP(A563,Journal!$X$2:$X$1000,1,FALSE)),"",VLOOKUP(A563,Journal!$X$2:$AK$1000,13,FALSE)))</f>
        <v/>
      </c>
      <c r="F563" s="79" t="str">
        <f>IF(A563="","",IF(ISNA(VLOOKUP(A563,Journal!$X$2:$X$1000,1,FALSE)),"",VLOOKUP(A563,Journal!$X$2:$AK$1000,14,FALSE)))</f>
        <v/>
      </c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</row>
    <row r="564" spans="1:20" ht="15.75" customHeight="1" x14ac:dyDescent="0.25">
      <c r="A564" s="80" t="str">
        <f>IF(AND(Journal!L564&gt;=Statistics!$E$4,Journal!L564&lt;=Statistics!$F$4),Journal!X564,"")</f>
        <v/>
      </c>
      <c r="B564" s="128" t="str">
        <f>IF(A564="","",VLOOKUP(A564,Journal!$X:$AG,10,FALSE))</f>
        <v/>
      </c>
      <c r="C564" s="127" t="str">
        <f>IF(A564="","",IF(ISNA(VLOOKUP(A564,Journal!$X$2:$X$1000,1,FALSE)),"",VLOOKUP(A564,Journal!$X$2:$Y$1000,2,FALSE)))</f>
        <v/>
      </c>
      <c r="D564" s="79" t="str">
        <f>IF(A564="","",IF(ISNA(VLOOKUP(A564,Journal!$X$2:$X$1000,1,FALSE)),"",VLOOKUP(A564,Journal!$X$2:$AF$1000,9,FALSE)))</f>
        <v/>
      </c>
      <c r="E564" s="79" t="str">
        <f>IF(A564="","",IF(ISNA(VLOOKUP(A564,Journal!$X$2:$X$1000,1,FALSE)),"",VLOOKUP(A564,Journal!$X$2:$AK$1000,13,FALSE)))</f>
        <v/>
      </c>
      <c r="F564" s="79" t="str">
        <f>IF(A564="","",IF(ISNA(VLOOKUP(A564,Journal!$X$2:$X$1000,1,FALSE)),"",VLOOKUP(A564,Journal!$X$2:$AK$1000,14,FALSE)))</f>
        <v/>
      </c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</row>
    <row r="565" spans="1:20" ht="15.75" customHeight="1" x14ac:dyDescent="0.25">
      <c r="A565" s="80" t="str">
        <f>IF(AND(Journal!L565&gt;=Statistics!$E$4,Journal!L565&lt;=Statistics!$F$4),Journal!X565,"")</f>
        <v/>
      </c>
      <c r="B565" s="128" t="str">
        <f>IF(A565="","",VLOOKUP(A565,Journal!$X:$AG,10,FALSE))</f>
        <v/>
      </c>
      <c r="C565" s="127" t="str">
        <f>IF(A565="","",IF(ISNA(VLOOKUP(A565,Journal!$X$2:$X$1000,1,FALSE)),"",VLOOKUP(A565,Journal!$X$2:$Y$1000,2,FALSE)))</f>
        <v/>
      </c>
      <c r="D565" s="79" t="str">
        <f>IF(A565="","",IF(ISNA(VLOOKUP(A565,Journal!$X$2:$X$1000,1,FALSE)),"",VLOOKUP(A565,Journal!$X$2:$AF$1000,9,FALSE)))</f>
        <v/>
      </c>
      <c r="E565" s="79" t="str">
        <f>IF(A565="","",IF(ISNA(VLOOKUP(A565,Journal!$X$2:$X$1000,1,FALSE)),"",VLOOKUP(A565,Journal!$X$2:$AK$1000,13,FALSE)))</f>
        <v/>
      </c>
      <c r="F565" s="79" t="str">
        <f>IF(A565="","",IF(ISNA(VLOOKUP(A565,Journal!$X$2:$X$1000,1,FALSE)),"",VLOOKUP(A565,Journal!$X$2:$AK$1000,14,FALSE)))</f>
        <v/>
      </c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</row>
    <row r="566" spans="1:20" ht="15.75" customHeight="1" x14ac:dyDescent="0.25">
      <c r="A566" s="80" t="str">
        <f>IF(AND(Journal!L566&gt;=Statistics!$E$4,Journal!L566&lt;=Statistics!$F$4),Journal!X566,"")</f>
        <v/>
      </c>
      <c r="B566" s="128" t="str">
        <f>IF(A566="","",VLOOKUP(A566,Journal!$X:$AG,10,FALSE))</f>
        <v/>
      </c>
      <c r="C566" s="127" t="str">
        <f>IF(A566="","",IF(ISNA(VLOOKUP(A566,Journal!$X$2:$X$1000,1,FALSE)),"",VLOOKUP(A566,Journal!$X$2:$Y$1000,2,FALSE)))</f>
        <v/>
      </c>
      <c r="D566" s="79" t="str">
        <f>IF(A566="","",IF(ISNA(VLOOKUP(A566,Journal!$X$2:$X$1000,1,FALSE)),"",VLOOKUP(A566,Journal!$X$2:$AF$1000,9,FALSE)))</f>
        <v/>
      </c>
      <c r="E566" s="79" t="str">
        <f>IF(A566="","",IF(ISNA(VLOOKUP(A566,Journal!$X$2:$X$1000,1,FALSE)),"",VLOOKUP(A566,Journal!$X$2:$AK$1000,13,FALSE)))</f>
        <v/>
      </c>
      <c r="F566" s="79" t="str">
        <f>IF(A566="","",IF(ISNA(VLOOKUP(A566,Journal!$X$2:$X$1000,1,FALSE)),"",VLOOKUP(A566,Journal!$X$2:$AK$1000,14,FALSE)))</f>
        <v/>
      </c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</row>
    <row r="567" spans="1:20" ht="15.75" customHeight="1" x14ac:dyDescent="0.25">
      <c r="A567" s="80" t="str">
        <f>IF(AND(Journal!L567&gt;=Statistics!$E$4,Journal!L567&lt;=Statistics!$F$4),Journal!X567,"")</f>
        <v/>
      </c>
      <c r="B567" s="128" t="str">
        <f>IF(A567="","",VLOOKUP(A567,Journal!$X:$AG,10,FALSE))</f>
        <v/>
      </c>
      <c r="C567" s="127" t="str">
        <f>IF(A567="","",IF(ISNA(VLOOKUP(A567,Journal!$X$2:$X$1000,1,FALSE)),"",VLOOKUP(A567,Journal!$X$2:$Y$1000,2,FALSE)))</f>
        <v/>
      </c>
      <c r="D567" s="79" t="str">
        <f>IF(A567="","",IF(ISNA(VLOOKUP(A567,Journal!$X$2:$X$1000,1,FALSE)),"",VLOOKUP(A567,Journal!$X$2:$AF$1000,9,FALSE)))</f>
        <v/>
      </c>
      <c r="E567" s="79" t="str">
        <f>IF(A567="","",IF(ISNA(VLOOKUP(A567,Journal!$X$2:$X$1000,1,FALSE)),"",VLOOKUP(A567,Journal!$X$2:$AK$1000,13,FALSE)))</f>
        <v/>
      </c>
      <c r="F567" s="79" t="str">
        <f>IF(A567="","",IF(ISNA(VLOOKUP(A567,Journal!$X$2:$X$1000,1,FALSE)),"",VLOOKUP(A567,Journal!$X$2:$AK$1000,14,FALSE)))</f>
        <v/>
      </c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</row>
    <row r="568" spans="1:20" ht="15.75" customHeight="1" x14ac:dyDescent="0.25">
      <c r="A568" s="80" t="str">
        <f>IF(AND(Journal!L568&gt;=Statistics!$E$4,Journal!L568&lt;=Statistics!$F$4),Journal!X568,"")</f>
        <v/>
      </c>
      <c r="B568" s="128" t="str">
        <f>IF(A568="","",VLOOKUP(A568,Journal!$X:$AG,10,FALSE))</f>
        <v/>
      </c>
      <c r="C568" s="127" t="str">
        <f>IF(A568="","",IF(ISNA(VLOOKUP(A568,Journal!$X$2:$X$1000,1,FALSE)),"",VLOOKUP(A568,Journal!$X$2:$Y$1000,2,FALSE)))</f>
        <v/>
      </c>
      <c r="D568" s="79" t="str">
        <f>IF(A568="","",IF(ISNA(VLOOKUP(A568,Journal!$X$2:$X$1000,1,FALSE)),"",VLOOKUP(A568,Journal!$X$2:$AF$1000,9,FALSE)))</f>
        <v/>
      </c>
      <c r="E568" s="79" t="str">
        <f>IF(A568="","",IF(ISNA(VLOOKUP(A568,Journal!$X$2:$X$1000,1,FALSE)),"",VLOOKUP(A568,Journal!$X$2:$AK$1000,13,FALSE)))</f>
        <v/>
      </c>
      <c r="F568" s="79" t="str">
        <f>IF(A568="","",IF(ISNA(VLOOKUP(A568,Journal!$X$2:$X$1000,1,FALSE)),"",VLOOKUP(A568,Journal!$X$2:$AK$1000,14,FALSE)))</f>
        <v/>
      </c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</row>
    <row r="569" spans="1:20" ht="15.75" customHeight="1" x14ac:dyDescent="0.25">
      <c r="A569" s="80" t="str">
        <f>IF(AND(Journal!L569&gt;=Statistics!$E$4,Journal!L569&lt;=Statistics!$F$4),Journal!X569,"")</f>
        <v/>
      </c>
      <c r="B569" s="128" t="str">
        <f>IF(A569="","",VLOOKUP(A569,Journal!$X:$AG,10,FALSE))</f>
        <v/>
      </c>
      <c r="C569" s="127" t="str">
        <f>IF(A569="","",IF(ISNA(VLOOKUP(A569,Journal!$X$2:$X$1000,1,FALSE)),"",VLOOKUP(A569,Journal!$X$2:$Y$1000,2,FALSE)))</f>
        <v/>
      </c>
      <c r="D569" s="79" t="str">
        <f>IF(A569="","",IF(ISNA(VLOOKUP(A569,Journal!$X$2:$X$1000,1,FALSE)),"",VLOOKUP(A569,Journal!$X$2:$AF$1000,9,FALSE)))</f>
        <v/>
      </c>
      <c r="E569" s="79" t="str">
        <f>IF(A569="","",IF(ISNA(VLOOKUP(A569,Journal!$X$2:$X$1000,1,FALSE)),"",VLOOKUP(A569,Journal!$X$2:$AK$1000,13,FALSE)))</f>
        <v/>
      </c>
      <c r="F569" s="79" t="str">
        <f>IF(A569="","",IF(ISNA(VLOOKUP(A569,Journal!$X$2:$X$1000,1,FALSE)),"",VLOOKUP(A569,Journal!$X$2:$AK$1000,14,FALSE)))</f>
        <v/>
      </c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</row>
    <row r="570" spans="1:20" ht="15.75" customHeight="1" x14ac:dyDescent="0.25">
      <c r="A570" s="80" t="str">
        <f>IF(AND(Journal!L570&gt;=Statistics!$E$4,Journal!L570&lt;=Statistics!$F$4),Journal!X570,"")</f>
        <v/>
      </c>
      <c r="B570" s="128" t="str">
        <f>IF(A570="","",VLOOKUP(A570,Journal!$X:$AG,10,FALSE))</f>
        <v/>
      </c>
      <c r="C570" s="127" t="str">
        <f>IF(A570="","",IF(ISNA(VLOOKUP(A570,Journal!$X$2:$X$1000,1,FALSE)),"",VLOOKUP(A570,Journal!$X$2:$Y$1000,2,FALSE)))</f>
        <v/>
      </c>
      <c r="D570" s="79" t="str">
        <f>IF(A570="","",IF(ISNA(VLOOKUP(A570,Journal!$X$2:$X$1000,1,FALSE)),"",VLOOKUP(A570,Journal!$X$2:$AF$1000,9,FALSE)))</f>
        <v/>
      </c>
      <c r="E570" s="79" t="str">
        <f>IF(A570="","",IF(ISNA(VLOOKUP(A570,Journal!$X$2:$X$1000,1,FALSE)),"",VLOOKUP(A570,Journal!$X$2:$AK$1000,13,FALSE)))</f>
        <v/>
      </c>
      <c r="F570" s="79" t="str">
        <f>IF(A570="","",IF(ISNA(VLOOKUP(A570,Journal!$X$2:$X$1000,1,FALSE)),"",VLOOKUP(A570,Journal!$X$2:$AK$1000,14,FALSE)))</f>
        <v/>
      </c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</row>
    <row r="571" spans="1:20" ht="15.75" customHeight="1" x14ac:dyDescent="0.25">
      <c r="A571" s="80" t="str">
        <f>IF(AND(Journal!L571&gt;=Statistics!$E$4,Journal!L571&lt;=Statistics!$F$4),Journal!X571,"")</f>
        <v/>
      </c>
      <c r="B571" s="128" t="str">
        <f>IF(A571="","",VLOOKUP(A571,Journal!$X:$AG,10,FALSE))</f>
        <v/>
      </c>
      <c r="C571" s="127" t="str">
        <f>IF(A571="","",IF(ISNA(VLOOKUP(A571,Journal!$X$2:$X$1000,1,FALSE)),"",VLOOKUP(A571,Journal!$X$2:$Y$1000,2,FALSE)))</f>
        <v/>
      </c>
      <c r="D571" s="79" t="str">
        <f>IF(A571="","",IF(ISNA(VLOOKUP(A571,Journal!$X$2:$X$1000,1,FALSE)),"",VLOOKUP(A571,Journal!$X$2:$AF$1000,9,FALSE)))</f>
        <v/>
      </c>
      <c r="E571" s="79" t="str">
        <f>IF(A571="","",IF(ISNA(VLOOKUP(A571,Journal!$X$2:$X$1000,1,FALSE)),"",VLOOKUP(A571,Journal!$X$2:$AK$1000,13,FALSE)))</f>
        <v/>
      </c>
      <c r="F571" s="79" t="str">
        <f>IF(A571="","",IF(ISNA(VLOOKUP(A571,Journal!$X$2:$X$1000,1,FALSE)),"",VLOOKUP(A571,Journal!$X$2:$AK$1000,14,FALSE)))</f>
        <v/>
      </c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</row>
    <row r="572" spans="1:20" ht="15.75" customHeight="1" x14ac:dyDescent="0.25">
      <c r="A572" s="80" t="str">
        <f>IF(AND(Journal!L572&gt;=Statistics!$E$4,Journal!L572&lt;=Statistics!$F$4),Journal!X572,"")</f>
        <v/>
      </c>
      <c r="B572" s="128" t="str">
        <f>IF(A572="","",VLOOKUP(A572,Journal!$X:$AG,10,FALSE))</f>
        <v/>
      </c>
      <c r="C572" s="127" t="str">
        <f>IF(A572="","",IF(ISNA(VLOOKUP(A572,Journal!$X$2:$X$1000,1,FALSE)),"",VLOOKUP(A572,Journal!$X$2:$Y$1000,2,FALSE)))</f>
        <v/>
      </c>
      <c r="D572" s="79" t="str">
        <f>IF(A572="","",IF(ISNA(VLOOKUP(A572,Journal!$X$2:$X$1000,1,FALSE)),"",VLOOKUP(A572,Journal!$X$2:$AF$1000,9,FALSE)))</f>
        <v/>
      </c>
      <c r="E572" s="79" t="str">
        <f>IF(A572="","",IF(ISNA(VLOOKUP(A572,Journal!$X$2:$X$1000,1,FALSE)),"",VLOOKUP(A572,Journal!$X$2:$AK$1000,13,FALSE)))</f>
        <v/>
      </c>
      <c r="F572" s="79" t="str">
        <f>IF(A572="","",IF(ISNA(VLOOKUP(A572,Journal!$X$2:$X$1000,1,FALSE)),"",VLOOKUP(A572,Journal!$X$2:$AK$1000,14,FALSE)))</f>
        <v/>
      </c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</row>
    <row r="573" spans="1:20" ht="15.75" customHeight="1" x14ac:dyDescent="0.25">
      <c r="A573" s="80" t="str">
        <f>IF(AND(Journal!L573&gt;=Statistics!$E$4,Journal!L573&lt;=Statistics!$F$4),Journal!X573,"")</f>
        <v/>
      </c>
      <c r="B573" s="128" t="str">
        <f>IF(A573="","",VLOOKUP(A573,Journal!$X:$AG,10,FALSE))</f>
        <v/>
      </c>
      <c r="C573" s="127" t="str">
        <f>IF(A573="","",IF(ISNA(VLOOKUP(A573,Journal!$X$2:$X$1000,1,FALSE)),"",VLOOKUP(A573,Journal!$X$2:$Y$1000,2,FALSE)))</f>
        <v/>
      </c>
      <c r="D573" s="79" t="str">
        <f>IF(A573="","",IF(ISNA(VLOOKUP(A573,Journal!$X$2:$X$1000,1,FALSE)),"",VLOOKUP(A573,Journal!$X$2:$AF$1000,9,FALSE)))</f>
        <v/>
      </c>
      <c r="E573" s="79" t="str">
        <f>IF(A573="","",IF(ISNA(VLOOKUP(A573,Journal!$X$2:$X$1000,1,FALSE)),"",VLOOKUP(A573,Journal!$X$2:$AK$1000,13,FALSE)))</f>
        <v/>
      </c>
      <c r="F573" s="79" t="str">
        <f>IF(A573="","",IF(ISNA(VLOOKUP(A573,Journal!$X$2:$X$1000,1,FALSE)),"",VLOOKUP(A573,Journal!$X$2:$AK$1000,14,FALSE)))</f>
        <v/>
      </c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</row>
    <row r="574" spans="1:20" ht="15.75" customHeight="1" x14ac:dyDescent="0.25">
      <c r="A574" s="80" t="str">
        <f>IF(AND(Journal!L574&gt;=Statistics!$E$4,Journal!L574&lt;=Statistics!$F$4),Journal!X574,"")</f>
        <v/>
      </c>
      <c r="B574" s="128" t="str">
        <f>IF(A574="","",VLOOKUP(A574,Journal!$X:$AG,10,FALSE))</f>
        <v/>
      </c>
      <c r="C574" s="127" t="str">
        <f>IF(A574="","",IF(ISNA(VLOOKUP(A574,Journal!$X$2:$X$1000,1,FALSE)),"",VLOOKUP(A574,Journal!$X$2:$Y$1000,2,FALSE)))</f>
        <v/>
      </c>
      <c r="D574" s="79" t="str">
        <f>IF(A574="","",IF(ISNA(VLOOKUP(A574,Journal!$X$2:$X$1000,1,FALSE)),"",VLOOKUP(A574,Journal!$X$2:$AF$1000,9,FALSE)))</f>
        <v/>
      </c>
      <c r="E574" s="79" t="str">
        <f>IF(A574="","",IF(ISNA(VLOOKUP(A574,Journal!$X$2:$X$1000,1,FALSE)),"",VLOOKUP(A574,Journal!$X$2:$AK$1000,13,FALSE)))</f>
        <v/>
      </c>
      <c r="F574" s="79" t="str">
        <f>IF(A574="","",IF(ISNA(VLOOKUP(A574,Journal!$X$2:$X$1000,1,FALSE)),"",VLOOKUP(A574,Journal!$X$2:$AK$1000,14,FALSE)))</f>
        <v/>
      </c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</row>
    <row r="575" spans="1:20" ht="15.75" customHeight="1" x14ac:dyDescent="0.25">
      <c r="A575" s="80" t="str">
        <f>IF(AND(Journal!L575&gt;=Statistics!$E$4,Journal!L575&lt;=Statistics!$F$4),Journal!X575,"")</f>
        <v/>
      </c>
      <c r="B575" s="128" t="str">
        <f>IF(A575="","",VLOOKUP(A575,Journal!$X:$AG,10,FALSE))</f>
        <v/>
      </c>
      <c r="C575" s="127" t="str">
        <f>IF(A575="","",IF(ISNA(VLOOKUP(A575,Journal!$X$2:$X$1000,1,FALSE)),"",VLOOKUP(A575,Journal!$X$2:$Y$1000,2,FALSE)))</f>
        <v/>
      </c>
      <c r="D575" s="79" t="str">
        <f>IF(A575="","",IF(ISNA(VLOOKUP(A575,Journal!$X$2:$X$1000,1,FALSE)),"",VLOOKUP(A575,Journal!$X$2:$AF$1000,9,FALSE)))</f>
        <v/>
      </c>
      <c r="E575" s="79" t="str">
        <f>IF(A575="","",IF(ISNA(VLOOKUP(A575,Journal!$X$2:$X$1000,1,FALSE)),"",VLOOKUP(A575,Journal!$X$2:$AK$1000,13,FALSE)))</f>
        <v/>
      </c>
      <c r="F575" s="79" t="str">
        <f>IF(A575="","",IF(ISNA(VLOOKUP(A575,Journal!$X$2:$X$1000,1,FALSE)),"",VLOOKUP(A575,Journal!$X$2:$AK$1000,14,FALSE)))</f>
        <v/>
      </c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</row>
    <row r="576" spans="1:20" ht="15.75" customHeight="1" x14ac:dyDescent="0.25">
      <c r="A576" s="80" t="str">
        <f>IF(AND(Journal!L576&gt;=Statistics!$E$4,Journal!L576&lt;=Statistics!$F$4),Journal!X576,"")</f>
        <v/>
      </c>
      <c r="B576" s="128" t="str">
        <f>IF(A576="","",VLOOKUP(A576,Journal!$X:$AG,10,FALSE))</f>
        <v/>
      </c>
      <c r="C576" s="127" t="str">
        <f>IF(A576="","",IF(ISNA(VLOOKUP(A576,Journal!$X$2:$X$1000,1,FALSE)),"",VLOOKUP(A576,Journal!$X$2:$Y$1000,2,FALSE)))</f>
        <v/>
      </c>
      <c r="D576" s="79" t="str">
        <f>IF(A576="","",IF(ISNA(VLOOKUP(A576,Journal!$X$2:$X$1000,1,FALSE)),"",VLOOKUP(A576,Journal!$X$2:$AF$1000,9,FALSE)))</f>
        <v/>
      </c>
      <c r="E576" s="79" t="str">
        <f>IF(A576="","",IF(ISNA(VLOOKUP(A576,Journal!$X$2:$X$1000,1,FALSE)),"",VLOOKUP(A576,Journal!$X$2:$AK$1000,13,FALSE)))</f>
        <v/>
      </c>
      <c r="F576" s="79" t="str">
        <f>IF(A576="","",IF(ISNA(VLOOKUP(A576,Journal!$X$2:$X$1000,1,FALSE)),"",VLOOKUP(A576,Journal!$X$2:$AK$1000,14,FALSE)))</f>
        <v/>
      </c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</row>
    <row r="577" spans="1:20" ht="15.75" customHeight="1" x14ac:dyDescent="0.25">
      <c r="A577" s="80" t="str">
        <f>IF(AND(Journal!L577&gt;=Statistics!$E$4,Journal!L577&lt;=Statistics!$F$4),Journal!X577,"")</f>
        <v/>
      </c>
      <c r="B577" s="128" t="str">
        <f>IF(A577="","",VLOOKUP(A577,Journal!$X:$AG,10,FALSE))</f>
        <v/>
      </c>
      <c r="C577" s="127" t="str">
        <f>IF(A577="","",IF(ISNA(VLOOKUP(A577,Journal!$X$2:$X$1000,1,FALSE)),"",VLOOKUP(A577,Journal!$X$2:$Y$1000,2,FALSE)))</f>
        <v/>
      </c>
      <c r="D577" s="79" t="str">
        <f>IF(A577="","",IF(ISNA(VLOOKUP(A577,Journal!$X$2:$X$1000,1,FALSE)),"",VLOOKUP(A577,Journal!$X$2:$AF$1000,9,FALSE)))</f>
        <v/>
      </c>
      <c r="E577" s="79" t="str">
        <f>IF(A577="","",IF(ISNA(VLOOKUP(A577,Journal!$X$2:$X$1000,1,FALSE)),"",VLOOKUP(A577,Journal!$X$2:$AK$1000,13,FALSE)))</f>
        <v/>
      </c>
      <c r="F577" s="79" t="str">
        <f>IF(A577="","",IF(ISNA(VLOOKUP(A577,Journal!$X$2:$X$1000,1,FALSE)),"",VLOOKUP(A577,Journal!$X$2:$AK$1000,14,FALSE)))</f>
        <v/>
      </c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</row>
    <row r="578" spans="1:20" ht="15.75" customHeight="1" x14ac:dyDescent="0.25">
      <c r="A578" s="80" t="str">
        <f>IF(AND(Journal!L578&gt;=Statistics!$E$4,Journal!L578&lt;=Statistics!$F$4),Journal!X578,"")</f>
        <v/>
      </c>
      <c r="B578" s="128" t="str">
        <f>IF(A578="","",VLOOKUP(A578,Journal!$X:$AG,10,FALSE))</f>
        <v/>
      </c>
      <c r="C578" s="127" t="str">
        <f>IF(A578="","",IF(ISNA(VLOOKUP(A578,Journal!$X$2:$X$1000,1,FALSE)),"",VLOOKUP(A578,Journal!$X$2:$Y$1000,2,FALSE)))</f>
        <v/>
      </c>
      <c r="D578" s="79" t="str">
        <f>IF(A578="","",IF(ISNA(VLOOKUP(A578,Journal!$X$2:$X$1000,1,FALSE)),"",VLOOKUP(A578,Journal!$X$2:$AF$1000,9,FALSE)))</f>
        <v/>
      </c>
      <c r="E578" s="79" t="str">
        <f>IF(A578="","",IF(ISNA(VLOOKUP(A578,Journal!$X$2:$X$1000,1,FALSE)),"",VLOOKUP(A578,Journal!$X$2:$AK$1000,13,FALSE)))</f>
        <v/>
      </c>
      <c r="F578" s="79" t="str">
        <f>IF(A578="","",IF(ISNA(VLOOKUP(A578,Journal!$X$2:$X$1000,1,FALSE)),"",VLOOKUP(A578,Journal!$X$2:$AK$1000,14,FALSE)))</f>
        <v/>
      </c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</row>
    <row r="579" spans="1:20" ht="15.75" customHeight="1" x14ac:dyDescent="0.25">
      <c r="A579" s="80" t="str">
        <f>IF(AND(Journal!L579&gt;=Statistics!$E$4,Journal!L579&lt;=Statistics!$F$4),Journal!X579,"")</f>
        <v/>
      </c>
      <c r="B579" s="128" t="str">
        <f>IF(A579="","",VLOOKUP(A579,Journal!$X:$AG,10,FALSE))</f>
        <v/>
      </c>
      <c r="C579" s="127" t="str">
        <f>IF(A579="","",IF(ISNA(VLOOKUP(A579,Journal!$X$2:$X$1000,1,FALSE)),"",VLOOKUP(A579,Journal!$X$2:$Y$1000,2,FALSE)))</f>
        <v/>
      </c>
      <c r="D579" s="79" t="str">
        <f>IF(A579="","",IF(ISNA(VLOOKUP(A579,Journal!$X$2:$X$1000,1,FALSE)),"",VLOOKUP(A579,Journal!$X$2:$AF$1000,9,FALSE)))</f>
        <v/>
      </c>
      <c r="E579" s="79" t="str">
        <f>IF(A579="","",IF(ISNA(VLOOKUP(A579,Journal!$X$2:$X$1000,1,FALSE)),"",VLOOKUP(A579,Journal!$X$2:$AK$1000,13,FALSE)))</f>
        <v/>
      </c>
      <c r="F579" s="79" t="str">
        <f>IF(A579="","",IF(ISNA(VLOOKUP(A579,Journal!$X$2:$X$1000,1,FALSE)),"",VLOOKUP(A579,Journal!$X$2:$AK$1000,14,FALSE)))</f>
        <v/>
      </c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</row>
    <row r="580" spans="1:20" ht="15.75" customHeight="1" x14ac:dyDescent="0.25">
      <c r="A580" s="80" t="str">
        <f>IF(AND(Journal!L580&gt;=Statistics!$E$4,Journal!L580&lt;=Statistics!$F$4),Journal!X580,"")</f>
        <v/>
      </c>
      <c r="B580" s="128" t="str">
        <f>IF(A580="","",VLOOKUP(A580,Journal!$X:$AG,10,FALSE))</f>
        <v/>
      </c>
      <c r="C580" s="127" t="str">
        <f>IF(A580="","",IF(ISNA(VLOOKUP(A580,Journal!$X$2:$X$1000,1,FALSE)),"",VLOOKUP(A580,Journal!$X$2:$Y$1000,2,FALSE)))</f>
        <v/>
      </c>
      <c r="D580" s="79" t="str">
        <f>IF(A580="","",IF(ISNA(VLOOKUP(A580,Journal!$X$2:$X$1000,1,FALSE)),"",VLOOKUP(A580,Journal!$X$2:$AF$1000,9,FALSE)))</f>
        <v/>
      </c>
      <c r="E580" s="79" t="str">
        <f>IF(A580="","",IF(ISNA(VLOOKUP(A580,Journal!$X$2:$X$1000,1,FALSE)),"",VLOOKUP(A580,Journal!$X$2:$AK$1000,13,FALSE)))</f>
        <v/>
      </c>
      <c r="F580" s="79" t="str">
        <f>IF(A580="","",IF(ISNA(VLOOKUP(A580,Journal!$X$2:$X$1000,1,FALSE)),"",VLOOKUP(A580,Journal!$X$2:$AK$1000,14,FALSE)))</f>
        <v/>
      </c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</row>
    <row r="581" spans="1:20" ht="15.75" customHeight="1" x14ac:dyDescent="0.25">
      <c r="A581" s="80" t="str">
        <f>IF(AND(Journal!L581&gt;=Statistics!$E$4,Journal!L581&lt;=Statistics!$F$4),Journal!X581,"")</f>
        <v/>
      </c>
      <c r="B581" s="128" t="str">
        <f>IF(A581="","",VLOOKUP(A581,Journal!$X:$AG,10,FALSE))</f>
        <v/>
      </c>
      <c r="C581" s="127" t="str">
        <f>IF(A581="","",IF(ISNA(VLOOKUP(A581,Journal!$X$2:$X$1000,1,FALSE)),"",VLOOKUP(A581,Journal!$X$2:$Y$1000,2,FALSE)))</f>
        <v/>
      </c>
      <c r="D581" s="79" t="str">
        <f>IF(A581="","",IF(ISNA(VLOOKUP(A581,Journal!$X$2:$X$1000,1,FALSE)),"",VLOOKUP(A581,Journal!$X$2:$AF$1000,9,FALSE)))</f>
        <v/>
      </c>
      <c r="E581" s="79" t="str">
        <f>IF(A581="","",IF(ISNA(VLOOKUP(A581,Journal!$X$2:$X$1000,1,FALSE)),"",VLOOKUP(A581,Journal!$X$2:$AK$1000,13,FALSE)))</f>
        <v/>
      </c>
      <c r="F581" s="79" t="str">
        <f>IF(A581="","",IF(ISNA(VLOOKUP(A581,Journal!$X$2:$X$1000,1,FALSE)),"",VLOOKUP(A581,Journal!$X$2:$AK$1000,14,FALSE)))</f>
        <v/>
      </c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</row>
    <row r="582" spans="1:20" ht="15.75" customHeight="1" x14ac:dyDescent="0.25">
      <c r="A582" s="80" t="str">
        <f>IF(AND(Journal!L582&gt;=Statistics!$E$4,Journal!L582&lt;=Statistics!$F$4),Journal!X582,"")</f>
        <v/>
      </c>
      <c r="B582" s="128" t="str">
        <f>IF(A582="","",VLOOKUP(A582,Journal!$X:$AG,10,FALSE))</f>
        <v/>
      </c>
      <c r="C582" s="127" t="str">
        <f>IF(A582="","",IF(ISNA(VLOOKUP(A582,Journal!$X$2:$X$1000,1,FALSE)),"",VLOOKUP(A582,Journal!$X$2:$Y$1000,2,FALSE)))</f>
        <v/>
      </c>
      <c r="D582" s="79" t="str">
        <f>IF(A582="","",IF(ISNA(VLOOKUP(A582,Journal!$X$2:$X$1000,1,FALSE)),"",VLOOKUP(A582,Journal!$X$2:$AF$1000,9,FALSE)))</f>
        <v/>
      </c>
      <c r="E582" s="79" t="str">
        <f>IF(A582="","",IF(ISNA(VLOOKUP(A582,Journal!$X$2:$X$1000,1,FALSE)),"",VLOOKUP(A582,Journal!$X$2:$AK$1000,13,FALSE)))</f>
        <v/>
      </c>
      <c r="F582" s="79" t="str">
        <f>IF(A582="","",IF(ISNA(VLOOKUP(A582,Journal!$X$2:$X$1000,1,FALSE)),"",VLOOKUP(A582,Journal!$X$2:$AK$1000,14,FALSE)))</f>
        <v/>
      </c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</row>
    <row r="583" spans="1:20" ht="15.75" customHeight="1" x14ac:dyDescent="0.25">
      <c r="A583" s="80" t="str">
        <f>IF(AND(Journal!L583&gt;=Statistics!$E$4,Journal!L583&lt;=Statistics!$F$4),Journal!X583,"")</f>
        <v/>
      </c>
      <c r="B583" s="128" t="str">
        <f>IF(A583="","",VLOOKUP(A583,Journal!$X:$AG,10,FALSE))</f>
        <v/>
      </c>
      <c r="C583" s="127" t="str">
        <f>IF(A583="","",IF(ISNA(VLOOKUP(A583,Journal!$X$2:$X$1000,1,FALSE)),"",VLOOKUP(A583,Journal!$X$2:$Y$1000,2,FALSE)))</f>
        <v/>
      </c>
      <c r="D583" s="79" t="str">
        <f>IF(A583="","",IF(ISNA(VLOOKUP(A583,Journal!$X$2:$X$1000,1,FALSE)),"",VLOOKUP(A583,Journal!$X$2:$AF$1000,9,FALSE)))</f>
        <v/>
      </c>
      <c r="E583" s="79" t="str">
        <f>IF(A583="","",IF(ISNA(VLOOKUP(A583,Journal!$X$2:$X$1000,1,FALSE)),"",VLOOKUP(A583,Journal!$X$2:$AK$1000,13,FALSE)))</f>
        <v/>
      </c>
      <c r="F583" s="79" t="str">
        <f>IF(A583="","",IF(ISNA(VLOOKUP(A583,Journal!$X$2:$X$1000,1,FALSE)),"",VLOOKUP(A583,Journal!$X$2:$AK$1000,14,FALSE)))</f>
        <v/>
      </c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</row>
    <row r="584" spans="1:20" ht="15.75" customHeight="1" x14ac:dyDescent="0.25">
      <c r="A584" s="80" t="str">
        <f>IF(AND(Journal!L584&gt;=Statistics!$E$4,Journal!L584&lt;=Statistics!$F$4),Journal!X584,"")</f>
        <v/>
      </c>
      <c r="B584" s="128" t="str">
        <f>IF(A584="","",VLOOKUP(A584,Journal!$X:$AG,10,FALSE))</f>
        <v/>
      </c>
      <c r="C584" s="127" t="str">
        <f>IF(A584="","",IF(ISNA(VLOOKUP(A584,Journal!$X$2:$X$1000,1,FALSE)),"",VLOOKUP(A584,Journal!$X$2:$Y$1000,2,FALSE)))</f>
        <v/>
      </c>
      <c r="D584" s="79" t="str">
        <f>IF(A584="","",IF(ISNA(VLOOKUP(A584,Journal!$X$2:$X$1000,1,FALSE)),"",VLOOKUP(A584,Journal!$X$2:$AF$1000,9,FALSE)))</f>
        <v/>
      </c>
      <c r="E584" s="79" t="str">
        <f>IF(A584="","",IF(ISNA(VLOOKUP(A584,Journal!$X$2:$X$1000,1,FALSE)),"",VLOOKUP(A584,Journal!$X$2:$AK$1000,13,FALSE)))</f>
        <v/>
      </c>
      <c r="F584" s="79" t="str">
        <f>IF(A584="","",IF(ISNA(VLOOKUP(A584,Journal!$X$2:$X$1000,1,FALSE)),"",VLOOKUP(A584,Journal!$X$2:$AK$1000,14,FALSE)))</f>
        <v/>
      </c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</row>
    <row r="585" spans="1:20" ht="15.75" customHeight="1" x14ac:dyDescent="0.25">
      <c r="A585" s="80" t="str">
        <f>IF(AND(Journal!L585&gt;=Statistics!$E$4,Journal!L585&lt;=Statistics!$F$4),Journal!X585,"")</f>
        <v/>
      </c>
      <c r="B585" s="128" t="str">
        <f>IF(A585="","",VLOOKUP(A585,Journal!$X:$AG,10,FALSE))</f>
        <v/>
      </c>
      <c r="C585" s="127" t="str">
        <f>IF(A585="","",IF(ISNA(VLOOKUP(A585,Journal!$X$2:$X$1000,1,FALSE)),"",VLOOKUP(A585,Journal!$X$2:$Y$1000,2,FALSE)))</f>
        <v/>
      </c>
      <c r="D585" s="79" t="str">
        <f>IF(A585="","",IF(ISNA(VLOOKUP(A585,Journal!$X$2:$X$1000,1,FALSE)),"",VLOOKUP(A585,Journal!$X$2:$AF$1000,9,FALSE)))</f>
        <v/>
      </c>
      <c r="E585" s="79" t="str">
        <f>IF(A585="","",IF(ISNA(VLOOKUP(A585,Journal!$X$2:$X$1000,1,FALSE)),"",VLOOKUP(A585,Journal!$X$2:$AK$1000,13,FALSE)))</f>
        <v/>
      </c>
      <c r="F585" s="79" t="str">
        <f>IF(A585="","",IF(ISNA(VLOOKUP(A585,Journal!$X$2:$X$1000,1,FALSE)),"",VLOOKUP(A585,Journal!$X$2:$AK$1000,14,FALSE)))</f>
        <v/>
      </c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</row>
    <row r="586" spans="1:20" ht="15.75" customHeight="1" x14ac:dyDescent="0.25">
      <c r="A586" s="80" t="str">
        <f>IF(AND(Journal!L586&gt;=Statistics!$E$4,Journal!L586&lt;=Statistics!$F$4),Journal!X586,"")</f>
        <v/>
      </c>
      <c r="B586" s="128" t="str">
        <f>IF(A586="","",VLOOKUP(A586,Journal!$X:$AG,10,FALSE))</f>
        <v/>
      </c>
      <c r="C586" s="127" t="str">
        <f>IF(A586="","",IF(ISNA(VLOOKUP(A586,Journal!$X$2:$X$1000,1,FALSE)),"",VLOOKUP(A586,Journal!$X$2:$Y$1000,2,FALSE)))</f>
        <v/>
      </c>
      <c r="D586" s="79" t="str">
        <f>IF(A586="","",IF(ISNA(VLOOKUP(A586,Journal!$X$2:$X$1000,1,FALSE)),"",VLOOKUP(A586,Journal!$X$2:$AF$1000,9,FALSE)))</f>
        <v/>
      </c>
      <c r="E586" s="79" t="str">
        <f>IF(A586="","",IF(ISNA(VLOOKUP(A586,Journal!$X$2:$X$1000,1,FALSE)),"",VLOOKUP(A586,Journal!$X$2:$AK$1000,13,FALSE)))</f>
        <v/>
      </c>
      <c r="F586" s="79" t="str">
        <f>IF(A586="","",IF(ISNA(VLOOKUP(A586,Journal!$X$2:$X$1000,1,FALSE)),"",VLOOKUP(A586,Journal!$X$2:$AK$1000,14,FALSE)))</f>
        <v/>
      </c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</row>
    <row r="587" spans="1:20" ht="15.75" customHeight="1" x14ac:dyDescent="0.25">
      <c r="A587" s="80" t="str">
        <f>IF(AND(Journal!L587&gt;=Statistics!$E$4,Journal!L587&lt;=Statistics!$F$4),Journal!X587,"")</f>
        <v/>
      </c>
      <c r="B587" s="128" t="str">
        <f>IF(A587="","",VLOOKUP(A587,Journal!$X:$AG,10,FALSE))</f>
        <v/>
      </c>
      <c r="C587" s="127" t="str">
        <f>IF(A587="","",IF(ISNA(VLOOKUP(A587,Journal!$X$2:$X$1000,1,FALSE)),"",VLOOKUP(A587,Journal!$X$2:$Y$1000,2,FALSE)))</f>
        <v/>
      </c>
      <c r="D587" s="79" t="str">
        <f>IF(A587="","",IF(ISNA(VLOOKUP(A587,Journal!$X$2:$X$1000,1,FALSE)),"",VLOOKUP(A587,Journal!$X$2:$AF$1000,9,FALSE)))</f>
        <v/>
      </c>
      <c r="E587" s="79" t="str">
        <f>IF(A587="","",IF(ISNA(VLOOKUP(A587,Journal!$X$2:$X$1000,1,FALSE)),"",VLOOKUP(A587,Journal!$X$2:$AK$1000,13,FALSE)))</f>
        <v/>
      </c>
      <c r="F587" s="79" t="str">
        <f>IF(A587="","",IF(ISNA(VLOOKUP(A587,Journal!$X$2:$X$1000,1,FALSE)),"",VLOOKUP(A587,Journal!$X$2:$AK$1000,14,FALSE)))</f>
        <v/>
      </c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</row>
    <row r="588" spans="1:20" ht="15.75" customHeight="1" x14ac:dyDescent="0.25">
      <c r="A588" s="80" t="str">
        <f>IF(AND(Journal!L588&gt;=Statistics!$E$4,Journal!L588&lt;=Statistics!$F$4),Journal!X588,"")</f>
        <v/>
      </c>
      <c r="B588" s="128" t="str">
        <f>IF(A588="","",VLOOKUP(A588,Journal!$X:$AG,10,FALSE))</f>
        <v/>
      </c>
      <c r="C588" s="127" t="str">
        <f>IF(A588="","",IF(ISNA(VLOOKUP(A588,Journal!$X$2:$X$1000,1,FALSE)),"",VLOOKUP(A588,Journal!$X$2:$Y$1000,2,FALSE)))</f>
        <v/>
      </c>
      <c r="D588" s="79" t="str">
        <f>IF(A588="","",IF(ISNA(VLOOKUP(A588,Journal!$X$2:$X$1000,1,FALSE)),"",VLOOKUP(A588,Journal!$X$2:$AF$1000,9,FALSE)))</f>
        <v/>
      </c>
      <c r="E588" s="79" t="str">
        <f>IF(A588="","",IF(ISNA(VLOOKUP(A588,Journal!$X$2:$X$1000,1,FALSE)),"",VLOOKUP(A588,Journal!$X$2:$AK$1000,13,FALSE)))</f>
        <v/>
      </c>
      <c r="F588" s="79" t="str">
        <f>IF(A588="","",IF(ISNA(VLOOKUP(A588,Journal!$X$2:$X$1000,1,FALSE)),"",VLOOKUP(A588,Journal!$X$2:$AK$1000,14,FALSE)))</f>
        <v/>
      </c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</row>
    <row r="589" spans="1:20" ht="15.75" customHeight="1" x14ac:dyDescent="0.25">
      <c r="A589" s="80" t="str">
        <f>IF(AND(Journal!L589&gt;=Statistics!$E$4,Journal!L589&lt;=Statistics!$F$4),Journal!X589,"")</f>
        <v/>
      </c>
      <c r="B589" s="128" t="str">
        <f>IF(A589="","",VLOOKUP(A589,Journal!$X:$AG,10,FALSE))</f>
        <v/>
      </c>
      <c r="C589" s="127" t="str">
        <f>IF(A589="","",IF(ISNA(VLOOKUP(A589,Journal!$X$2:$X$1000,1,FALSE)),"",VLOOKUP(A589,Journal!$X$2:$Y$1000,2,FALSE)))</f>
        <v/>
      </c>
      <c r="D589" s="79" t="str">
        <f>IF(A589="","",IF(ISNA(VLOOKUP(A589,Journal!$X$2:$X$1000,1,FALSE)),"",VLOOKUP(A589,Journal!$X$2:$AF$1000,9,FALSE)))</f>
        <v/>
      </c>
      <c r="E589" s="79" t="str">
        <f>IF(A589="","",IF(ISNA(VLOOKUP(A589,Journal!$X$2:$X$1000,1,FALSE)),"",VLOOKUP(A589,Journal!$X$2:$AK$1000,13,FALSE)))</f>
        <v/>
      </c>
      <c r="F589" s="79" t="str">
        <f>IF(A589="","",IF(ISNA(VLOOKUP(A589,Journal!$X$2:$X$1000,1,FALSE)),"",VLOOKUP(A589,Journal!$X$2:$AK$1000,14,FALSE)))</f>
        <v/>
      </c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</row>
    <row r="590" spans="1:20" ht="15.75" customHeight="1" x14ac:dyDescent="0.25">
      <c r="A590" s="80" t="str">
        <f>IF(AND(Journal!L590&gt;=Statistics!$E$4,Journal!L590&lt;=Statistics!$F$4),Journal!X590,"")</f>
        <v/>
      </c>
      <c r="B590" s="128" t="str">
        <f>IF(A590="","",VLOOKUP(A590,Journal!$X:$AG,10,FALSE))</f>
        <v/>
      </c>
      <c r="C590" s="127" t="str">
        <f>IF(A590="","",IF(ISNA(VLOOKUP(A590,Journal!$X$2:$X$1000,1,FALSE)),"",VLOOKUP(A590,Journal!$X$2:$Y$1000,2,FALSE)))</f>
        <v/>
      </c>
      <c r="D590" s="79" t="str">
        <f>IF(A590="","",IF(ISNA(VLOOKUP(A590,Journal!$X$2:$X$1000,1,FALSE)),"",VLOOKUP(A590,Journal!$X$2:$AF$1000,9,FALSE)))</f>
        <v/>
      </c>
      <c r="E590" s="79" t="str">
        <f>IF(A590="","",IF(ISNA(VLOOKUP(A590,Journal!$X$2:$X$1000,1,FALSE)),"",VLOOKUP(A590,Journal!$X$2:$AK$1000,13,FALSE)))</f>
        <v/>
      </c>
      <c r="F590" s="79" t="str">
        <f>IF(A590="","",IF(ISNA(VLOOKUP(A590,Journal!$X$2:$X$1000,1,FALSE)),"",VLOOKUP(A590,Journal!$X$2:$AK$1000,14,FALSE)))</f>
        <v/>
      </c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</row>
    <row r="591" spans="1:20" ht="15.75" customHeight="1" x14ac:dyDescent="0.25">
      <c r="A591" s="80" t="str">
        <f>IF(AND(Journal!L591&gt;=Statistics!$E$4,Journal!L591&lt;=Statistics!$F$4),Journal!X591,"")</f>
        <v/>
      </c>
      <c r="B591" s="128" t="str">
        <f>IF(A591="","",VLOOKUP(A591,Journal!$X:$AG,10,FALSE))</f>
        <v/>
      </c>
      <c r="C591" s="127" t="str">
        <f>IF(A591="","",IF(ISNA(VLOOKUP(A591,Journal!$X$2:$X$1000,1,FALSE)),"",VLOOKUP(A591,Journal!$X$2:$Y$1000,2,FALSE)))</f>
        <v/>
      </c>
      <c r="D591" s="79" t="str">
        <f>IF(A591="","",IF(ISNA(VLOOKUP(A591,Journal!$X$2:$X$1000,1,FALSE)),"",VLOOKUP(A591,Journal!$X$2:$AF$1000,9,FALSE)))</f>
        <v/>
      </c>
      <c r="E591" s="79" t="str">
        <f>IF(A591="","",IF(ISNA(VLOOKUP(A591,Journal!$X$2:$X$1000,1,FALSE)),"",VLOOKUP(A591,Journal!$X$2:$AK$1000,13,FALSE)))</f>
        <v/>
      </c>
      <c r="F591" s="79" t="str">
        <f>IF(A591="","",IF(ISNA(VLOOKUP(A591,Journal!$X$2:$X$1000,1,FALSE)),"",VLOOKUP(A591,Journal!$X$2:$AK$1000,14,FALSE)))</f>
        <v/>
      </c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</row>
    <row r="592" spans="1:20" ht="15.75" customHeight="1" x14ac:dyDescent="0.25">
      <c r="A592" s="80" t="str">
        <f>IF(AND(Journal!L592&gt;=Statistics!$E$4,Journal!L592&lt;=Statistics!$F$4),Journal!X592,"")</f>
        <v/>
      </c>
      <c r="B592" s="128" t="str">
        <f>IF(A592="","",VLOOKUP(A592,Journal!$X:$AG,10,FALSE))</f>
        <v/>
      </c>
      <c r="C592" s="127" t="str">
        <f>IF(A592="","",IF(ISNA(VLOOKUP(A592,Journal!$X$2:$X$1000,1,FALSE)),"",VLOOKUP(A592,Journal!$X$2:$Y$1000,2,FALSE)))</f>
        <v/>
      </c>
      <c r="D592" s="79" t="str">
        <f>IF(A592="","",IF(ISNA(VLOOKUP(A592,Journal!$X$2:$X$1000,1,FALSE)),"",VLOOKUP(A592,Journal!$X$2:$AF$1000,9,FALSE)))</f>
        <v/>
      </c>
      <c r="E592" s="79" t="str">
        <f>IF(A592="","",IF(ISNA(VLOOKUP(A592,Journal!$X$2:$X$1000,1,FALSE)),"",VLOOKUP(A592,Journal!$X$2:$AK$1000,13,FALSE)))</f>
        <v/>
      </c>
      <c r="F592" s="79" t="str">
        <f>IF(A592="","",IF(ISNA(VLOOKUP(A592,Journal!$X$2:$X$1000,1,FALSE)),"",VLOOKUP(A592,Journal!$X$2:$AK$1000,14,FALSE)))</f>
        <v/>
      </c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</row>
    <row r="593" spans="1:20" ht="15.75" customHeight="1" x14ac:dyDescent="0.25">
      <c r="A593" s="80" t="str">
        <f>IF(AND(Journal!L593&gt;=Statistics!$E$4,Journal!L593&lt;=Statistics!$F$4),Journal!X593,"")</f>
        <v/>
      </c>
      <c r="B593" s="128" t="str">
        <f>IF(A593="","",VLOOKUP(A593,Journal!$X:$AG,10,FALSE))</f>
        <v/>
      </c>
      <c r="C593" s="127" t="str">
        <f>IF(A593="","",IF(ISNA(VLOOKUP(A593,Journal!$X$2:$X$1000,1,FALSE)),"",VLOOKUP(A593,Journal!$X$2:$Y$1000,2,FALSE)))</f>
        <v/>
      </c>
      <c r="D593" s="79" t="str">
        <f>IF(A593="","",IF(ISNA(VLOOKUP(A593,Journal!$X$2:$X$1000,1,FALSE)),"",VLOOKUP(A593,Journal!$X$2:$AF$1000,9,FALSE)))</f>
        <v/>
      </c>
      <c r="E593" s="79" t="str">
        <f>IF(A593="","",IF(ISNA(VLOOKUP(A593,Journal!$X$2:$X$1000,1,FALSE)),"",VLOOKUP(A593,Journal!$X$2:$AK$1000,13,FALSE)))</f>
        <v/>
      </c>
      <c r="F593" s="79" t="str">
        <f>IF(A593="","",IF(ISNA(VLOOKUP(A593,Journal!$X$2:$X$1000,1,FALSE)),"",VLOOKUP(A593,Journal!$X$2:$AK$1000,14,FALSE)))</f>
        <v/>
      </c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</row>
    <row r="594" spans="1:20" ht="15.75" customHeight="1" x14ac:dyDescent="0.25">
      <c r="A594" s="80" t="str">
        <f>IF(AND(Journal!L594&gt;=Statistics!$E$4,Journal!L594&lt;=Statistics!$F$4),Journal!X594,"")</f>
        <v/>
      </c>
      <c r="B594" s="128" t="str">
        <f>IF(A594="","",VLOOKUP(A594,Journal!$X:$AG,10,FALSE))</f>
        <v/>
      </c>
      <c r="C594" s="127" t="str">
        <f>IF(A594="","",IF(ISNA(VLOOKUP(A594,Journal!$X$2:$X$1000,1,FALSE)),"",VLOOKUP(A594,Journal!$X$2:$Y$1000,2,FALSE)))</f>
        <v/>
      </c>
      <c r="D594" s="79" t="str">
        <f>IF(A594="","",IF(ISNA(VLOOKUP(A594,Journal!$X$2:$X$1000,1,FALSE)),"",VLOOKUP(A594,Journal!$X$2:$AF$1000,9,FALSE)))</f>
        <v/>
      </c>
      <c r="E594" s="79" t="str">
        <f>IF(A594="","",IF(ISNA(VLOOKUP(A594,Journal!$X$2:$X$1000,1,FALSE)),"",VLOOKUP(A594,Journal!$X$2:$AK$1000,13,FALSE)))</f>
        <v/>
      </c>
      <c r="F594" s="79" t="str">
        <f>IF(A594="","",IF(ISNA(VLOOKUP(A594,Journal!$X$2:$X$1000,1,FALSE)),"",VLOOKUP(A594,Journal!$X$2:$AK$1000,14,FALSE)))</f>
        <v/>
      </c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</row>
    <row r="595" spans="1:20" ht="15.75" customHeight="1" x14ac:dyDescent="0.25">
      <c r="A595" s="80" t="str">
        <f>IF(AND(Journal!L595&gt;=Statistics!$E$4,Journal!L595&lt;=Statistics!$F$4),Journal!X595,"")</f>
        <v/>
      </c>
      <c r="B595" s="128" t="str">
        <f>IF(A595="","",VLOOKUP(A595,Journal!$X:$AG,10,FALSE))</f>
        <v/>
      </c>
      <c r="C595" s="127" t="str">
        <f>IF(A595="","",IF(ISNA(VLOOKUP(A595,Journal!$X$2:$X$1000,1,FALSE)),"",VLOOKUP(A595,Journal!$X$2:$Y$1000,2,FALSE)))</f>
        <v/>
      </c>
      <c r="D595" s="79" t="str">
        <f>IF(A595="","",IF(ISNA(VLOOKUP(A595,Journal!$X$2:$X$1000,1,FALSE)),"",VLOOKUP(A595,Journal!$X$2:$AF$1000,9,FALSE)))</f>
        <v/>
      </c>
      <c r="E595" s="79" t="str">
        <f>IF(A595="","",IF(ISNA(VLOOKUP(A595,Journal!$X$2:$X$1000,1,FALSE)),"",VLOOKUP(A595,Journal!$X$2:$AK$1000,13,FALSE)))</f>
        <v/>
      </c>
      <c r="F595" s="79" t="str">
        <f>IF(A595="","",IF(ISNA(VLOOKUP(A595,Journal!$X$2:$X$1000,1,FALSE)),"",VLOOKUP(A595,Journal!$X$2:$AK$1000,14,FALSE)))</f>
        <v/>
      </c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</row>
    <row r="596" spans="1:20" ht="15.75" customHeight="1" x14ac:dyDescent="0.25">
      <c r="A596" s="80" t="str">
        <f>IF(AND(Journal!L596&gt;=Statistics!$E$4,Journal!L596&lt;=Statistics!$F$4),Journal!X596,"")</f>
        <v/>
      </c>
      <c r="B596" s="128" t="str">
        <f>IF(A596="","",VLOOKUP(A596,Journal!$X:$AG,10,FALSE))</f>
        <v/>
      </c>
      <c r="C596" s="127" t="str">
        <f>IF(A596="","",IF(ISNA(VLOOKUP(A596,Journal!$X$2:$X$1000,1,FALSE)),"",VLOOKUP(A596,Journal!$X$2:$Y$1000,2,FALSE)))</f>
        <v/>
      </c>
      <c r="D596" s="79" t="str">
        <f>IF(A596="","",IF(ISNA(VLOOKUP(A596,Journal!$X$2:$X$1000,1,FALSE)),"",VLOOKUP(A596,Journal!$X$2:$AF$1000,9,FALSE)))</f>
        <v/>
      </c>
      <c r="E596" s="79" t="str">
        <f>IF(A596="","",IF(ISNA(VLOOKUP(A596,Journal!$X$2:$X$1000,1,FALSE)),"",VLOOKUP(A596,Journal!$X$2:$AK$1000,13,FALSE)))</f>
        <v/>
      </c>
      <c r="F596" s="79" t="str">
        <f>IF(A596="","",IF(ISNA(VLOOKUP(A596,Journal!$X$2:$X$1000,1,FALSE)),"",VLOOKUP(A596,Journal!$X$2:$AK$1000,14,FALSE)))</f>
        <v/>
      </c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</row>
    <row r="597" spans="1:20" ht="15.75" customHeight="1" x14ac:dyDescent="0.25">
      <c r="A597" s="80" t="str">
        <f>IF(AND(Journal!L597&gt;=Statistics!$E$4,Journal!L597&lt;=Statistics!$F$4),Journal!X597,"")</f>
        <v/>
      </c>
      <c r="B597" s="128" t="str">
        <f>IF(A597="","",VLOOKUP(A597,Journal!$X:$AG,10,FALSE))</f>
        <v/>
      </c>
      <c r="C597" s="127" t="str">
        <f>IF(A597="","",IF(ISNA(VLOOKUP(A597,Journal!$X$2:$X$1000,1,FALSE)),"",VLOOKUP(A597,Journal!$X$2:$Y$1000,2,FALSE)))</f>
        <v/>
      </c>
      <c r="D597" s="79" t="str">
        <f>IF(A597="","",IF(ISNA(VLOOKUP(A597,Journal!$X$2:$X$1000,1,FALSE)),"",VLOOKUP(A597,Journal!$X$2:$AF$1000,9,FALSE)))</f>
        <v/>
      </c>
      <c r="E597" s="79" t="str">
        <f>IF(A597="","",IF(ISNA(VLOOKUP(A597,Journal!$X$2:$X$1000,1,FALSE)),"",VLOOKUP(A597,Journal!$X$2:$AK$1000,13,FALSE)))</f>
        <v/>
      </c>
      <c r="F597" s="79" t="str">
        <f>IF(A597="","",IF(ISNA(VLOOKUP(A597,Journal!$X$2:$X$1000,1,FALSE)),"",VLOOKUP(A597,Journal!$X$2:$AK$1000,14,FALSE)))</f>
        <v/>
      </c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</row>
    <row r="598" spans="1:20" ht="15.75" customHeight="1" x14ac:dyDescent="0.25">
      <c r="A598" s="80" t="str">
        <f>IF(AND(Journal!L598&gt;=Statistics!$E$4,Journal!L598&lt;=Statistics!$F$4),Journal!X598,"")</f>
        <v/>
      </c>
      <c r="B598" s="128" t="str">
        <f>IF(A598="","",VLOOKUP(A598,Journal!$X:$AG,10,FALSE))</f>
        <v/>
      </c>
      <c r="C598" s="127" t="str">
        <f>IF(A598="","",IF(ISNA(VLOOKUP(A598,Journal!$X$2:$X$1000,1,FALSE)),"",VLOOKUP(A598,Journal!$X$2:$Y$1000,2,FALSE)))</f>
        <v/>
      </c>
      <c r="D598" s="79" t="str">
        <f>IF(A598="","",IF(ISNA(VLOOKUP(A598,Journal!$X$2:$X$1000,1,FALSE)),"",VLOOKUP(A598,Journal!$X$2:$AF$1000,9,FALSE)))</f>
        <v/>
      </c>
      <c r="E598" s="79" t="str">
        <f>IF(A598="","",IF(ISNA(VLOOKUP(A598,Journal!$X$2:$X$1000,1,FALSE)),"",VLOOKUP(A598,Journal!$X$2:$AK$1000,13,FALSE)))</f>
        <v/>
      </c>
      <c r="F598" s="79" t="str">
        <f>IF(A598="","",IF(ISNA(VLOOKUP(A598,Journal!$X$2:$X$1000,1,FALSE)),"",VLOOKUP(A598,Journal!$X$2:$AK$1000,14,FALSE)))</f>
        <v/>
      </c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</row>
    <row r="599" spans="1:20" ht="15.75" customHeight="1" x14ac:dyDescent="0.25">
      <c r="A599" s="80" t="str">
        <f>IF(AND(Journal!L599&gt;=Statistics!$E$4,Journal!L599&lt;=Statistics!$F$4),Journal!X599,"")</f>
        <v/>
      </c>
      <c r="B599" s="128" t="str">
        <f>IF(A599="","",VLOOKUP(A599,Journal!$X:$AG,10,FALSE))</f>
        <v/>
      </c>
      <c r="C599" s="127" t="str">
        <f>IF(A599="","",IF(ISNA(VLOOKUP(A599,Journal!$X$2:$X$1000,1,FALSE)),"",VLOOKUP(A599,Journal!$X$2:$Y$1000,2,FALSE)))</f>
        <v/>
      </c>
      <c r="D599" s="79" t="str">
        <f>IF(A599="","",IF(ISNA(VLOOKUP(A599,Journal!$X$2:$X$1000,1,FALSE)),"",VLOOKUP(A599,Journal!$X$2:$AF$1000,9,FALSE)))</f>
        <v/>
      </c>
      <c r="E599" s="79" t="str">
        <f>IF(A599="","",IF(ISNA(VLOOKUP(A599,Journal!$X$2:$X$1000,1,FALSE)),"",VLOOKUP(A599,Journal!$X$2:$AK$1000,13,FALSE)))</f>
        <v/>
      </c>
      <c r="F599" s="79" t="str">
        <f>IF(A599="","",IF(ISNA(VLOOKUP(A599,Journal!$X$2:$X$1000,1,FALSE)),"",VLOOKUP(A599,Journal!$X$2:$AK$1000,14,FALSE)))</f>
        <v/>
      </c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</row>
    <row r="600" spans="1:20" ht="15.75" customHeight="1" x14ac:dyDescent="0.25">
      <c r="A600" s="80" t="str">
        <f>IF(AND(Journal!L600&gt;=Statistics!$E$4,Journal!L600&lt;=Statistics!$F$4),Journal!X600,"")</f>
        <v/>
      </c>
      <c r="B600" s="128" t="str">
        <f>IF(A600="","",VLOOKUP(A600,Journal!$X:$AG,10,FALSE))</f>
        <v/>
      </c>
      <c r="C600" s="127" t="str">
        <f>IF(A600="","",IF(ISNA(VLOOKUP(A600,Journal!$X$2:$X$1000,1,FALSE)),"",VLOOKUP(A600,Journal!$X$2:$Y$1000,2,FALSE)))</f>
        <v/>
      </c>
      <c r="D600" s="79" t="str">
        <f>IF(A600="","",IF(ISNA(VLOOKUP(A600,Journal!$X$2:$X$1000,1,FALSE)),"",VLOOKUP(A600,Journal!$X$2:$AF$1000,9,FALSE)))</f>
        <v/>
      </c>
      <c r="E600" s="79" t="str">
        <f>IF(A600="","",IF(ISNA(VLOOKUP(A600,Journal!$X$2:$X$1000,1,FALSE)),"",VLOOKUP(A600,Journal!$X$2:$AK$1000,13,FALSE)))</f>
        <v/>
      </c>
      <c r="F600" s="79" t="str">
        <f>IF(A600="","",IF(ISNA(VLOOKUP(A600,Journal!$X$2:$X$1000,1,FALSE)),"",VLOOKUP(A600,Journal!$X$2:$AK$1000,14,FALSE)))</f>
        <v/>
      </c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</row>
    <row r="601" spans="1:20" ht="15.75" customHeight="1" x14ac:dyDescent="0.25">
      <c r="A601" s="80" t="str">
        <f>IF(AND(Journal!L601&gt;=Statistics!$E$4,Journal!L601&lt;=Statistics!$F$4),Journal!X601,"")</f>
        <v/>
      </c>
      <c r="B601" s="128" t="str">
        <f>IF(A601="","",VLOOKUP(A601,Journal!$X:$AG,10,FALSE))</f>
        <v/>
      </c>
      <c r="C601" s="127" t="str">
        <f>IF(A601="","",IF(ISNA(VLOOKUP(A601,Journal!$X$2:$X$1000,1,FALSE)),"",VLOOKUP(A601,Journal!$X$2:$Y$1000,2,FALSE)))</f>
        <v/>
      </c>
      <c r="D601" s="79" t="str">
        <f>IF(A601="","",IF(ISNA(VLOOKUP(A601,Journal!$X$2:$X$1000,1,FALSE)),"",VLOOKUP(A601,Journal!$X$2:$AF$1000,9,FALSE)))</f>
        <v/>
      </c>
      <c r="E601" s="79" t="str">
        <f>IF(A601="","",IF(ISNA(VLOOKUP(A601,Journal!$X$2:$X$1000,1,FALSE)),"",VLOOKUP(A601,Journal!$X$2:$AK$1000,13,FALSE)))</f>
        <v/>
      </c>
      <c r="F601" s="79" t="str">
        <f>IF(A601="","",IF(ISNA(VLOOKUP(A601,Journal!$X$2:$X$1000,1,FALSE)),"",VLOOKUP(A601,Journal!$X$2:$AK$1000,14,FALSE)))</f>
        <v/>
      </c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</row>
    <row r="602" spans="1:20" ht="15.75" customHeight="1" x14ac:dyDescent="0.25">
      <c r="A602" s="80" t="str">
        <f>IF(AND(Journal!L602&gt;=Statistics!$E$4,Journal!L602&lt;=Statistics!$F$4),Journal!X602,"")</f>
        <v/>
      </c>
      <c r="B602" s="128" t="str">
        <f>IF(A602="","",VLOOKUP(A602,Journal!$X:$AG,10,FALSE))</f>
        <v/>
      </c>
      <c r="C602" s="127" t="str">
        <f>IF(A602="","",IF(ISNA(VLOOKUP(A602,Journal!$X$2:$X$1000,1,FALSE)),"",VLOOKUP(A602,Journal!$X$2:$Y$1000,2,FALSE)))</f>
        <v/>
      </c>
      <c r="D602" s="79" t="str">
        <f>IF(A602="","",IF(ISNA(VLOOKUP(A602,Journal!$X$2:$X$1000,1,FALSE)),"",VLOOKUP(A602,Journal!$X$2:$AF$1000,9,FALSE)))</f>
        <v/>
      </c>
      <c r="E602" s="79" t="str">
        <f>IF(A602="","",IF(ISNA(VLOOKUP(A602,Journal!$X$2:$X$1000,1,FALSE)),"",VLOOKUP(A602,Journal!$X$2:$AK$1000,13,FALSE)))</f>
        <v/>
      </c>
      <c r="F602" s="79" t="str">
        <f>IF(A602="","",IF(ISNA(VLOOKUP(A602,Journal!$X$2:$X$1000,1,FALSE)),"",VLOOKUP(A602,Journal!$X$2:$AK$1000,14,FALSE)))</f>
        <v/>
      </c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</row>
    <row r="603" spans="1:20" ht="15.75" customHeight="1" x14ac:dyDescent="0.25">
      <c r="A603" s="80" t="str">
        <f>IF(AND(Journal!L603&gt;=Statistics!$E$4,Journal!L603&lt;=Statistics!$F$4),Journal!X603,"")</f>
        <v/>
      </c>
      <c r="B603" s="128" t="str">
        <f>IF(A603="","",VLOOKUP(A603,Journal!$X:$AG,10,FALSE))</f>
        <v/>
      </c>
      <c r="C603" s="127" t="str">
        <f>IF(A603="","",IF(ISNA(VLOOKUP(A603,Journal!$X$2:$X$1000,1,FALSE)),"",VLOOKUP(A603,Journal!$X$2:$Y$1000,2,FALSE)))</f>
        <v/>
      </c>
      <c r="D603" s="79" t="str">
        <f>IF(A603="","",IF(ISNA(VLOOKUP(A603,Journal!$X$2:$X$1000,1,FALSE)),"",VLOOKUP(A603,Journal!$X$2:$AF$1000,9,FALSE)))</f>
        <v/>
      </c>
      <c r="E603" s="79" t="str">
        <f>IF(A603="","",IF(ISNA(VLOOKUP(A603,Journal!$X$2:$X$1000,1,FALSE)),"",VLOOKUP(A603,Journal!$X$2:$AK$1000,13,FALSE)))</f>
        <v/>
      </c>
      <c r="F603" s="79" t="str">
        <f>IF(A603="","",IF(ISNA(VLOOKUP(A603,Journal!$X$2:$X$1000,1,FALSE)),"",VLOOKUP(A603,Journal!$X$2:$AK$1000,14,FALSE)))</f>
        <v/>
      </c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</row>
    <row r="604" spans="1:20" ht="15.75" customHeight="1" x14ac:dyDescent="0.25">
      <c r="A604" s="80" t="str">
        <f>IF(AND(Journal!L604&gt;=Statistics!$E$4,Journal!L604&lt;=Statistics!$F$4),Journal!X604,"")</f>
        <v/>
      </c>
      <c r="B604" s="128" t="str">
        <f>IF(A604="","",VLOOKUP(A604,Journal!$X:$AG,10,FALSE))</f>
        <v/>
      </c>
      <c r="C604" s="127" t="str">
        <f>IF(A604="","",IF(ISNA(VLOOKUP(A604,Journal!$X$2:$X$1000,1,FALSE)),"",VLOOKUP(A604,Journal!$X$2:$Y$1000,2,FALSE)))</f>
        <v/>
      </c>
      <c r="D604" s="79" t="str">
        <f>IF(A604="","",IF(ISNA(VLOOKUP(A604,Journal!$X$2:$X$1000,1,FALSE)),"",VLOOKUP(A604,Journal!$X$2:$AF$1000,9,FALSE)))</f>
        <v/>
      </c>
      <c r="E604" s="79" t="str">
        <f>IF(A604="","",IF(ISNA(VLOOKUP(A604,Journal!$X$2:$X$1000,1,FALSE)),"",VLOOKUP(A604,Journal!$X$2:$AK$1000,13,FALSE)))</f>
        <v/>
      </c>
      <c r="F604" s="79" t="str">
        <f>IF(A604="","",IF(ISNA(VLOOKUP(A604,Journal!$X$2:$X$1000,1,FALSE)),"",VLOOKUP(A604,Journal!$X$2:$AK$1000,14,FALSE)))</f>
        <v/>
      </c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</row>
    <row r="605" spans="1:20" ht="15.75" customHeight="1" x14ac:dyDescent="0.25">
      <c r="A605" s="80" t="str">
        <f>IF(AND(Journal!L605&gt;=Statistics!$E$4,Journal!L605&lt;=Statistics!$F$4),Journal!X605,"")</f>
        <v/>
      </c>
      <c r="B605" s="128" t="str">
        <f>IF(A605="","",VLOOKUP(A605,Journal!$X:$AG,10,FALSE))</f>
        <v/>
      </c>
      <c r="C605" s="127" t="str">
        <f>IF(A605="","",IF(ISNA(VLOOKUP(A605,Journal!$X$2:$X$1000,1,FALSE)),"",VLOOKUP(A605,Journal!$X$2:$Y$1000,2,FALSE)))</f>
        <v/>
      </c>
      <c r="D605" s="79" t="str">
        <f>IF(A605="","",IF(ISNA(VLOOKUP(A605,Journal!$X$2:$X$1000,1,FALSE)),"",VLOOKUP(A605,Journal!$X$2:$AF$1000,9,FALSE)))</f>
        <v/>
      </c>
      <c r="E605" s="79" t="str">
        <f>IF(A605="","",IF(ISNA(VLOOKUP(A605,Journal!$X$2:$X$1000,1,FALSE)),"",VLOOKUP(A605,Journal!$X$2:$AK$1000,13,FALSE)))</f>
        <v/>
      </c>
      <c r="F605" s="79" t="str">
        <f>IF(A605="","",IF(ISNA(VLOOKUP(A605,Journal!$X$2:$X$1000,1,FALSE)),"",VLOOKUP(A605,Journal!$X$2:$AK$1000,14,FALSE)))</f>
        <v/>
      </c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</row>
    <row r="606" spans="1:20" ht="15.75" customHeight="1" x14ac:dyDescent="0.25">
      <c r="A606" s="80" t="str">
        <f>IF(AND(Journal!L606&gt;=Statistics!$E$4,Journal!L606&lt;=Statistics!$F$4),Journal!X606,"")</f>
        <v/>
      </c>
      <c r="B606" s="128" t="str">
        <f>IF(A606="","",VLOOKUP(A606,Journal!$X:$AG,10,FALSE))</f>
        <v/>
      </c>
      <c r="C606" s="127" t="str">
        <f>IF(A606="","",IF(ISNA(VLOOKUP(A606,Journal!$X$2:$X$1000,1,FALSE)),"",VLOOKUP(A606,Journal!$X$2:$Y$1000,2,FALSE)))</f>
        <v/>
      </c>
      <c r="D606" s="79" t="str">
        <f>IF(A606="","",IF(ISNA(VLOOKUP(A606,Journal!$X$2:$X$1000,1,FALSE)),"",VLOOKUP(A606,Journal!$X$2:$AF$1000,9,FALSE)))</f>
        <v/>
      </c>
      <c r="E606" s="79" t="str">
        <f>IF(A606="","",IF(ISNA(VLOOKUP(A606,Journal!$X$2:$X$1000,1,FALSE)),"",VLOOKUP(A606,Journal!$X$2:$AK$1000,13,FALSE)))</f>
        <v/>
      </c>
      <c r="F606" s="79" t="str">
        <f>IF(A606="","",IF(ISNA(VLOOKUP(A606,Journal!$X$2:$X$1000,1,FALSE)),"",VLOOKUP(A606,Journal!$X$2:$AK$1000,14,FALSE)))</f>
        <v/>
      </c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</row>
    <row r="607" spans="1:20" ht="15.75" customHeight="1" x14ac:dyDescent="0.25">
      <c r="A607" s="80" t="str">
        <f>IF(AND(Journal!L607&gt;=Statistics!$E$4,Journal!L607&lt;=Statistics!$F$4),Journal!X607,"")</f>
        <v/>
      </c>
      <c r="B607" s="128" t="str">
        <f>IF(A607="","",VLOOKUP(A607,Journal!$X:$AG,10,FALSE))</f>
        <v/>
      </c>
      <c r="C607" s="127" t="str">
        <f>IF(A607="","",IF(ISNA(VLOOKUP(A607,Journal!$X$2:$X$1000,1,FALSE)),"",VLOOKUP(A607,Journal!$X$2:$Y$1000,2,FALSE)))</f>
        <v/>
      </c>
      <c r="D607" s="79" t="str">
        <f>IF(A607="","",IF(ISNA(VLOOKUP(A607,Journal!$X$2:$X$1000,1,FALSE)),"",VLOOKUP(A607,Journal!$X$2:$AF$1000,9,FALSE)))</f>
        <v/>
      </c>
      <c r="E607" s="79" t="str">
        <f>IF(A607="","",IF(ISNA(VLOOKUP(A607,Journal!$X$2:$X$1000,1,FALSE)),"",VLOOKUP(A607,Journal!$X$2:$AK$1000,13,FALSE)))</f>
        <v/>
      </c>
      <c r="F607" s="79" t="str">
        <f>IF(A607="","",IF(ISNA(VLOOKUP(A607,Journal!$X$2:$X$1000,1,FALSE)),"",VLOOKUP(A607,Journal!$X$2:$AK$1000,14,FALSE)))</f>
        <v/>
      </c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</row>
    <row r="608" spans="1:20" ht="15.75" customHeight="1" x14ac:dyDescent="0.25">
      <c r="A608" s="80" t="str">
        <f>IF(AND(Journal!L608&gt;=Statistics!$E$4,Journal!L608&lt;=Statistics!$F$4),Journal!X608,"")</f>
        <v/>
      </c>
      <c r="B608" s="128" t="str">
        <f>IF(A608="","",VLOOKUP(A608,Journal!$X:$AG,10,FALSE))</f>
        <v/>
      </c>
      <c r="C608" s="127" t="str">
        <f>IF(A608="","",IF(ISNA(VLOOKUP(A608,Journal!$X$2:$X$1000,1,FALSE)),"",VLOOKUP(A608,Journal!$X$2:$Y$1000,2,FALSE)))</f>
        <v/>
      </c>
      <c r="D608" s="79" t="str">
        <f>IF(A608="","",IF(ISNA(VLOOKUP(A608,Journal!$X$2:$X$1000,1,FALSE)),"",VLOOKUP(A608,Journal!$X$2:$AF$1000,9,FALSE)))</f>
        <v/>
      </c>
      <c r="E608" s="79" t="str">
        <f>IF(A608="","",IF(ISNA(VLOOKUP(A608,Journal!$X$2:$X$1000,1,FALSE)),"",VLOOKUP(A608,Journal!$X$2:$AK$1000,13,FALSE)))</f>
        <v/>
      </c>
      <c r="F608" s="79" t="str">
        <f>IF(A608="","",IF(ISNA(VLOOKUP(A608,Journal!$X$2:$X$1000,1,FALSE)),"",VLOOKUP(A608,Journal!$X$2:$AK$1000,14,FALSE)))</f>
        <v/>
      </c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</row>
    <row r="609" spans="1:20" ht="15.75" customHeight="1" x14ac:dyDescent="0.25">
      <c r="A609" s="80" t="str">
        <f>IF(AND(Journal!L609&gt;=Statistics!$E$4,Journal!L609&lt;=Statistics!$F$4),Journal!X609,"")</f>
        <v/>
      </c>
      <c r="B609" s="128" t="str">
        <f>IF(A609="","",VLOOKUP(A609,Journal!$X:$AG,10,FALSE))</f>
        <v/>
      </c>
      <c r="C609" s="127" t="str">
        <f>IF(A609="","",IF(ISNA(VLOOKUP(A609,Journal!$X$2:$X$1000,1,FALSE)),"",VLOOKUP(A609,Journal!$X$2:$Y$1000,2,FALSE)))</f>
        <v/>
      </c>
      <c r="D609" s="79" t="str">
        <f>IF(A609="","",IF(ISNA(VLOOKUP(A609,Journal!$X$2:$X$1000,1,FALSE)),"",VLOOKUP(A609,Journal!$X$2:$AF$1000,9,FALSE)))</f>
        <v/>
      </c>
      <c r="E609" s="79" t="str">
        <f>IF(A609="","",IF(ISNA(VLOOKUP(A609,Journal!$X$2:$X$1000,1,FALSE)),"",VLOOKUP(A609,Journal!$X$2:$AK$1000,13,FALSE)))</f>
        <v/>
      </c>
      <c r="F609" s="79" t="str">
        <f>IF(A609="","",IF(ISNA(VLOOKUP(A609,Journal!$X$2:$X$1000,1,FALSE)),"",VLOOKUP(A609,Journal!$X$2:$AK$1000,14,FALSE)))</f>
        <v/>
      </c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</row>
    <row r="610" spans="1:20" ht="15.75" customHeight="1" x14ac:dyDescent="0.25">
      <c r="A610" s="80" t="str">
        <f>IF(AND(Journal!L610&gt;=Statistics!$E$4,Journal!L610&lt;=Statistics!$F$4),Journal!X610,"")</f>
        <v/>
      </c>
      <c r="B610" s="128" t="str">
        <f>IF(A610="","",VLOOKUP(A610,Journal!$X:$AG,10,FALSE))</f>
        <v/>
      </c>
      <c r="C610" s="127" t="str">
        <f>IF(A610="","",IF(ISNA(VLOOKUP(A610,Journal!$X$2:$X$1000,1,FALSE)),"",VLOOKUP(A610,Journal!$X$2:$Y$1000,2,FALSE)))</f>
        <v/>
      </c>
      <c r="D610" s="79" t="str">
        <f>IF(A610="","",IF(ISNA(VLOOKUP(A610,Journal!$X$2:$X$1000,1,FALSE)),"",VLOOKUP(A610,Journal!$X$2:$AF$1000,9,FALSE)))</f>
        <v/>
      </c>
      <c r="E610" s="79" t="str">
        <f>IF(A610="","",IF(ISNA(VLOOKUP(A610,Journal!$X$2:$X$1000,1,FALSE)),"",VLOOKUP(A610,Journal!$X$2:$AK$1000,13,FALSE)))</f>
        <v/>
      </c>
      <c r="F610" s="79" t="str">
        <f>IF(A610="","",IF(ISNA(VLOOKUP(A610,Journal!$X$2:$X$1000,1,FALSE)),"",VLOOKUP(A610,Journal!$X$2:$AK$1000,14,FALSE)))</f>
        <v/>
      </c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</row>
    <row r="611" spans="1:20" ht="15.75" customHeight="1" x14ac:dyDescent="0.25">
      <c r="A611" s="80" t="str">
        <f>IF(AND(Journal!L611&gt;=Statistics!$E$4,Journal!L611&lt;=Statistics!$F$4),Journal!X611,"")</f>
        <v/>
      </c>
      <c r="B611" s="128" t="str">
        <f>IF(A611="","",VLOOKUP(A611,Journal!$X:$AG,10,FALSE))</f>
        <v/>
      </c>
      <c r="C611" s="127" t="str">
        <f>IF(A611="","",IF(ISNA(VLOOKUP(A611,Journal!$X$2:$X$1000,1,FALSE)),"",VLOOKUP(A611,Journal!$X$2:$Y$1000,2,FALSE)))</f>
        <v/>
      </c>
      <c r="D611" s="79" t="str">
        <f>IF(A611="","",IF(ISNA(VLOOKUP(A611,Journal!$X$2:$X$1000,1,FALSE)),"",VLOOKUP(A611,Journal!$X$2:$AF$1000,9,FALSE)))</f>
        <v/>
      </c>
      <c r="E611" s="79" t="str">
        <f>IF(A611="","",IF(ISNA(VLOOKUP(A611,Journal!$X$2:$X$1000,1,FALSE)),"",VLOOKUP(A611,Journal!$X$2:$AK$1000,13,FALSE)))</f>
        <v/>
      </c>
      <c r="F611" s="79" t="str">
        <f>IF(A611="","",IF(ISNA(VLOOKUP(A611,Journal!$X$2:$X$1000,1,FALSE)),"",VLOOKUP(A611,Journal!$X$2:$AK$1000,14,FALSE)))</f>
        <v/>
      </c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</row>
    <row r="612" spans="1:20" ht="15.75" customHeight="1" x14ac:dyDescent="0.25">
      <c r="A612" s="80" t="str">
        <f>IF(AND(Journal!L612&gt;=Statistics!$E$4,Journal!L612&lt;=Statistics!$F$4),Journal!X612,"")</f>
        <v/>
      </c>
      <c r="B612" s="128" t="str">
        <f>IF(A612="","",VLOOKUP(A612,Journal!$X:$AG,10,FALSE))</f>
        <v/>
      </c>
      <c r="C612" s="127" t="str">
        <f>IF(A612="","",IF(ISNA(VLOOKUP(A612,Journal!$X$2:$X$1000,1,FALSE)),"",VLOOKUP(A612,Journal!$X$2:$Y$1000,2,FALSE)))</f>
        <v/>
      </c>
      <c r="D612" s="79" t="str">
        <f>IF(A612="","",IF(ISNA(VLOOKUP(A612,Journal!$X$2:$X$1000,1,FALSE)),"",VLOOKUP(A612,Journal!$X$2:$AF$1000,9,FALSE)))</f>
        <v/>
      </c>
      <c r="E612" s="79" t="str">
        <f>IF(A612="","",IF(ISNA(VLOOKUP(A612,Journal!$X$2:$X$1000,1,FALSE)),"",VLOOKUP(A612,Journal!$X$2:$AK$1000,13,FALSE)))</f>
        <v/>
      </c>
      <c r="F612" s="79" t="str">
        <f>IF(A612="","",IF(ISNA(VLOOKUP(A612,Journal!$X$2:$X$1000,1,FALSE)),"",VLOOKUP(A612,Journal!$X$2:$AK$1000,14,FALSE)))</f>
        <v/>
      </c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</row>
    <row r="613" spans="1:20" ht="15.75" customHeight="1" x14ac:dyDescent="0.25">
      <c r="A613" s="80" t="str">
        <f>IF(AND(Journal!L613&gt;=Statistics!$E$4,Journal!L613&lt;=Statistics!$F$4),Journal!X613,"")</f>
        <v/>
      </c>
      <c r="B613" s="128" t="str">
        <f>IF(A613="","",VLOOKUP(A613,Journal!$X:$AG,10,FALSE))</f>
        <v/>
      </c>
      <c r="C613" s="127" t="str">
        <f>IF(A613="","",IF(ISNA(VLOOKUP(A613,Journal!$X$2:$X$1000,1,FALSE)),"",VLOOKUP(A613,Journal!$X$2:$Y$1000,2,FALSE)))</f>
        <v/>
      </c>
      <c r="D613" s="79" t="str">
        <f>IF(A613="","",IF(ISNA(VLOOKUP(A613,Journal!$X$2:$X$1000,1,FALSE)),"",VLOOKUP(A613,Journal!$X$2:$AF$1000,9,FALSE)))</f>
        <v/>
      </c>
      <c r="E613" s="79" t="str">
        <f>IF(A613="","",IF(ISNA(VLOOKUP(A613,Journal!$X$2:$X$1000,1,FALSE)),"",VLOOKUP(A613,Journal!$X$2:$AK$1000,13,FALSE)))</f>
        <v/>
      </c>
      <c r="F613" s="79" t="str">
        <f>IF(A613="","",IF(ISNA(VLOOKUP(A613,Journal!$X$2:$X$1000,1,FALSE)),"",VLOOKUP(A613,Journal!$X$2:$AK$1000,14,FALSE)))</f>
        <v/>
      </c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</row>
    <row r="614" spans="1:20" ht="15.75" customHeight="1" x14ac:dyDescent="0.25">
      <c r="A614" s="80" t="str">
        <f>IF(AND(Journal!L614&gt;=Statistics!$E$4,Journal!L614&lt;=Statistics!$F$4),Journal!X614,"")</f>
        <v/>
      </c>
      <c r="B614" s="128" t="str">
        <f>IF(A614="","",VLOOKUP(A614,Journal!$X:$AG,10,FALSE))</f>
        <v/>
      </c>
      <c r="C614" s="127" t="str">
        <f>IF(A614="","",IF(ISNA(VLOOKUP(A614,Journal!$X$2:$X$1000,1,FALSE)),"",VLOOKUP(A614,Journal!$X$2:$Y$1000,2,FALSE)))</f>
        <v/>
      </c>
      <c r="D614" s="79" t="str">
        <f>IF(A614="","",IF(ISNA(VLOOKUP(A614,Journal!$X$2:$X$1000,1,FALSE)),"",VLOOKUP(A614,Journal!$X$2:$AF$1000,9,FALSE)))</f>
        <v/>
      </c>
      <c r="E614" s="79" t="str">
        <f>IF(A614="","",IF(ISNA(VLOOKUP(A614,Journal!$X$2:$X$1000,1,FALSE)),"",VLOOKUP(A614,Journal!$X$2:$AK$1000,13,FALSE)))</f>
        <v/>
      </c>
      <c r="F614" s="79" t="str">
        <f>IF(A614="","",IF(ISNA(VLOOKUP(A614,Journal!$X$2:$X$1000,1,FALSE)),"",VLOOKUP(A614,Journal!$X$2:$AK$1000,14,FALSE)))</f>
        <v/>
      </c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</row>
    <row r="615" spans="1:20" ht="15.75" customHeight="1" x14ac:dyDescent="0.25">
      <c r="A615" s="80" t="str">
        <f>IF(AND(Journal!L615&gt;=Statistics!$E$4,Journal!L615&lt;=Statistics!$F$4),Journal!X615,"")</f>
        <v/>
      </c>
      <c r="B615" s="128" t="str">
        <f>IF(A615="","",VLOOKUP(A615,Journal!$X:$AG,10,FALSE))</f>
        <v/>
      </c>
      <c r="C615" s="127" t="str">
        <f>IF(A615="","",IF(ISNA(VLOOKUP(A615,Journal!$X$2:$X$1000,1,FALSE)),"",VLOOKUP(A615,Journal!$X$2:$Y$1000,2,FALSE)))</f>
        <v/>
      </c>
      <c r="D615" s="79" t="str">
        <f>IF(A615="","",IF(ISNA(VLOOKUP(A615,Journal!$X$2:$X$1000,1,FALSE)),"",VLOOKUP(A615,Journal!$X$2:$AF$1000,9,FALSE)))</f>
        <v/>
      </c>
      <c r="E615" s="79" t="str">
        <f>IF(A615="","",IF(ISNA(VLOOKUP(A615,Journal!$X$2:$X$1000,1,FALSE)),"",VLOOKUP(A615,Journal!$X$2:$AK$1000,13,FALSE)))</f>
        <v/>
      </c>
      <c r="F615" s="79" t="str">
        <f>IF(A615="","",IF(ISNA(VLOOKUP(A615,Journal!$X$2:$X$1000,1,FALSE)),"",VLOOKUP(A615,Journal!$X$2:$AK$1000,14,FALSE)))</f>
        <v/>
      </c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</row>
    <row r="616" spans="1:20" ht="15.75" customHeight="1" x14ac:dyDescent="0.25">
      <c r="A616" s="80" t="str">
        <f>IF(AND(Journal!L616&gt;=Statistics!$E$4,Journal!L616&lt;=Statistics!$F$4),Journal!X616,"")</f>
        <v/>
      </c>
      <c r="B616" s="128" t="str">
        <f>IF(A616="","",VLOOKUP(A616,Journal!$X:$AG,10,FALSE))</f>
        <v/>
      </c>
      <c r="C616" s="127" t="str">
        <f>IF(A616="","",IF(ISNA(VLOOKUP(A616,Journal!$X$2:$X$1000,1,FALSE)),"",VLOOKUP(A616,Journal!$X$2:$Y$1000,2,FALSE)))</f>
        <v/>
      </c>
      <c r="D616" s="79" t="str">
        <f>IF(A616="","",IF(ISNA(VLOOKUP(A616,Journal!$X$2:$X$1000,1,FALSE)),"",VLOOKUP(A616,Journal!$X$2:$AF$1000,9,FALSE)))</f>
        <v/>
      </c>
      <c r="E616" s="79" t="str">
        <f>IF(A616="","",IF(ISNA(VLOOKUP(A616,Journal!$X$2:$X$1000,1,FALSE)),"",VLOOKUP(A616,Journal!$X$2:$AK$1000,13,FALSE)))</f>
        <v/>
      </c>
      <c r="F616" s="79" t="str">
        <f>IF(A616="","",IF(ISNA(VLOOKUP(A616,Journal!$X$2:$X$1000,1,FALSE)),"",VLOOKUP(A616,Journal!$X$2:$AK$1000,14,FALSE)))</f>
        <v/>
      </c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</row>
    <row r="617" spans="1:20" ht="15.75" customHeight="1" x14ac:dyDescent="0.25">
      <c r="A617" s="80" t="str">
        <f>IF(AND(Journal!L617&gt;=Statistics!$E$4,Journal!L617&lt;=Statistics!$F$4),Journal!X617,"")</f>
        <v/>
      </c>
      <c r="B617" s="128" t="str">
        <f>IF(A617="","",VLOOKUP(A617,Journal!$X:$AG,10,FALSE))</f>
        <v/>
      </c>
      <c r="C617" s="127" t="str">
        <f>IF(A617="","",IF(ISNA(VLOOKUP(A617,Journal!$X$2:$X$1000,1,FALSE)),"",VLOOKUP(A617,Journal!$X$2:$Y$1000,2,FALSE)))</f>
        <v/>
      </c>
      <c r="D617" s="79" t="str">
        <f>IF(A617="","",IF(ISNA(VLOOKUP(A617,Journal!$X$2:$X$1000,1,FALSE)),"",VLOOKUP(A617,Journal!$X$2:$AF$1000,9,FALSE)))</f>
        <v/>
      </c>
      <c r="E617" s="79" t="str">
        <f>IF(A617="","",IF(ISNA(VLOOKUP(A617,Journal!$X$2:$X$1000,1,FALSE)),"",VLOOKUP(A617,Journal!$X$2:$AK$1000,13,FALSE)))</f>
        <v/>
      </c>
      <c r="F617" s="79" t="str">
        <f>IF(A617="","",IF(ISNA(VLOOKUP(A617,Journal!$X$2:$X$1000,1,FALSE)),"",VLOOKUP(A617,Journal!$X$2:$AK$1000,14,FALSE)))</f>
        <v/>
      </c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</row>
    <row r="618" spans="1:20" ht="15.75" customHeight="1" x14ac:dyDescent="0.25">
      <c r="A618" s="80" t="str">
        <f>IF(AND(Journal!L618&gt;=Statistics!$E$4,Journal!L618&lt;=Statistics!$F$4),Journal!X618,"")</f>
        <v/>
      </c>
      <c r="B618" s="128" t="str">
        <f>IF(A618="","",VLOOKUP(A618,Journal!$X:$AG,10,FALSE))</f>
        <v/>
      </c>
      <c r="C618" s="127" t="str">
        <f>IF(A618="","",IF(ISNA(VLOOKUP(A618,Journal!$X$2:$X$1000,1,FALSE)),"",VLOOKUP(A618,Journal!$X$2:$Y$1000,2,FALSE)))</f>
        <v/>
      </c>
      <c r="D618" s="79" t="str">
        <f>IF(A618="","",IF(ISNA(VLOOKUP(A618,Journal!$X$2:$X$1000,1,FALSE)),"",VLOOKUP(A618,Journal!$X$2:$AF$1000,9,FALSE)))</f>
        <v/>
      </c>
      <c r="E618" s="79" t="str">
        <f>IF(A618="","",IF(ISNA(VLOOKUP(A618,Journal!$X$2:$X$1000,1,FALSE)),"",VLOOKUP(A618,Journal!$X$2:$AK$1000,13,FALSE)))</f>
        <v/>
      </c>
      <c r="F618" s="79" t="str">
        <f>IF(A618="","",IF(ISNA(VLOOKUP(A618,Journal!$X$2:$X$1000,1,FALSE)),"",VLOOKUP(A618,Journal!$X$2:$AK$1000,14,FALSE)))</f>
        <v/>
      </c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</row>
    <row r="619" spans="1:20" ht="15.75" customHeight="1" x14ac:dyDescent="0.25">
      <c r="A619" s="80" t="str">
        <f>IF(AND(Journal!L619&gt;=Statistics!$E$4,Journal!L619&lt;=Statistics!$F$4),Journal!X619,"")</f>
        <v/>
      </c>
      <c r="B619" s="128" t="str">
        <f>IF(A619="","",VLOOKUP(A619,Journal!$X:$AG,10,FALSE))</f>
        <v/>
      </c>
      <c r="C619" s="127" t="str">
        <f>IF(A619="","",IF(ISNA(VLOOKUP(A619,Journal!$X$2:$X$1000,1,FALSE)),"",VLOOKUP(A619,Journal!$X$2:$Y$1000,2,FALSE)))</f>
        <v/>
      </c>
      <c r="D619" s="79" t="str">
        <f>IF(A619="","",IF(ISNA(VLOOKUP(A619,Journal!$X$2:$X$1000,1,FALSE)),"",VLOOKUP(A619,Journal!$X$2:$AF$1000,9,FALSE)))</f>
        <v/>
      </c>
      <c r="E619" s="79" t="str">
        <f>IF(A619="","",IF(ISNA(VLOOKUP(A619,Journal!$X$2:$X$1000,1,FALSE)),"",VLOOKUP(A619,Journal!$X$2:$AK$1000,13,FALSE)))</f>
        <v/>
      </c>
      <c r="F619" s="79" t="str">
        <f>IF(A619="","",IF(ISNA(VLOOKUP(A619,Journal!$X$2:$X$1000,1,FALSE)),"",VLOOKUP(A619,Journal!$X$2:$AK$1000,14,FALSE)))</f>
        <v/>
      </c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</row>
    <row r="620" spans="1:20" ht="15.75" customHeight="1" x14ac:dyDescent="0.25">
      <c r="A620" s="80" t="str">
        <f>IF(AND(Journal!L620&gt;=Statistics!$E$4,Journal!L620&lt;=Statistics!$F$4),Journal!X620,"")</f>
        <v/>
      </c>
      <c r="B620" s="128" t="str">
        <f>IF(A620="","",VLOOKUP(A620,Journal!$X:$AG,10,FALSE))</f>
        <v/>
      </c>
      <c r="C620" s="127" t="str">
        <f>IF(A620="","",IF(ISNA(VLOOKUP(A620,Journal!$X$2:$X$1000,1,FALSE)),"",VLOOKUP(A620,Journal!$X$2:$Y$1000,2,FALSE)))</f>
        <v/>
      </c>
      <c r="D620" s="79" t="str">
        <f>IF(A620="","",IF(ISNA(VLOOKUP(A620,Journal!$X$2:$X$1000,1,FALSE)),"",VLOOKUP(A620,Journal!$X$2:$AF$1000,9,FALSE)))</f>
        <v/>
      </c>
      <c r="E620" s="79" t="str">
        <f>IF(A620="","",IF(ISNA(VLOOKUP(A620,Journal!$X$2:$X$1000,1,FALSE)),"",VLOOKUP(A620,Journal!$X$2:$AK$1000,13,FALSE)))</f>
        <v/>
      </c>
      <c r="F620" s="79" t="str">
        <f>IF(A620="","",IF(ISNA(VLOOKUP(A620,Journal!$X$2:$X$1000,1,FALSE)),"",VLOOKUP(A620,Journal!$X$2:$AK$1000,14,FALSE)))</f>
        <v/>
      </c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</row>
    <row r="621" spans="1:20" ht="15.75" customHeight="1" x14ac:dyDescent="0.25">
      <c r="A621" s="80" t="str">
        <f>IF(AND(Journal!L621&gt;=Statistics!$E$4,Journal!L621&lt;=Statistics!$F$4),Journal!X621,"")</f>
        <v/>
      </c>
      <c r="B621" s="128" t="str">
        <f>IF(A621="","",VLOOKUP(A621,Journal!$X:$AG,10,FALSE))</f>
        <v/>
      </c>
      <c r="C621" s="127" t="str">
        <f>IF(A621="","",IF(ISNA(VLOOKUP(A621,Journal!$X$2:$X$1000,1,FALSE)),"",VLOOKUP(A621,Journal!$X$2:$Y$1000,2,FALSE)))</f>
        <v/>
      </c>
      <c r="D621" s="79" t="str">
        <f>IF(A621="","",IF(ISNA(VLOOKUP(A621,Journal!$X$2:$X$1000,1,FALSE)),"",VLOOKUP(A621,Journal!$X$2:$AF$1000,9,FALSE)))</f>
        <v/>
      </c>
      <c r="E621" s="79" t="str">
        <f>IF(A621="","",IF(ISNA(VLOOKUP(A621,Journal!$X$2:$X$1000,1,FALSE)),"",VLOOKUP(A621,Journal!$X$2:$AK$1000,13,FALSE)))</f>
        <v/>
      </c>
      <c r="F621" s="79" t="str">
        <f>IF(A621="","",IF(ISNA(VLOOKUP(A621,Journal!$X$2:$X$1000,1,FALSE)),"",VLOOKUP(A621,Journal!$X$2:$AK$1000,14,FALSE)))</f>
        <v/>
      </c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</row>
    <row r="622" spans="1:20" ht="15.75" customHeight="1" x14ac:dyDescent="0.25">
      <c r="A622" s="80" t="str">
        <f>IF(AND(Journal!L622&gt;=Statistics!$E$4,Journal!L622&lt;=Statistics!$F$4),Journal!X622,"")</f>
        <v/>
      </c>
      <c r="B622" s="128" t="str">
        <f>IF(A622="","",VLOOKUP(A622,Journal!$X:$AG,10,FALSE))</f>
        <v/>
      </c>
      <c r="C622" s="127" t="str">
        <f>IF(A622="","",IF(ISNA(VLOOKUP(A622,Journal!$X$2:$X$1000,1,FALSE)),"",VLOOKUP(A622,Journal!$X$2:$Y$1000,2,FALSE)))</f>
        <v/>
      </c>
      <c r="D622" s="79" t="str">
        <f>IF(A622="","",IF(ISNA(VLOOKUP(A622,Journal!$X$2:$X$1000,1,FALSE)),"",VLOOKUP(A622,Journal!$X$2:$AF$1000,9,FALSE)))</f>
        <v/>
      </c>
      <c r="E622" s="79" t="str">
        <f>IF(A622="","",IF(ISNA(VLOOKUP(A622,Journal!$X$2:$X$1000,1,FALSE)),"",VLOOKUP(A622,Journal!$X$2:$AK$1000,13,FALSE)))</f>
        <v/>
      </c>
      <c r="F622" s="79" t="str">
        <f>IF(A622="","",IF(ISNA(VLOOKUP(A622,Journal!$X$2:$X$1000,1,FALSE)),"",VLOOKUP(A622,Journal!$X$2:$AK$1000,14,FALSE)))</f>
        <v/>
      </c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</row>
    <row r="623" spans="1:20" ht="15.75" customHeight="1" x14ac:dyDescent="0.25">
      <c r="A623" s="80" t="str">
        <f>IF(AND(Journal!L623&gt;=Statistics!$E$4,Journal!L623&lt;=Statistics!$F$4),Journal!X623,"")</f>
        <v/>
      </c>
      <c r="B623" s="128" t="str">
        <f>IF(A623="","",VLOOKUP(A623,Journal!$X:$AG,10,FALSE))</f>
        <v/>
      </c>
      <c r="C623" s="127" t="str">
        <f>IF(A623="","",IF(ISNA(VLOOKUP(A623,Journal!$X$2:$X$1000,1,FALSE)),"",VLOOKUP(A623,Journal!$X$2:$Y$1000,2,FALSE)))</f>
        <v/>
      </c>
      <c r="D623" s="79" t="str">
        <f>IF(A623="","",IF(ISNA(VLOOKUP(A623,Journal!$X$2:$X$1000,1,FALSE)),"",VLOOKUP(A623,Journal!$X$2:$AF$1000,9,FALSE)))</f>
        <v/>
      </c>
      <c r="E623" s="79" t="str">
        <f>IF(A623="","",IF(ISNA(VLOOKUP(A623,Journal!$X$2:$X$1000,1,FALSE)),"",VLOOKUP(A623,Journal!$X$2:$AK$1000,13,FALSE)))</f>
        <v/>
      </c>
      <c r="F623" s="79" t="str">
        <f>IF(A623="","",IF(ISNA(VLOOKUP(A623,Journal!$X$2:$X$1000,1,FALSE)),"",VLOOKUP(A623,Journal!$X$2:$AK$1000,14,FALSE)))</f>
        <v/>
      </c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</row>
    <row r="624" spans="1:20" ht="15.75" customHeight="1" x14ac:dyDescent="0.25">
      <c r="A624" s="80" t="str">
        <f>IF(AND(Journal!L624&gt;=Statistics!$E$4,Journal!L624&lt;=Statistics!$F$4),Journal!X624,"")</f>
        <v/>
      </c>
      <c r="B624" s="128" t="str">
        <f>IF(A624="","",VLOOKUP(A624,Journal!$X:$AG,10,FALSE))</f>
        <v/>
      </c>
      <c r="C624" s="127" t="str">
        <f>IF(A624="","",IF(ISNA(VLOOKUP(A624,Journal!$X$2:$X$1000,1,FALSE)),"",VLOOKUP(A624,Journal!$X$2:$Y$1000,2,FALSE)))</f>
        <v/>
      </c>
      <c r="D624" s="79" t="str">
        <f>IF(A624="","",IF(ISNA(VLOOKUP(A624,Journal!$X$2:$X$1000,1,FALSE)),"",VLOOKUP(A624,Journal!$X$2:$AF$1000,9,FALSE)))</f>
        <v/>
      </c>
      <c r="E624" s="79" t="str">
        <f>IF(A624="","",IF(ISNA(VLOOKUP(A624,Journal!$X$2:$X$1000,1,FALSE)),"",VLOOKUP(A624,Journal!$X$2:$AK$1000,13,FALSE)))</f>
        <v/>
      </c>
      <c r="F624" s="79" t="str">
        <f>IF(A624="","",IF(ISNA(VLOOKUP(A624,Journal!$X$2:$X$1000,1,FALSE)),"",VLOOKUP(A624,Journal!$X$2:$AK$1000,14,FALSE)))</f>
        <v/>
      </c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</row>
    <row r="625" spans="1:20" ht="15.75" customHeight="1" x14ac:dyDescent="0.25">
      <c r="A625" s="80" t="str">
        <f>IF(AND(Journal!L625&gt;=Statistics!$E$4,Journal!L625&lt;=Statistics!$F$4),Journal!X625,"")</f>
        <v/>
      </c>
      <c r="B625" s="128" t="str">
        <f>IF(A625="","",VLOOKUP(A625,Journal!$X:$AG,10,FALSE))</f>
        <v/>
      </c>
      <c r="C625" s="127" t="str">
        <f>IF(A625="","",IF(ISNA(VLOOKUP(A625,Journal!$X$2:$X$1000,1,FALSE)),"",VLOOKUP(A625,Journal!$X$2:$Y$1000,2,FALSE)))</f>
        <v/>
      </c>
      <c r="D625" s="79" t="str">
        <f>IF(A625="","",IF(ISNA(VLOOKUP(A625,Journal!$X$2:$X$1000,1,FALSE)),"",VLOOKUP(A625,Journal!$X$2:$AF$1000,9,FALSE)))</f>
        <v/>
      </c>
      <c r="E625" s="79" t="str">
        <f>IF(A625="","",IF(ISNA(VLOOKUP(A625,Journal!$X$2:$X$1000,1,FALSE)),"",VLOOKUP(A625,Journal!$X$2:$AK$1000,13,FALSE)))</f>
        <v/>
      </c>
      <c r="F625" s="79" t="str">
        <f>IF(A625="","",IF(ISNA(VLOOKUP(A625,Journal!$X$2:$X$1000,1,FALSE)),"",VLOOKUP(A625,Journal!$X$2:$AK$1000,14,FALSE)))</f>
        <v/>
      </c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</row>
    <row r="626" spans="1:20" ht="15.75" customHeight="1" x14ac:dyDescent="0.25">
      <c r="A626" s="80" t="str">
        <f>IF(AND(Journal!L626&gt;=Statistics!$E$4,Journal!L626&lt;=Statistics!$F$4),Journal!X626,"")</f>
        <v/>
      </c>
      <c r="B626" s="128" t="str">
        <f>IF(A626="","",VLOOKUP(A626,Journal!$X:$AG,10,FALSE))</f>
        <v/>
      </c>
      <c r="C626" s="127" t="str">
        <f>IF(A626="","",IF(ISNA(VLOOKUP(A626,Journal!$X$2:$X$1000,1,FALSE)),"",VLOOKUP(A626,Journal!$X$2:$Y$1000,2,FALSE)))</f>
        <v/>
      </c>
      <c r="D626" s="79" t="str">
        <f>IF(A626="","",IF(ISNA(VLOOKUP(A626,Journal!$X$2:$X$1000,1,FALSE)),"",VLOOKUP(A626,Journal!$X$2:$AF$1000,9,FALSE)))</f>
        <v/>
      </c>
      <c r="E626" s="79" t="str">
        <f>IF(A626="","",IF(ISNA(VLOOKUP(A626,Journal!$X$2:$X$1000,1,FALSE)),"",VLOOKUP(A626,Journal!$X$2:$AK$1000,13,FALSE)))</f>
        <v/>
      </c>
      <c r="F626" s="79" t="str">
        <f>IF(A626="","",IF(ISNA(VLOOKUP(A626,Journal!$X$2:$X$1000,1,FALSE)),"",VLOOKUP(A626,Journal!$X$2:$AK$1000,14,FALSE)))</f>
        <v/>
      </c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</row>
    <row r="627" spans="1:20" ht="15.75" customHeight="1" x14ac:dyDescent="0.25">
      <c r="A627" s="80" t="str">
        <f>IF(AND(Journal!L627&gt;=Statistics!$E$4,Journal!L627&lt;=Statistics!$F$4),Journal!X627,"")</f>
        <v/>
      </c>
      <c r="B627" s="128" t="str">
        <f>IF(A627="","",VLOOKUP(A627,Journal!$X:$AG,10,FALSE))</f>
        <v/>
      </c>
      <c r="C627" s="127" t="str">
        <f>IF(A627="","",IF(ISNA(VLOOKUP(A627,Journal!$X$2:$X$1000,1,FALSE)),"",VLOOKUP(A627,Journal!$X$2:$Y$1000,2,FALSE)))</f>
        <v/>
      </c>
      <c r="D627" s="79" t="str">
        <f>IF(A627="","",IF(ISNA(VLOOKUP(A627,Journal!$X$2:$X$1000,1,FALSE)),"",VLOOKUP(A627,Journal!$X$2:$AF$1000,9,FALSE)))</f>
        <v/>
      </c>
      <c r="E627" s="79" t="str">
        <f>IF(A627="","",IF(ISNA(VLOOKUP(A627,Journal!$X$2:$X$1000,1,FALSE)),"",VLOOKUP(A627,Journal!$X$2:$AK$1000,13,FALSE)))</f>
        <v/>
      </c>
      <c r="F627" s="79" t="str">
        <f>IF(A627="","",IF(ISNA(VLOOKUP(A627,Journal!$X$2:$X$1000,1,FALSE)),"",VLOOKUP(A627,Journal!$X$2:$AK$1000,14,FALSE)))</f>
        <v/>
      </c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</row>
    <row r="628" spans="1:20" ht="15.75" customHeight="1" x14ac:dyDescent="0.25">
      <c r="A628" s="80" t="str">
        <f>IF(AND(Journal!L628&gt;=Statistics!$E$4,Journal!L628&lt;=Statistics!$F$4),Journal!X628,"")</f>
        <v/>
      </c>
      <c r="B628" s="128" t="str">
        <f>IF(A628="","",VLOOKUP(A628,Journal!$X:$AG,10,FALSE))</f>
        <v/>
      </c>
      <c r="C628" s="127" t="str">
        <f>IF(A628="","",IF(ISNA(VLOOKUP(A628,Journal!$X$2:$X$1000,1,FALSE)),"",VLOOKUP(A628,Journal!$X$2:$Y$1000,2,FALSE)))</f>
        <v/>
      </c>
      <c r="D628" s="79" t="str">
        <f>IF(A628="","",IF(ISNA(VLOOKUP(A628,Journal!$X$2:$X$1000,1,FALSE)),"",VLOOKUP(A628,Journal!$X$2:$AF$1000,9,FALSE)))</f>
        <v/>
      </c>
      <c r="E628" s="79" t="str">
        <f>IF(A628="","",IF(ISNA(VLOOKUP(A628,Journal!$X$2:$X$1000,1,FALSE)),"",VLOOKUP(A628,Journal!$X$2:$AK$1000,13,FALSE)))</f>
        <v/>
      </c>
      <c r="F628" s="79" t="str">
        <f>IF(A628="","",IF(ISNA(VLOOKUP(A628,Journal!$X$2:$X$1000,1,FALSE)),"",VLOOKUP(A628,Journal!$X$2:$AK$1000,14,FALSE)))</f>
        <v/>
      </c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</row>
    <row r="629" spans="1:20" ht="15.75" customHeight="1" x14ac:dyDescent="0.25">
      <c r="A629" s="80" t="str">
        <f>IF(AND(Journal!L629&gt;=Statistics!$E$4,Journal!L629&lt;=Statistics!$F$4),Journal!X629,"")</f>
        <v/>
      </c>
      <c r="B629" s="128" t="str">
        <f>IF(A629="","",VLOOKUP(A629,Journal!$X:$AG,10,FALSE))</f>
        <v/>
      </c>
      <c r="C629" s="127" t="str">
        <f>IF(A629="","",IF(ISNA(VLOOKUP(A629,Journal!$X$2:$X$1000,1,FALSE)),"",VLOOKUP(A629,Journal!$X$2:$Y$1000,2,FALSE)))</f>
        <v/>
      </c>
      <c r="D629" s="79" t="str">
        <f>IF(A629="","",IF(ISNA(VLOOKUP(A629,Journal!$X$2:$X$1000,1,FALSE)),"",VLOOKUP(A629,Journal!$X$2:$AF$1000,9,FALSE)))</f>
        <v/>
      </c>
      <c r="E629" s="79" t="str">
        <f>IF(A629="","",IF(ISNA(VLOOKUP(A629,Journal!$X$2:$X$1000,1,FALSE)),"",VLOOKUP(A629,Journal!$X$2:$AK$1000,13,FALSE)))</f>
        <v/>
      </c>
      <c r="F629" s="79" t="str">
        <f>IF(A629="","",IF(ISNA(VLOOKUP(A629,Journal!$X$2:$X$1000,1,FALSE)),"",VLOOKUP(A629,Journal!$X$2:$AK$1000,14,FALSE)))</f>
        <v/>
      </c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</row>
    <row r="630" spans="1:20" ht="15.75" customHeight="1" x14ac:dyDescent="0.25">
      <c r="A630" s="80" t="str">
        <f>IF(AND(Journal!L630&gt;=Statistics!$E$4,Journal!L630&lt;=Statistics!$F$4),Journal!X630,"")</f>
        <v/>
      </c>
      <c r="B630" s="128" t="str">
        <f>IF(A630="","",VLOOKUP(A630,Journal!$X:$AG,10,FALSE))</f>
        <v/>
      </c>
      <c r="C630" s="127" t="str">
        <f>IF(A630="","",IF(ISNA(VLOOKUP(A630,Journal!$X$2:$X$1000,1,FALSE)),"",VLOOKUP(A630,Journal!$X$2:$Y$1000,2,FALSE)))</f>
        <v/>
      </c>
      <c r="D630" s="79" t="str">
        <f>IF(A630="","",IF(ISNA(VLOOKUP(A630,Journal!$X$2:$X$1000,1,FALSE)),"",VLOOKUP(A630,Journal!$X$2:$AF$1000,9,FALSE)))</f>
        <v/>
      </c>
      <c r="E630" s="79" t="str">
        <f>IF(A630="","",IF(ISNA(VLOOKUP(A630,Journal!$X$2:$X$1000,1,FALSE)),"",VLOOKUP(A630,Journal!$X$2:$AK$1000,13,FALSE)))</f>
        <v/>
      </c>
      <c r="F630" s="79" t="str">
        <f>IF(A630="","",IF(ISNA(VLOOKUP(A630,Journal!$X$2:$X$1000,1,FALSE)),"",VLOOKUP(A630,Journal!$X$2:$AK$1000,14,FALSE)))</f>
        <v/>
      </c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</row>
    <row r="631" spans="1:20" ht="15.75" customHeight="1" x14ac:dyDescent="0.25">
      <c r="A631" s="80" t="str">
        <f>IF(AND(Journal!L631&gt;=Statistics!$E$4,Journal!L631&lt;=Statistics!$F$4),Journal!X631,"")</f>
        <v/>
      </c>
      <c r="B631" s="128" t="str">
        <f>IF(A631="","",VLOOKUP(A631,Journal!$X:$AG,10,FALSE))</f>
        <v/>
      </c>
      <c r="C631" s="127" t="str">
        <f>IF(A631="","",IF(ISNA(VLOOKUP(A631,Journal!$X$2:$X$1000,1,FALSE)),"",VLOOKUP(A631,Journal!$X$2:$Y$1000,2,FALSE)))</f>
        <v/>
      </c>
      <c r="D631" s="79" t="str">
        <f>IF(A631="","",IF(ISNA(VLOOKUP(A631,Journal!$X$2:$X$1000,1,FALSE)),"",VLOOKUP(A631,Journal!$X$2:$AF$1000,9,FALSE)))</f>
        <v/>
      </c>
      <c r="E631" s="79" t="str">
        <f>IF(A631="","",IF(ISNA(VLOOKUP(A631,Journal!$X$2:$X$1000,1,FALSE)),"",VLOOKUP(A631,Journal!$X$2:$AK$1000,13,FALSE)))</f>
        <v/>
      </c>
      <c r="F631" s="79" t="str">
        <f>IF(A631="","",IF(ISNA(VLOOKUP(A631,Journal!$X$2:$X$1000,1,FALSE)),"",VLOOKUP(A631,Journal!$X$2:$AK$1000,14,FALSE)))</f>
        <v/>
      </c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</row>
    <row r="632" spans="1:20" ht="15.75" customHeight="1" x14ac:dyDescent="0.25">
      <c r="A632" s="80" t="str">
        <f>IF(AND(Journal!L632&gt;=Statistics!$E$4,Journal!L632&lt;=Statistics!$F$4),Journal!X632,"")</f>
        <v/>
      </c>
      <c r="B632" s="128" t="str">
        <f>IF(A632="","",VLOOKUP(A632,Journal!$X:$AG,10,FALSE))</f>
        <v/>
      </c>
      <c r="C632" s="127" t="str">
        <f>IF(A632="","",IF(ISNA(VLOOKUP(A632,Journal!$X$2:$X$1000,1,FALSE)),"",VLOOKUP(A632,Journal!$X$2:$Y$1000,2,FALSE)))</f>
        <v/>
      </c>
      <c r="D632" s="79" t="str">
        <f>IF(A632="","",IF(ISNA(VLOOKUP(A632,Journal!$X$2:$X$1000,1,FALSE)),"",VLOOKUP(A632,Journal!$X$2:$AF$1000,9,FALSE)))</f>
        <v/>
      </c>
      <c r="E632" s="79" t="str">
        <f>IF(A632="","",IF(ISNA(VLOOKUP(A632,Journal!$X$2:$X$1000,1,FALSE)),"",VLOOKUP(A632,Journal!$X$2:$AK$1000,13,FALSE)))</f>
        <v/>
      </c>
      <c r="F632" s="79" t="str">
        <f>IF(A632="","",IF(ISNA(VLOOKUP(A632,Journal!$X$2:$X$1000,1,FALSE)),"",VLOOKUP(A632,Journal!$X$2:$AK$1000,14,FALSE)))</f>
        <v/>
      </c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</row>
    <row r="633" spans="1:20" ht="15.75" customHeight="1" x14ac:dyDescent="0.25">
      <c r="A633" s="80" t="str">
        <f>IF(AND(Journal!L633&gt;=Statistics!$E$4,Journal!L633&lt;=Statistics!$F$4),Journal!X633,"")</f>
        <v/>
      </c>
      <c r="B633" s="128" t="str">
        <f>IF(A633="","",VLOOKUP(A633,Journal!$X:$AG,10,FALSE))</f>
        <v/>
      </c>
      <c r="C633" s="127" t="str">
        <f>IF(A633="","",IF(ISNA(VLOOKUP(A633,Journal!$X$2:$X$1000,1,FALSE)),"",VLOOKUP(A633,Journal!$X$2:$Y$1000,2,FALSE)))</f>
        <v/>
      </c>
      <c r="D633" s="79" t="str">
        <f>IF(A633="","",IF(ISNA(VLOOKUP(A633,Journal!$X$2:$X$1000,1,FALSE)),"",VLOOKUP(A633,Journal!$X$2:$AF$1000,9,FALSE)))</f>
        <v/>
      </c>
      <c r="E633" s="79" t="str">
        <f>IF(A633="","",IF(ISNA(VLOOKUP(A633,Journal!$X$2:$X$1000,1,FALSE)),"",VLOOKUP(A633,Journal!$X$2:$AK$1000,13,FALSE)))</f>
        <v/>
      </c>
      <c r="F633" s="79" t="str">
        <f>IF(A633="","",IF(ISNA(VLOOKUP(A633,Journal!$X$2:$X$1000,1,FALSE)),"",VLOOKUP(A633,Journal!$X$2:$AK$1000,14,FALSE)))</f>
        <v/>
      </c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</row>
    <row r="634" spans="1:20" ht="15.75" customHeight="1" x14ac:dyDescent="0.25">
      <c r="A634" s="80" t="str">
        <f>IF(AND(Journal!L634&gt;=Statistics!$E$4,Journal!L634&lt;=Statistics!$F$4),Journal!X634,"")</f>
        <v/>
      </c>
      <c r="B634" s="128" t="str">
        <f>IF(A634="","",VLOOKUP(A634,Journal!$X:$AG,10,FALSE))</f>
        <v/>
      </c>
      <c r="C634" s="127" t="str">
        <f>IF(A634="","",IF(ISNA(VLOOKUP(A634,Journal!$X$2:$X$1000,1,FALSE)),"",VLOOKUP(A634,Journal!$X$2:$Y$1000,2,FALSE)))</f>
        <v/>
      </c>
      <c r="D634" s="79" t="str">
        <f>IF(A634="","",IF(ISNA(VLOOKUP(A634,Journal!$X$2:$X$1000,1,FALSE)),"",VLOOKUP(A634,Journal!$X$2:$AF$1000,9,FALSE)))</f>
        <v/>
      </c>
      <c r="E634" s="79" t="str">
        <f>IF(A634="","",IF(ISNA(VLOOKUP(A634,Journal!$X$2:$X$1000,1,FALSE)),"",VLOOKUP(A634,Journal!$X$2:$AK$1000,13,FALSE)))</f>
        <v/>
      </c>
      <c r="F634" s="79" t="str">
        <f>IF(A634="","",IF(ISNA(VLOOKUP(A634,Journal!$X$2:$X$1000,1,FALSE)),"",VLOOKUP(A634,Journal!$X$2:$AK$1000,14,FALSE)))</f>
        <v/>
      </c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</row>
    <row r="635" spans="1:20" ht="15.75" customHeight="1" x14ac:dyDescent="0.25">
      <c r="A635" s="80" t="str">
        <f>IF(AND(Journal!L635&gt;=Statistics!$E$4,Journal!L635&lt;=Statistics!$F$4),Journal!X635,"")</f>
        <v/>
      </c>
      <c r="B635" s="128" t="str">
        <f>IF(A635="","",VLOOKUP(A635,Journal!$X:$AG,10,FALSE))</f>
        <v/>
      </c>
      <c r="C635" s="127" t="str">
        <f>IF(A635="","",IF(ISNA(VLOOKUP(A635,Journal!$X$2:$X$1000,1,FALSE)),"",VLOOKUP(A635,Journal!$X$2:$Y$1000,2,FALSE)))</f>
        <v/>
      </c>
      <c r="D635" s="79" t="str">
        <f>IF(A635="","",IF(ISNA(VLOOKUP(A635,Journal!$X$2:$X$1000,1,FALSE)),"",VLOOKUP(A635,Journal!$X$2:$AF$1000,9,FALSE)))</f>
        <v/>
      </c>
      <c r="E635" s="79" t="str">
        <f>IF(A635="","",IF(ISNA(VLOOKUP(A635,Journal!$X$2:$X$1000,1,FALSE)),"",VLOOKUP(A635,Journal!$X$2:$AK$1000,13,FALSE)))</f>
        <v/>
      </c>
      <c r="F635" s="79" t="str">
        <f>IF(A635="","",IF(ISNA(VLOOKUP(A635,Journal!$X$2:$X$1000,1,FALSE)),"",VLOOKUP(A635,Journal!$X$2:$AK$1000,14,FALSE)))</f>
        <v/>
      </c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</row>
    <row r="636" spans="1:20" ht="15.75" customHeight="1" x14ac:dyDescent="0.25">
      <c r="A636" s="80" t="str">
        <f>IF(AND(Journal!L636&gt;=Statistics!$E$4,Journal!L636&lt;=Statistics!$F$4),Journal!X636,"")</f>
        <v/>
      </c>
      <c r="B636" s="128" t="str">
        <f>IF(A636="","",VLOOKUP(A636,Journal!$X:$AG,10,FALSE))</f>
        <v/>
      </c>
      <c r="C636" s="127" t="str">
        <f>IF(A636="","",IF(ISNA(VLOOKUP(A636,Journal!$X$2:$X$1000,1,FALSE)),"",VLOOKUP(A636,Journal!$X$2:$Y$1000,2,FALSE)))</f>
        <v/>
      </c>
      <c r="D636" s="79" t="str">
        <f>IF(A636="","",IF(ISNA(VLOOKUP(A636,Journal!$X$2:$X$1000,1,FALSE)),"",VLOOKUP(A636,Journal!$X$2:$AF$1000,9,FALSE)))</f>
        <v/>
      </c>
      <c r="E636" s="79" t="str">
        <f>IF(A636="","",IF(ISNA(VLOOKUP(A636,Journal!$X$2:$X$1000,1,FALSE)),"",VLOOKUP(A636,Journal!$X$2:$AK$1000,13,FALSE)))</f>
        <v/>
      </c>
      <c r="F636" s="79" t="str">
        <f>IF(A636="","",IF(ISNA(VLOOKUP(A636,Journal!$X$2:$X$1000,1,FALSE)),"",VLOOKUP(A636,Journal!$X$2:$AK$1000,14,FALSE)))</f>
        <v/>
      </c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</row>
    <row r="637" spans="1:20" ht="15.75" customHeight="1" x14ac:dyDescent="0.25">
      <c r="A637" s="80" t="str">
        <f>IF(AND(Journal!L637&gt;=Statistics!$E$4,Journal!L637&lt;=Statistics!$F$4),Journal!X637,"")</f>
        <v/>
      </c>
      <c r="B637" s="128" t="str">
        <f>IF(A637="","",VLOOKUP(A637,Journal!$X:$AG,10,FALSE))</f>
        <v/>
      </c>
      <c r="C637" s="127" t="str">
        <f>IF(A637="","",IF(ISNA(VLOOKUP(A637,Journal!$X$2:$X$1000,1,FALSE)),"",VLOOKUP(A637,Journal!$X$2:$Y$1000,2,FALSE)))</f>
        <v/>
      </c>
      <c r="D637" s="79" t="str">
        <f>IF(A637="","",IF(ISNA(VLOOKUP(A637,Journal!$X$2:$X$1000,1,FALSE)),"",VLOOKUP(A637,Journal!$X$2:$AF$1000,9,FALSE)))</f>
        <v/>
      </c>
      <c r="E637" s="79" t="str">
        <f>IF(A637="","",IF(ISNA(VLOOKUP(A637,Journal!$X$2:$X$1000,1,FALSE)),"",VLOOKUP(A637,Journal!$X$2:$AK$1000,13,FALSE)))</f>
        <v/>
      </c>
      <c r="F637" s="79" t="str">
        <f>IF(A637="","",IF(ISNA(VLOOKUP(A637,Journal!$X$2:$X$1000,1,FALSE)),"",VLOOKUP(A637,Journal!$X$2:$AK$1000,14,FALSE)))</f>
        <v/>
      </c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</row>
    <row r="638" spans="1:20" ht="15.75" customHeight="1" x14ac:dyDescent="0.25">
      <c r="A638" s="80" t="str">
        <f>IF(AND(Journal!L638&gt;=Statistics!$E$4,Journal!L638&lt;=Statistics!$F$4),Journal!X638,"")</f>
        <v/>
      </c>
      <c r="B638" s="128" t="str">
        <f>IF(A638="","",VLOOKUP(A638,Journal!$X:$AG,10,FALSE))</f>
        <v/>
      </c>
      <c r="C638" s="127" t="str">
        <f>IF(A638="","",IF(ISNA(VLOOKUP(A638,Journal!$X$2:$X$1000,1,FALSE)),"",VLOOKUP(A638,Journal!$X$2:$Y$1000,2,FALSE)))</f>
        <v/>
      </c>
      <c r="D638" s="79" t="str">
        <f>IF(A638="","",IF(ISNA(VLOOKUP(A638,Journal!$X$2:$X$1000,1,FALSE)),"",VLOOKUP(A638,Journal!$X$2:$AF$1000,9,FALSE)))</f>
        <v/>
      </c>
      <c r="E638" s="79" t="str">
        <f>IF(A638="","",IF(ISNA(VLOOKUP(A638,Journal!$X$2:$X$1000,1,FALSE)),"",VLOOKUP(A638,Journal!$X$2:$AK$1000,13,FALSE)))</f>
        <v/>
      </c>
      <c r="F638" s="79" t="str">
        <f>IF(A638="","",IF(ISNA(VLOOKUP(A638,Journal!$X$2:$X$1000,1,FALSE)),"",VLOOKUP(A638,Journal!$X$2:$AK$1000,14,FALSE)))</f>
        <v/>
      </c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</row>
    <row r="639" spans="1:20" ht="15.75" customHeight="1" x14ac:dyDescent="0.25">
      <c r="A639" s="80" t="str">
        <f>IF(AND(Journal!L639&gt;=Statistics!$E$4,Journal!L639&lt;=Statistics!$F$4),Journal!X639,"")</f>
        <v/>
      </c>
      <c r="B639" s="128" t="str">
        <f>IF(A639="","",VLOOKUP(A639,Journal!$X:$AG,10,FALSE))</f>
        <v/>
      </c>
      <c r="C639" s="127" t="str">
        <f>IF(A639="","",IF(ISNA(VLOOKUP(A639,Journal!$X$2:$X$1000,1,FALSE)),"",VLOOKUP(A639,Journal!$X$2:$Y$1000,2,FALSE)))</f>
        <v/>
      </c>
      <c r="D639" s="79" t="str">
        <f>IF(A639="","",IF(ISNA(VLOOKUP(A639,Journal!$X$2:$X$1000,1,FALSE)),"",VLOOKUP(A639,Journal!$X$2:$AF$1000,9,FALSE)))</f>
        <v/>
      </c>
      <c r="E639" s="79" t="str">
        <f>IF(A639="","",IF(ISNA(VLOOKUP(A639,Journal!$X$2:$X$1000,1,FALSE)),"",VLOOKUP(A639,Journal!$X$2:$AK$1000,13,FALSE)))</f>
        <v/>
      </c>
      <c r="F639" s="79" t="str">
        <f>IF(A639="","",IF(ISNA(VLOOKUP(A639,Journal!$X$2:$X$1000,1,FALSE)),"",VLOOKUP(A639,Journal!$X$2:$AK$1000,14,FALSE)))</f>
        <v/>
      </c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</row>
    <row r="640" spans="1:20" ht="15.75" customHeight="1" x14ac:dyDescent="0.25">
      <c r="A640" s="80" t="str">
        <f>IF(AND(Journal!L640&gt;=Statistics!$E$4,Journal!L640&lt;=Statistics!$F$4),Journal!X640,"")</f>
        <v/>
      </c>
      <c r="B640" s="128" t="str">
        <f>IF(A640="","",VLOOKUP(A640,Journal!$X:$AG,10,FALSE))</f>
        <v/>
      </c>
      <c r="C640" s="127" t="str">
        <f>IF(A640="","",IF(ISNA(VLOOKUP(A640,Journal!$X$2:$X$1000,1,FALSE)),"",VLOOKUP(A640,Journal!$X$2:$Y$1000,2,FALSE)))</f>
        <v/>
      </c>
      <c r="D640" s="79" t="str">
        <f>IF(A640="","",IF(ISNA(VLOOKUP(A640,Journal!$X$2:$X$1000,1,FALSE)),"",VLOOKUP(A640,Journal!$X$2:$AF$1000,9,FALSE)))</f>
        <v/>
      </c>
      <c r="E640" s="79" t="str">
        <f>IF(A640="","",IF(ISNA(VLOOKUP(A640,Journal!$X$2:$X$1000,1,FALSE)),"",VLOOKUP(A640,Journal!$X$2:$AK$1000,13,FALSE)))</f>
        <v/>
      </c>
      <c r="F640" s="79" t="str">
        <f>IF(A640="","",IF(ISNA(VLOOKUP(A640,Journal!$X$2:$X$1000,1,FALSE)),"",VLOOKUP(A640,Journal!$X$2:$AK$1000,14,FALSE)))</f>
        <v/>
      </c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</row>
    <row r="641" spans="1:20" ht="15.75" customHeight="1" x14ac:dyDescent="0.25">
      <c r="A641" s="80" t="str">
        <f>IF(AND(Journal!L641&gt;=Statistics!$E$4,Journal!L641&lt;=Statistics!$F$4),Journal!X641,"")</f>
        <v/>
      </c>
      <c r="B641" s="128" t="str">
        <f>IF(A641="","",VLOOKUP(A641,Journal!$X:$AG,10,FALSE))</f>
        <v/>
      </c>
      <c r="C641" s="127" t="str">
        <f>IF(A641="","",IF(ISNA(VLOOKUP(A641,Journal!$X$2:$X$1000,1,FALSE)),"",VLOOKUP(A641,Journal!$X$2:$Y$1000,2,FALSE)))</f>
        <v/>
      </c>
      <c r="D641" s="79" t="str">
        <f>IF(A641="","",IF(ISNA(VLOOKUP(A641,Journal!$X$2:$X$1000,1,FALSE)),"",VLOOKUP(A641,Journal!$X$2:$AF$1000,9,FALSE)))</f>
        <v/>
      </c>
      <c r="E641" s="79" t="str">
        <f>IF(A641="","",IF(ISNA(VLOOKUP(A641,Journal!$X$2:$X$1000,1,FALSE)),"",VLOOKUP(A641,Journal!$X$2:$AK$1000,13,FALSE)))</f>
        <v/>
      </c>
      <c r="F641" s="79" t="str">
        <f>IF(A641="","",IF(ISNA(VLOOKUP(A641,Journal!$X$2:$X$1000,1,FALSE)),"",VLOOKUP(A641,Journal!$X$2:$AK$1000,14,FALSE)))</f>
        <v/>
      </c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</row>
    <row r="642" spans="1:20" ht="15.75" customHeight="1" x14ac:dyDescent="0.25">
      <c r="A642" s="80" t="str">
        <f>IF(AND(Journal!L642&gt;=Statistics!$E$4,Journal!L642&lt;=Statistics!$F$4),Journal!X642,"")</f>
        <v/>
      </c>
      <c r="B642" s="128" t="str">
        <f>IF(A642="","",VLOOKUP(A642,Journal!$X:$AG,10,FALSE))</f>
        <v/>
      </c>
      <c r="C642" s="127" t="str">
        <f>IF(A642="","",IF(ISNA(VLOOKUP(A642,Journal!$X$2:$X$1000,1,FALSE)),"",VLOOKUP(A642,Journal!$X$2:$Y$1000,2,FALSE)))</f>
        <v/>
      </c>
      <c r="D642" s="79" t="str">
        <f>IF(A642="","",IF(ISNA(VLOOKUP(A642,Journal!$X$2:$X$1000,1,FALSE)),"",VLOOKUP(A642,Journal!$X$2:$AF$1000,9,FALSE)))</f>
        <v/>
      </c>
      <c r="E642" s="79" t="str">
        <f>IF(A642="","",IF(ISNA(VLOOKUP(A642,Journal!$X$2:$X$1000,1,FALSE)),"",VLOOKUP(A642,Journal!$X$2:$AK$1000,13,FALSE)))</f>
        <v/>
      </c>
      <c r="F642" s="79" t="str">
        <f>IF(A642="","",IF(ISNA(VLOOKUP(A642,Journal!$X$2:$X$1000,1,FALSE)),"",VLOOKUP(A642,Journal!$X$2:$AK$1000,14,FALSE)))</f>
        <v/>
      </c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</row>
    <row r="643" spans="1:20" ht="15.75" customHeight="1" x14ac:dyDescent="0.25">
      <c r="A643" s="80" t="str">
        <f>IF(AND(Journal!L643&gt;=Statistics!$E$4,Journal!L643&lt;=Statistics!$F$4),Journal!X643,"")</f>
        <v/>
      </c>
      <c r="B643" s="128" t="str">
        <f>IF(A643="","",VLOOKUP(A643,Journal!$X:$AG,10,FALSE))</f>
        <v/>
      </c>
      <c r="C643" s="127" t="str">
        <f>IF(A643="","",IF(ISNA(VLOOKUP(A643,Journal!$X$2:$X$1000,1,FALSE)),"",VLOOKUP(A643,Journal!$X$2:$Y$1000,2,FALSE)))</f>
        <v/>
      </c>
      <c r="D643" s="79" t="str">
        <f>IF(A643="","",IF(ISNA(VLOOKUP(A643,Journal!$X$2:$X$1000,1,FALSE)),"",VLOOKUP(A643,Journal!$X$2:$AF$1000,9,FALSE)))</f>
        <v/>
      </c>
      <c r="E643" s="79" t="str">
        <f>IF(A643="","",IF(ISNA(VLOOKUP(A643,Journal!$X$2:$X$1000,1,FALSE)),"",VLOOKUP(A643,Journal!$X$2:$AK$1000,13,FALSE)))</f>
        <v/>
      </c>
      <c r="F643" s="79" t="str">
        <f>IF(A643="","",IF(ISNA(VLOOKUP(A643,Journal!$X$2:$X$1000,1,FALSE)),"",VLOOKUP(A643,Journal!$X$2:$AK$1000,14,FALSE)))</f>
        <v/>
      </c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</row>
    <row r="644" spans="1:20" ht="15.75" customHeight="1" x14ac:dyDescent="0.25">
      <c r="A644" s="80" t="str">
        <f>IF(AND(Journal!L644&gt;=Statistics!$E$4,Journal!L644&lt;=Statistics!$F$4),Journal!X644,"")</f>
        <v/>
      </c>
      <c r="B644" s="128" t="str">
        <f>IF(A644="","",VLOOKUP(A644,Journal!$X:$AG,10,FALSE))</f>
        <v/>
      </c>
      <c r="C644" s="127" t="str">
        <f>IF(A644="","",IF(ISNA(VLOOKUP(A644,Journal!$X$2:$X$1000,1,FALSE)),"",VLOOKUP(A644,Journal!$X$2:$Y$1000,2,FALSE)))</f>
        <v/>
      </c>
      <c r="D644" s="79" t="str">
        <f>IF(A644="","",IF(ISNA(VLOOKUP(A644,Journal!$X$2:$X$1000,1,FALSE)),"",VLOOKUP(A644,Journal!$X$2:$AF$1000,9,FALSE)))</f>
        <v/>
      </c>
      <c r="E644" s="79" t="str">
        <f>IF(A644="","",IF(ISNA(VLOOKUP(A644,Journal!$X$2:$X$1000,1,FALSE)),"",VLOOKUP(A644,Journal!$X$2:$AK$1000,13,FALSE)))</f>
        <v/>
      </c>
      <c r="F644" s="79" t="str">
        <f>IF(A644="","",IF(ISNA(VLOOKUP(A644,Journal!$X$2:$X$1000,1,FALSE)),"",VLOOKUP(A644,Journal!$X$2:$AK$1000,14,FALSE)))</f>
        <v/>
      </c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</row>
    <row r="645" spans="1:20" ht="15.75" customHeight="1" x14ac:dyDescent="0.25">
      <c r="A645" s="80" t="str">
        <f>IF(AND(Journal!L645&gt;=Statistics!$E$4,Journal!L645&lt;=Statistics!$F$4),Journal!X645,"")</f>
        <v/>
      </c>
      <c r="B645" s="128" t="str">
        <f>IF(A645="","",VLOOKUP(A645,Journal!$X:$AG,10,FALSE))</f>
        <v/>
      </c>
      <c r="C645" s="127" t="str">
        <f>IF(A645="","",IF(ISNA(VLOOKUP(A645,Journal!$X$2:$X$1000,1,FALSE)),"",VLOOKUP(A645,Journal!$X$2:$Y$1000,2,FALSE)))</f>
        <v/>
      </c>
      <c r="D645" s="79" t="str">
        <f>IF(A645="","",IF(ISNA(VLOOKUP(A645,Journal!$X$2:$X$1000,1,FALSE)),"",VLOOKUP(A645,Journal!$X$2:$AF$1000,9,FALSE)))</f>
        <v/>
      </c>
      <c r="E645" s="79" t="str">
        <f>IF(A645="","",IF(ISNA(VLOOKUP(A645,Journal!$X$2:$X$1000,1,FALSE)),"",VLOOKUP(A645,Journal!$X$2:$AK$1000,13,FALSE)))</f>
        <v/>
      </c>
      <c r="F645" s="79" t="str">
        <f>IF(A645="","",IF(ISNA(VLOOKUP(A645,Journal!$X$2:$X$1000,1,FALSE)),"",VLOOKUP(A645,Journal!$X$2:$AK$1000,14,FALSE)))</f>
        <v/>
      </c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</row>
    <row r="646" spans="1:20" ht="15.75" customHeight="1" x14ac:dyDescent="0.25">
      <c r="A646" s="80" t="str">
        <f>IF(AND(Journal!L646&gt;=Statistics!$E$4,Journal!L646&lt;=Statistics!$F$4),Journal!X646,"")</f>
        <v/>
      </c>
      <c r="B646" s="128" t="str">
        <f>IF(A646="","",VLOOKUP(A646,Journal!$X:$AG,10,FALSE))</f>
        <v/>
      </c>
      <c r="C646" s="127" t="str">
        <f>IF(A646="","",IF(ISNA(VLOOKUP(A646,Journal!$X$2:$X$1000,1,FALSE)),"",VLOOKUP(A646,Journal!$X$2:$Y$1000,2,FALSE)))</f>
        <v/>
      </c>
      <c r="D646" s="79" t="str">
        <f>IF(A646="","",IF(ISNA(VLOOKUP(A646,Journal!$X$2:$X$1000,1,FALSE)),"",VLOOKUP(A646,Journal!$X$2:$AF$1000,9,FALSE)))</f>
        <v/>
      </c>
      <c r="E646" s="79" t="str">
        <f>IF(A646="","",IF(ISNA(VLOOKUP(A646,Journal!$X$2:$X$1000,1,FALSE)),"",VLOOKUP(A646,Journal!$X$2:$AK$1000,13,FALSE)))</f>
        <v/>
      </c>
      <c r="F646" s="79" t="str">
        <f>IF(A646="","",IF(ISNA(VLOOKUP(A646,Journal!$X$2:$X$1000,1,FALSE)),"",VLOOKUP(A646,Journal!$X$2:$AK$1000,14,FALSE)))</f>
        <v/>
      </c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</row>
    <row r="647" spans="1:20" ht="15.75" customHeight="1" x14ac:dyDescent="0.25">
      <c r="A647" s="80" t="str">
        <f>IF(AND(Journal!L647&gt;=Statistics!$E$4,Journal!L647&lt;=Statistics!$F$4),Journal!X647,"")</f>
        <v/>
      </c>
      <c r="B647" s="128" t="str">
        <f>IF(A647="","",VLOOKUP(A647,Journal!$X:$AG,10,FALSE))</f>
        <v/>
      </c>
      <c r="C647" s="127" t="str">
        <f>IF(A647="","",IF(ISNA(VLOOKUP(A647,Journal!$X$2:$X$1000,1,FALSE)),"",VLOOKUP(A647,Journal!$X$2:$Y$1000,2,FALSE)))</f>
        <v/>
      </c>
      <c r="D647" s="79" t="str">
        <f>IF(A647="","",IF(ISNA(VLOOKUP(A647,Journal!$X$2:$X$1000,1,FALSE)),"",VLOOKUP(A647,Journal!$X$2:$AF$1000,9,FALSE)))</f>
        <v/>
      </c>
      <c r="E647" s="79" t="str">
        <f>IF(A647="","",IF(ISNA(VLOOKUP(A647,Journal!$X$2:$X$1000,1,FALSE)),"",VLOOKUP(A647,Journal!$X$2:$AK$1000,13,FALSE)))</f>
        <v/>
      </c>
      <c r="F647" s="79" t="str">
        <f>IF(A647="","",IF(ISNA(VLOOKUP(A647,Journal!$X$2:$X$1000,1,FALSE)),"",VLOOKUP(A647,Journal!$X$2:$AK$1000,14,FALSE)))</f>
        <v/>
      </c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</row>
    <row r="648" spans="1:20" ht="15.75" customHeight="1" x14ac:dyDescent="0.25">
      <c r="A648" s="80" t="str">
        <f>IF(AND(Journal!L648&gt;=Statistics!$E$4,Journal!L648&lt;=Statistics!$F$4),Journal!X648,"")</f>
        <v/>
      </c>
      <c r="B648" s="128" t="str">
        <f>IF(A648="","",VLOOKUP(A648,Journal!$X:$AG,10,FALSE))</f>
        <v/>
      </c>
      <c r="C648" s="127" t="str">
        <f>IF(A648="","",IF(ISNA(VLOOKUP(A648,Journal!$X$2:$X$1000,1,FALSE)),"",VLOOKUP(A648,Journal!$X$2:$Y$1000,2,FALSE)))</f>
        <v/>
      </c>
      <c r="D648" s="79" t="str">
        <f>IF(A648="","",IF(ISNA(VLOOKUP(A648,Journal!$X$2:$X$1000,1,FALSE)),"",VLOOKUP(A648,Journal!$X$2:$AF$1000,9,FALSE)))</f>
        <v/>
      </c>
      <c r="E648" s="79" t="str">
        <f>IF(A648="","",IF(ISNA(VLOOKUP(A648,Journal!$X$2:$X$1000,1,FALSE)),"",VLOOKUP(A648,Journal!$X$2:$AK$1000,13,FALSE)))</f>
        <v/>
      </c>
      <c r="F648" s="79" t="str">
        <f>IF(A648="","",IF(ISNA(VLOOKUP(A648,Journal!$X$2:$X$1000,1,FALSE)),"",VLOOKUP(A648,Journal!$X$2:$AK$1000,14,FALSE)))</f>
        <v/>
      </c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</row>
    <row r="649" spans="1:20" ht="15.75" customHeight="1" x14ac:dyDescent="0.25">
      <c r="A649" s="80" t="str">
        <f>IF(AND(Journal!L649&gt;=Statistics!$E$4,Journal!L649&lt;=Statistics!$F$4),Journal!X649,"")</f>
        <v/>
      </c>
      <c r="B649" s="128" t="str">
        <f>IF(A649="","",VLOOKUP(A649,Journal!$X:$AG,10,FALSE))</f>
        <v/>
      </c>
      <c r="C649" s="127" t="str">
        <f>IF(A649="","",IF(ISNA(VLOOKUP(A649,Journal!$X$2:$X$1000,1,FALSE)),"",VLOOKUP(A649,Journal!$X$2:$Y$1000,2,FALSE)))</f>
        <v/>
      </c>
      <c r="D649" s="79" t="str">
        <f>IF(A649="","",IF(ISNA(VLOOKUP(A649,Journal!$X$2:$X$1000,1,FALSE)),"",VLOOKUP(A649,Journal!$X$2:$AF$1000,9,FALSE)))</f>
        <v/>
      </c>
      <c r="E649" s="79" t="str">
        <f>IF(A649="","",IF(ISNA(VLOOKUP(A649,Journal!$X$2:$X$1000,1,FALSE)),"",VLOOKUP(A649,Journal!$X$2:$AK$1000,13,FALSE)))</f>
        <v/>
      </c>
      <c r="F649" s="79" t="str">
        <f>IF(A649="","",IF(ISNA(VLOOKUP(A649,Journal!$X$2:$X$1000,1,FALSE)),"",VLOOKUP(A649,Journal!$X$2:$AK$1000,14,FALSE)))</f>
        <v/>
      </c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</row>
    <row r="650" spans="1:20" ht="15.75" customHeight="1" x14ac:dyDescent="0.25">
      <c r="A650" s="80" t="str">
        <f>IF(AND(Journal!L650&gt;=Statistics!$E$4,Journal!L650&lt;=Statistics!$F$4),Journal!X650,"")</f>
        <v/>
      </c>
      <c r="B650" s="128" t="str">
        <f>IF(A650="","",VLOOKUP(A650,Journal!$X:$AG,10,FALSE))</f>
        <v/>
      </c>
      <c r="C650" s="127" t="str">
        <f>IF(A650="","",IF(ISNA(VLOOKUP(A650,Journal!$X$2:$X$1000,1,FALSE)),"",VLOOKUP(A650,Journal!$X$2:$Y$1000,2,FALSE)))</f>
        <v/>
      </c>
      <c r="D650" s="79" t="str">
        <f>IF(A650="","",IF(ISNA(VLOOKUP(A650,Journal!$X$2:$X$1000,1,FALSE)),"",VLOOKUP(A650,Journal!$X$2:$AF$1000,9,FALSE)))</f>
        <v/>
      </c>
      <c r="E650" s="79" t="str">
        <f>IF(A650="","",IF(ISNA(VLOOKUP(A650,Journal!$X$2:$X$1000,1,FALSE)),"",VLOOKUP(A650,Journal!$X$2:$AK$1000,13,FALSE)))</f>
        <v/>
      </c>
      <c r="F650" s="79" t="str">
        <f>IF(A650="","",IF(ISNA(VLOOKUP(A650,Journal!$X$2:$X$1000,1,FALSE)),"",VLOOKUP(A650,Journal!$X$2:$AK$1000,14,FALSE)))</f>
        <v/>
      </c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</row>
    <row r="651" spans="1:20" ht="15.75" customHeight="1" x14ac:dyDescent="0.25">
      <c r="A651" s="80" t="str">
        <f>IF(AND(Journal!L651&gt;=Statistics!$E$4,Journal!L651&lt;=Statistics!$F$4),Journal!X651,"")</f>
        <v/>
      </c>
      <c r="B651" s="128" t="str">
        <f>IF(A651="","",VLOOKUP(A651,Journal!$X:$AG,10,FALSE))</f>
        <v/>
      </c>
      <c r="C651" s="127" t="str">
        <f>IF(A651="","",IF(ISNA(VLOOKUP(A651,Journal!$X$2:$X$1000,1,FALSE)),"",VLOOKUP(A651,Journal!$X$2:$Y$1000,2,FALSE)))</f>
        <v/>
      </c>
      <c r="D651" s="79" t="str">
        <f>IF(A651="","",IF(ISNA(VLOOKUP(A651,Journal!$X$2:$X$1000,1,FALSE)),"",VLOOKUP(A651,Journal!$X$2:$AF$1000,9,FALSE)))</f>
        <v/>
      </c>
      <c r="E651" s="79" t="str">
        <f>IF(A651="","",IF(ISNA(VLOOKUP(A651,Journal!$X$2:$X$1000,1,FALSE)),"",VLOOKUP(A651,Journal!$X$2:$AK$1000,13,FALSE)))</f>
        <v/>
      </c>
      <c r="F651" s="79" t="str">
        <f>IF(A651="","",IF(ISNA(VLOOKUP(A651,Journal!$X$2:$X$1000,1,FALSE)),"",VLOOKUP(A651,Journal!$X$2:$AK$1000,14,FALSE)))</f>
        <v/>
      </c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</row>
    <row r="652" spans="1:20" ht="15.75" customHeight="1" x14ac:dyDescent="0.25">
      <c r="A652" s="80" t="str">
        <f>IF(AND(Journal!L652&gt;=Statistics!$E$4,Journal!L652&lt;=Statistics!$F$4),Journal!X652,"")</f>
        <v/>
      </c>
      <c r="B652" s="128" t="str">
        <f>IF(A652="","",VLOOKUP(A652,Journal!$X:$AG,10,FALSE))</f>
        <v/>
      </c>
      <c r="C652" s="127" t="str">
        <f>IF(A652="","",IF(ISNA(VLOOKUP(A652,Journal!$X$2:$X$1000,1,FALSE)),"",VLOOKUP(A652,Journal!$X$2:$Y$1000,2,FALSE)))</f>
        <v/>
      </c>
      <c r="D652" s="79" t="str">
        <f>IF(A652="","",IF(ISNA(VLOOKUP(A652,Journal!$X$2:$X$1000,1,FALSE)),"",VLOOKUP(A652,Journal!$X$2:$AF$1000,9,FALSE)))</f>
        <v/>
      </c>
      <c r="E652" s="79" t="str">
        <f>IF(A652="","",IF(ISNA(VLOOKUP(A652,Journal!$X$2:$X$1000,1,FALSE)),"",VLOOKUP(A652,Journal!$X$2:$AK$1000,13,FALSE)))</f>
        <v/>
      </c>
      <c r="F652" s="79" t="str">
        <f>IF(A652="","",IF(ISNA(VLOOKUP(A652,Journal!$X$2:$X$1000,1,FALSE)),"",VLOOKUP(A652,Journal!$X$2:$AK$1000,14,FALSE)))</f>
        <v/>
      </c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</row>
    <row r="653" spans="1:20" ht="15.75" customHeight="1" x14ac:dyDescent="0.25">
      <c r="A653" s="80" t="str">
        <f>IF(AND(Journal!L653&gt;=Statistics!$E$4,Journal!L653&lt;=Statistics!$F$4),Journal!X653,"")</f>
        <v/>
      </c>
      <c r="B653" s="128" t="str">
        <f>IF(A653="","",VLOOKUP(A653,Journal!$X:$AG,10,FALSE))</f>
        <v/>
      </c>
      <c r="C653" s="127" t="str">
        <f>IF(A653="","",IF(ISNA(VLOOKUP(A653,Journal!$X$2:$X$1000,1,FALSE)),"",VLOOKUP(A653,Journal!$X$2:$Y$1000,2,FALSE)))</f>
        <v/>
      </c>
      <c r="D653" s="79" t="str">
        <f>IF(A653="","",IF(ISNA(VLOOKUP(A653,Journal!$X$2:$X$1000,1,FALSE)),"",VLOOKUP(A653,Journal!$X$2:$AF$1000,9,FALSE)))</f>
        <v/>
      </c>
      <c r="E653" s="79" t="str">
        <f>IF(A653="","",IF(ISNA(VLOOKUP(A653,Journal!$X$2:$X$1000,1,FALSE)),"",VLOOKUP(A653,Journal!$X$2:$AK$1000,13,FALSE)))</f>
        <v/>
      </c>
      <c r="F653" s="79" t="str">
        <f>IF(A653="","",IF(ISNA(VLOOKUP(A653,Journal!$X$2:$X$1000,1,FALSE)),"",VLOOKUP(A653,Journal!$X$2:$AK$1000,14,FALSE)))</f>
        <v/>
      </c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</row>
    <row r="654" spans="1:20" ht="15.75" customHeight="1" x14ac:dyDescent="0.25">
      <c r="A654" s="80" t="str">
        <f>IF(AND(Journal!L654&gt;=Statistics!$E$4,Journal!L654&lt;=Statistics!$F$4),Journal!X654,"")</f>
        <v/>
      </c>
      <c r="B654" s="128" t="str">
        <f>IF(A654="","",VLOOKUP(A654,Journal!$X:$AG,10,FALSE))</f>
        <v/>
      </c>
      <c r="C654" s="127" t="str">
        <f>IF(A654="","",IF(ISNA(VLOOKUP(A654,Journal!$X$2:$X$1000,1,FALSE)),"",VLOOKUP(A654,Journal!$X$2:$Y$1000,2,FALSE)))</f>
        <v/>
      </c>
      <c r="D654" s="79" t="str">
        <f>IF(A654="","",IF(ISNA(VLOOKUP(A654,Journal!$X$2:$X$1000,1,FALSE)),"",VLOOKUP(A654,Journal!$X$2:$AF$1000,9,FALSE)))</f>
        <v/>
      </c>
      <c r="E654" s="79" t="str">
        <f>IF(A654="","",IF(ISNA(VLOOKUP(A654,Journal!$X$2:$X$1000,1,FALSE)),"",VLOOKUP(A654,Journal!$X$2:$AK$1000,13,FALSE)))</f>
        <v/>
      </c>
      <c r="F654" s="79" t="str">
        <f>IF(A654="","",IF(ISNA(VLOOKUP(A654,Journal!$X$2:$X$1000,1,FALSE)),"",VLOOKUP(A654,Journal!$X$2:$AK$1000,14,FALSE)))</f>
        <v/>
      </c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</row>
    <row r="655" spans="1:20" ht="15.75" customHeight="1" x14ac:dyDescent="0.25">
      <c r="A655" s="80" t="str">
        <f>IF(AND(Journal!L655&gt;=Statistics!$E$4,Journal!L655&lt;=Statistics!$F$4),Journal!X655,"")</f>
        <v/>
      </c>
      <c r="B655" s="128" t="str">
        <f>IF(A655="","",VLOOKUP(A655,Journal!$X:$AG,10,FALSE))</f>
        <v/>
      </c>
      <c r="C655" s="127" t="str">
        <f>IF(A655="","",IF(ISNA(VLOOKUP(A655,Journal!$X$2:$X$1000,1,FALSE)),"",VLOOKUP(A655,Journal!$X$2:$Y$1000,2,FALSE)))</f>
        <v/>
      </c>
      <c r="D655" s="79" t="str">
        <f>IF(A655="","",IF(ISNA(VLOOKUP(A655,Journal!$X$2:$X$1000,1,FALSE)),"",VLOOKUP(A655,Journal!$X$2:$AF$1000,9,FALSE)))</f>
        <v/>
      </c>
      <c r="E655" s="79" t="str">
        <f>IF(A655="","",IF(ISNA(VLOOKUP(A655,Journal!$X$2:$X$1000,1,FALSE)),"",VLOOKUP(A655,Journal!$X$2:$AK$1000,13,FALSE)))</f>
        <v/>
      </c>
      <c r="F655" s="79" t="str">
        <f>IF(A655="","",IF(ISNA(VLOOKUP(A655,Journal!$X$2:$X$1000,1,FALSE)),"",VLOOKUP(A655,Journal!$X$2:$AK$1000,14,FALSE)))</f>
        <v/>
      </c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</row>
    <row r="656" spans="1:20" ht="15.75" customHeight="1" x14ac:dyDescent="0.25">
      <c r="A656" s="80" t="str">
        <f>IF(AND(Journal!L656&gt;=Statistics!$E$4,Journal!L656&lt;=Statistics!$F$4),Journal!X656,"")</f>
        <v/>
      </c>
      <c r="B656" s="128" t="str">
        <f>IF(A656="","",VLOOKUP(A656,Journal!$X:$AG,10,FALSE))</f>
        <v/>
      </c>
      <c r="C656" s="127" t="str">
        <f>IF(A656="","",IF(ISNA(VLOOKUP(A656,Journal!$X$2:$X$1000,1,FALSE)),"",VLOOKUP(A656,Journal!$X$2:$Y$1000,2,FALSE)))</f>
        <v/>
      </c>
      <c r="D656" s="79" t="str">
        <f>IF(A656="","",IF(ISNA(VLOOKUP(A656,Journal!$X$2:$X$1000,1,FALSE)),"",VLOOKUP(A656,Journal!$X$2:$AF$1000,9,FALSE)))</f>
        <v/>
      </c>
      <c r="E656" s="79" t="str">
        <f>IF(A656="","",IF(ISNA(VLOOKUP(A656,Journal!$X$2:$X$1000,1,FALSE)),"",VLOOKUP(A656,Journal!$X$2:$AK$1000,13,FALSE)))</f>
        <v/>
      </c>
      <c r="F656" s="79" t="str">
        <f>IF(A656="","",IF(ISNA(VLOOKUP(A656,Journal!$X$2:$X$1000,1,FALSE)),"",VLOOKUP(A656,Journal!$X$2:$AK$1000,14,FALSE)))</f>
        <v/>
      </c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</row>
    <row r="657" spans="1:20" ht="15.75" customHeight="1" x14ac:dyDescent="0.25">
      <c r="A657" s="80" t="str">
        <f>IF(AND(Journal!L657&gt;=Statistics!$E$4,Journal!L657&lt;=Statistics!$F$4),Journal!X657,"")</f>
        <v/>
      </c>
      <c r="B657" s="128" t="str">
        <f>IF(A657="","",VLOOKUP(A657,Journal!$X:$AG,10,FALSE))</f>
        <v/>
      </c>
      <c r="C657" s="127" t="str">
        <f>IF(A657="","",IF(ISNA(VLOOKUP(A657,Journal!$X$2:$X$1000,1,FALSE)),"",VLOOKUP(A657,Journal!$X$2:$Y$1000,2,FALSE)))</f>
        <v/>
      </c>
      <c r="D657" s="79" t="str">
        <f>IF(A657="","",IF(ISNA(VLOOKUP(A657,Journal!$X$2:$X$1000,1,FALSE)),"",VLOOKUP(A657,Journal!$X$2:$AF$1000,9,FALSE)))</f>
        <v/>
      </c>
      <c r="E657" s="79" t="str">
        <f>IF(A657="","",IF(ISNA(VLOOKUP(A657,Journal!$X$2:$X$1000,1,FALSE)),"",VLOOKUP(A657,Journal!$X$2:$AK$1000,13,FALSE)))</f>
        <v/>
      </c>
      <c r="F657" s="79" t="str">
        <f>IF(A657="","",IF(ISNA(VLOOKUP(A657,Journal!$X$2:$X$1000,1,FALSE)),"",VLOOKUP(A657,Journal!$X$2:$AK$1000,14,FALSE)))</f>
        <v/>
      </c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</row>
    <row r="658" spans="1:20" ht="15.75" customHeight="1" x14ac:dyDescent="0.25">
      <c r="A658" s="80" t="str">
        <f>IF(AND(Journal!L658&gt;=Statistics!$E$4,Journal!L658&lt;=Statistics!$F$4),Journal!X658,"")</f>
        <v/>
      </c>
      <c r="B658" s="128" t="str">
        <f>IF(A658="","",VLOOKUP(A658,Journal!$X:$AG,10,FALSE))</f>
        <v/>
      </c>
      <c r="C658" s="127" t="str">
        <f>IF(A658="","",IF(ISNA(VLOOKUP(A658,Journal!$X$2:$X$1000,1,FALSE)),"",VLOOKUP(A658,Journal!$X$2:$Y$1000,2,FALSE)))</f>
        <v/>
      </c>
      <c r="D658" s="79" t="str">
        <f>IF(A658="","",IF(ISNA(VLOOKUP(A658,Journal!$X$2:$X$1000,1,FALSE)),"",VLOOKUP(A658,Journal!$X$2:$AF$1000,9,FALSE)))</f>
        <v/>
      </c>
      <c r="E658" s="79" t="str">
        <f>IF(A658="","",IF(ISNA(VLOOKUP(A658,Journal!$X$2:$X$1000,1,FALSE)),"",VLOOKUP(A658,Journal!$X$2:$AK$1000,13,FALSE)))</f>
        <v/>
      </c>
      <c r="F658" s="79" t="str">
        <f>IF(A658="","",IF(ISNA(VLOOKUP(A658,Journal!$X$2:$X$1000,1,FALSE)),"",VLOOKUP(A658,Journal!$X$2:$AK$1000,14,FALSE)))</f>
        <v/>
      </c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</row>
    <row r="659" spans="1:20" ht="15.75" customHeight="1" x14ac:dyDescent="0.25">
      <c r="A659" s="80" t="str">
        <f>IF(AND(Journal!L659&gt;=Statistics!$E$4,Journal!L659&lt;=Statistics!$F$4),Journal!X659,"")</f>
        <v/>
      </c>
      <c r="B659" s="128" t="str">
        <f>IF(A659="","",VLOOKUP(A659,Journal!$X:$AG,10,FALSE))</f>
        <v/>
      </c>
      <c r="C659" s="127" t="str">
        <f>IF(A659="","",IF(ISNA(VLOOKUP(A659,Journal!$X$2:$X$1000,1,FALSE)),"",VLOOKUP(A659,Journal!$X$2:$Y$1000,2,FALSE)))</f>
        <v/>
      </c>
      <c r="D659" s="79" t="str">
        <f>IF(A659="","",IF(ISNA(VLOOKUP(A659,Journal!$X$2:$X$1000,1,FALSE)),"",VLOOKUP(A659,Journal!$X$2:$AF$1000,9,FALSE)))</f>
        <v/>
      </c>
      <c r="E659" s="79" t="str">
        <f>IF(A659="","",IF(ISNA(VLOOKUP(A659,Journal!$X$2:$X$1000,1,FALSE)),"",VLOOKUP(A659,Journal!$X$2:$AK$1000,13,FALSE)))</f>
        <v/>
      </c>
      <c r="F659" s="79" t="str">
        <f>IF(A659="","",IF(ISNA(VLOOKUP(A659,Journal!$X$2:$X$1000,1,FALSE)),"",VLOOKUP(A659,Journal!$X$2:$AK$1000,14,FALSE)))</f>
        <v/>
      </c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</row>
    <row r="660" spans="1:20" ht="15.75" customHeight="1" x14ac:dyDescent="0.25">
      <c r="A660" s="80" t="str">
        <f>IF(AND(Journal!L660&gt;=Statistics!$E$4,Journal!L660&lt;=Statistics!$F$4),Journal!X660,"")</f>
        <v/>
      </c>
      <c r="B660" s="128" t="str">
        <f>IF(A660="","",VLOOKUP(A660,Journal!$X:$AG,10,FALSE))</f>
        <v/>
      </c>
      <c r="C660" s="127" t="str">
        <f>IF(A660="","",IF(ISNA(VLOOKUP(A660,Journal!$X$2:$X$1000,1,FALSE)),"",VLOOKUP(A660,Journal!$X$2:$Y$1000,2,FALSE)))</f>
        <v/>
      </c>
      <c r="D660" s="79" t="str">
        <f>IF(A660="","",IF(ISNA(VLOOKUP(A660,Journal!$X$2:$X$1000,1,FALSE)),"",VLOOKUP(A660,Journal!$X$2:$AF$1000,9,FALSE)))</f>
        <v/>
      </c>
      <c r="E660" s="79" t="str">
        <f>IF(A660="","",IF(ISNA(VLOOKUP(A660,Journal!$X$2:$X$1000,1,FALSE)),"",VLOOKUP(A660,Journal!$X$2:$AK$1000,13,FALSE)))</f>
        <v/>
      </c>
      <c r="F660" s="79" t="str">
        <f>IF(A660="","",IF(ISNA(VLOOKUP(A660,Journal!$X$2:$X$1000,1,FALSE)),"",VLOOKUP(A660,Journal!$X$2:$AK$1000,14,FALSE)))</f>
        <v/>
      </c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</row>
    <row r="661" spans="1:20" ht="15.75" customHeight="1" x14ac:dyDescent="0.25">
      <c r="A661" s="80" t="str">
        <f>IF(AND(Journal!L661&gt;=Statistics!$E$4,Journal!L661&lt;=Statistics!$F$4),Journal!X661,"")</f>
        <v/>
      </c>
      <c r="B661" s="128" t="str">
        <f>IF(A661="","",VLOOKUP(A661,Journal!$X:$AG,10,FALSE))</f>
        <v/>
      </c>
      <c r="C661" s="127" t="str">
        <f>IF(A661="","",IF(ISNA(VLOOKUP(A661,Journal!$X$2:$X$1000,1,FALSE)),"",VLOOKUP(A661,Journal!$X$2:$Y$1000,2,FALSE)))</f>
        <v/>
      </c>
      <c r="D661" s="79" t="str">
        <f>IF(A661="","",IF(ISNA(VLOOKUP(A661,Journal!$X$2:$X$1000,1,FALSE)),"",VLOOKUP(A661,Journal!$X$2:$AF$1000,9,FALSE)))</f>
        <v/>
      </c>
      <c r="E661" s="79" t="str">
        <f>IF(A661="","",IF(ISNA(VLOOKUP(A661,Journal!$X$2:$X$1000,1,FALSE)),"",VLOOKUP(A661,Journal!$X$2:$AK$1000,13,FALSE)))</f>
        <v/>
      </c>
      <c r="F661" s="79" t="str">
        <f>IF(A661="","",IF(ISNA(VLOOKUP(A661,Journal!$X$2:$X$1000,1,FALSE)),"",VLOOKUP(A661,Journal!$X$2:$AK$1000,14,FALSE)))</f>
        <v/>
      </c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</row>
    <row r="662" spans="1:20" ht="15.75" customHeight="1" x14ac:dyDescent="0.25">
      <c r="A662" s="80" t="str">
        <f>IF(AND(Journal!L662&gt;=Statistics!$E$4,Journal!L662&lt;=Statistics!$F$4),Journal!X662,"")</f>
        <v/>
      </c>
      <c r="B662" s="128" t="str">
        <f>IF(A662="","",VLOOKUP(A662,Journal!$X:$AG,10,FALSE))</f>
        <v/>
      </c>
      <c r="C662" s="127" t="str">
        <f>IF(A662="","",IF(ISNA(VLOOKUP(A662,Journal!$X$2:$X$1000,1,FALSE)),"",VLOOKUP(A662,Journal!$X$2:$Y$1000,2,FALSE)))</f>
        <v/>
      </c>
      <c r="D662" s="79" t="str">
        <f>IF(A662="","",IF(ISNA(VLOOKUP(A662,Journal!$X$2:$X$1000,1,FALSE)),"",VLOOKUP(A662,Journal!$X$2:$AF$1000,9,FALSE)))</f>
        <v/>
      </c>
      <c r="E662" s="79" t="str">
        <f>IF(A662="","",IF(ISNA(VLOOKUP(A662,Journal!$X$2:$X$1000,1,FALSE)),"",VLOOKUP(A662,Journal!$X$2:$AK$1000,13,FALSE)))</f>
        <v/>
      </c>
      <c r="F662" s="79" t="str">
        <f>IF(A662="","",IF(ISNA(VLOOKUP(A662,Journal!$X$2:$X$1000,1,FALSE)),"",VLOOKUP(A662,Journal!$X$2:$AK$1000,14,FALSE)))</f>
        <v/>
      </c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</row>
    <row r="663" spans="1:20" ht="15.75" customHeight="1" x14ac:dyDescent="0.25">
      <c r="A663" s="80" t="str">
        <f>IF(AND(Journal!L663&gt;=Statistics!$E$4,Journal!L663&lt;=Statistics!$F$4),Journal!X663,"")</f>
        <v/>
      </c>
      <c r="B663" s="128" t="str">
        <f>IF(A663="","",VLOOKUP(A663,Journal!$X:$AG,10,FALSE))</f>
        <v/>
      </c>
      <c r="C663" s="127" t="str">
        <f>IF(A663="","",IF(ISNA(VLOOKUP(A663,Journal!$X$2:$X$1000,1,FALSE)),"",VLOOKUP(A663,Journal!$X$2:$Y$1000,2,FALSE)))</f>
        <v/>
      </c>
      <c r="D663" s="79" t="str">
        <f>IF(A663="","",IF(ISNA(VLOOKUP(A663,Journal!$X$2:$X$1000,1,FALSE)),"",VLOOKUP(A663,Journal!$X$2:$AF$1000,9,FALSE)))</f>
        <v/>
      </c>
      <c r="E663" s="79" t="str">
        <f>IF(A663="","",IF(ISNA(VLOOKUP(A663,Journal!$X$2:$X$1000,1,FALSE)),"",VLOOKUP(A663,Journal!$X$2:$AK$1000,13,FALSE)))</f>
        <v/>
      </c>
      <c r="F663" s="79" t="str">
        <f>IF(A663="","",IF(ISNA(VLOOKUP(A663,Journal!$X$2:$X$1000,1,FALSE)),"",VLOOKUP(A663,Journal!$X$2:$AK$1000,14,FALSE)))</f>
        <v/>
      </c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</row>
    <row r="664" spans="1:20" ht="15.75" customHeight="1" x14ac:dyDescent="0.25">
      <c r="A664" s="80" t="str">
        <f>IF(AND(Journal!L664&gt;=Statistics!$E$4,Journal!L664&lt;=Statistics!$F$4),Journal!X664,"")</f>
        <v/>
      </c>
      <c r="B664" s="128" t="str">
        <f>IF(A664="","",VLOOKUP(A664,Journal!$X:$AG,10,FALSE))</f>
        <v/>
      </c>
      <c r="C664" s="127" t="str">
        <f>IF(A664="","",IF(ISNA(VLOOKUP(A664,Journal!$X$2:$X$1000,1,FALSE)),"",VLOOKUP(A664,Journal!$X$2:$Y$1000,2,FALSE)))</f>
        <v/>
      </c>
      <c r="D664" s="79" t="str">
        <f>IF(A664="","",IF(ISNA(VLOOKUP(A664,Journal!$X$2:$X$1000,1,FALSE)),"",VLOOKUP(A664,Journal!$X$2:$AF$1000,9,FALSE)))</f>
        <v/>
      </c>
      <c r="E664" s="79" t="str">
        <f>IF(A664="","",IF(ISNA(VLOOKUP(A664,Journal!$X$2:$X$1000,1,FALSE)),"",VLOOKUP(A664,Journal!$X$2:$AK$1000,13,FALSE)))</f>
        <v/>
      </c>
      <c r="F664" s="79" t="str">
        <f>IF(A664="","",IF(ISNA(VLOOKUP(A664,Journal!$X$2:$X$1000,1,FALSE)),"",VLOOKUP(A664,Journal!$X$2:$AK$1000,14,FALSE)))</f>
        <v/>
      </c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</row>
    <row r="665" spans="1:20" ht="15.75" customHeight="1" x14ac:dyDescent="0.25">
      <c r="A665" s="80" t="str">
        <f>IF(AND(Journal!L665&gt;=Statistics!$E$4,Journal!L665&lt;=Statistics!$F$4),Journal!X665,"")</f>
        <v/>
      </c>
      <c r="B665" s="128" t="str">
        <f>IF(A665="","",VLOOKUP(A665,Journal!$X:$AG,10,FALSE))</f>
        <v/>
      </c>
      <c r="C665" s="127" t="str">
        <f>IF(A665="","",IF(ISNA(VLOOKUP(A665,Journal!$X$2:$X$1000,1,FALSE)),"",VLOOKUP(A665,Journal!$X$2:$Y$1000,2,FALSE)))</f>
        <v/>
      </c>
      <c r="D665" s="79" t="str">
        <f>IF(A665="","",IF(ISNA(VLOOKUP(A665,Journal!$X$2:$X$1000,1,FALSE)),"",VLOOKUP(A665,Journal!$X$2:$AF$1000,9,FALSE)))</f>
        <v/>
      </c>
      <c r="E665" s="79" t="str">
        <f>IF(A665="","",IF(ISNA(VLOOKUP(A665,Journal!$X$2:$X$1000,1,FALSE)),"",VLOOKUP(A665,Journal!$X$2:$AK$1000,13,FALSE)))</f>
        <v/>
      </c>
      <c r="F665" s="79" t="str">
        <f>IF(A665="","",IF(ISNA(VLOOKUP(A665,Journal!$X$2:$X$1000,1,FALSE)),"",VLOOKUP(A665,Journal!$X$2:$AK$1000,14,FALSE)))</f>
        <v/>
      </c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</row>
    <row r="666" spans="1:20" ht="15.75" customHeight="1" x14ac:dyDescent="0.25">
      <c r="A666" s="80" t="str">
        <f>IF(AND(Journal!L666&gt;=Statistics!$E$4,Journal!L666&lt;=Statistics!$F$4),Journal!X666,"")</f>
        <v/>
      </c>
      <c r="B666" s="128" t="str">
        <f>IF(A666="","",VLOOKUP(A666,Journal!$X:$AG,10,FALSE))</f>
        <v/>
      </c>
      <c r="C666" s="127" t="str">
        <f>IF(A666="","",IF(ISNA(VLOOKUP(A666,Journal!$X$2:$X$1000,1,FALSE)),"",VLOOKUP(A666,Journal!$X$2:$Y$1000,2,FALSE)))</f>
        <v/>
      </c>
      <c r="D666" s="79" t="str">
        <f>IF(A666="","",IF(ISNA(VLOOKUP(A666,Journal!$X$2:$X$1000,1,FALSE)),"",VLOOKUP(A666,Journal!$X$2:$AF$1000,9,FALSE)))</f>
        <v/>
      </c>
      <c r="E666" s="79" t="str">
        <f>IF(A666="","",IF(ISNA(VLOOKUP(A666,Journal!$X$2:$X$1000,1,FALSE)),"",VLOOKUP(A666,Journal!$X$2:$AK$1000,13,FALSE)))</f>
        <v/>
      </c>
      <c r="F666" s="79" t="str">
        <f>IF(A666="","",IF(ISNA(VLOOKUP(A666,Journal!$X$2:$X$1000,1,FALSE)),"",VLOOKUP(A666,Journal!$X$2:$AK$1000,14,FALSE)))</f>
        <v/>
      </c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</row>
    <row r="667" spans="1:20" ht="15.75" customHeight="1" x14ac:dyDescent="0.25">
      <c r="A667" s="80" t="str">
        <f>IF(AND(Journal!L667&gt;=Statistics!$E$4,Journal!L667&lt;=Statistics!$F$4),Journal!X667,"")</f>
        <v/>
      </c>
      <c r="B667" s="128" t="str">
        <f>IF(A667="","",VLOOKUP(A667,Journal!$X:$AG,10,FALSE))</f>
        <v/>
      </c>
      <c r="C667" s="127" t="str">
        <f>IF(A667="","",IF(ISNA(VLOOKUP(A667,Journal!$X$2:$X$1000,1,FALSE)),"",VLOOKUP(A667,Journal!$X$2:$Y$1000,2,FALSE)))</f>
        <v/>
      </c>
      <c r="D667" s="79" t="str">
        <f>IF(A667="","",IF(ISNA(VLOOKUP(A667,Journal!$X$2:$X$1000,1,FALSE)),"",VLOOKUP(A667,Journal!$X$2:$AF$1000,9,FALSE)))</f>
        <v/>
      </c>
      <c r="E667" s="79" t="str">
        <f>IF(A667="","",IF(ISNA(VLOOKUP(A667,Journal!$X$2:$X$1000,1,FALSE)),"",VLOOKUP(A667,Journal!$X$2:$AK$1000,13,FALSE)))</f>
        <v/>
      </c>
      <c r="F667" s="79" t="str">
        <f>IF(A667="","",IF(ISNA(VLOOKUP(A667,Journal!$X$2:$X$1000,1,FALSE)),"",VLOOKUP(A667,Journal!$X$2:$AK$1000,14,FALSE)))</f>
        <v/>
      </c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</row>
    <row r="668" spans="1:20" ht="15.75" customHeight="1" x14ac:dyDescent="0.25">
      <c r="A668" s="80" t="str">
        <f>IF(AND(Journal!L668&gt;=Statistics!$E$4,Journal!L668&lt;=Statistics!$F$4),Journal!X668,"")</f>
        <v/>
      </c>
      <c r="B668" s="128" t="str">
        <f>IF(A668="","",VLOOKUP(A668,Journal!$X:$AG,10,FALSE))</f>
        <v/>
      </c>
      <c r="C668" s="127" t="str">
        <f>IF(A668="","",IF(ISNA(VLOOKUP(A668,Journal!$X$2:$X$1000,1,FALSE)),"",VLOOKUP(A668,Journal!$X$2:$Y$1000,2,FALSE)))</f>
        <v/>
      </c>
      <c r="D668" s="79" t="str">
        <f>IF(A668="","",IF(ISNA(VLOOKUP(A668,Journal!$X$2:$X$1000,1,FALSE)),"",VLOOKUP(A668,Journal!$X$2:$AF$1000,9,FALSE)))</f>
        <v/>
      </c>
      <c r="E668" s="79" t="str">
        <f>IF(A668="","",IF(ISNA(VLOOKUP(A668,Journal!$X$2:$X$1000,1,FALSE)),"",VLOOKUP(A668,Journal!$X$2:$AK$1000,13,FALSE)))</f>
        <v/>
      </c>
      <c r="F668" s="79" t="str">
        <f>IF(A668="","",IF(ISNA(VLOOKUP(A668,Journal!$X$2:$X$1000,1,FALSE)),"",VLOOKUP(A668,Journal!$X$2:$AK$1000,14,FALSE)))</f>
        <v/>
      </c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</row>
    <row r="669" spans="1:20" ht="15.75" customHeight="1" x14ac:dyDescent="0.25">
      <c r="A669" s="80" t="str">
        <f>IF(AND(Journal!L669&gt;=Statistics!$E$4,Journal!L669&lt;=Statistics!$F$4),Journal!X669,"")</f>
        <v/>
      </c>
      <c r="B669" s="128" t="str">
        <f>IF(A669="","",VLOOKUP(A669,Journal!$X:$AG,10,FALSE))</f>
        <v/>
      </c>
      <c r="C669" s="127" t="str">
        <f>IF(A669="","",IF(ISNA(VLOOKUP(A669,Journal!$X$2:$X$1000,1,FALSE)),"",VLOOKUP(A669,Journal!$X$2:$Y$1000,2,FALSE)))</f>
        <v/>
      </c>
      <c r="D669" s="79" t="str">
        <f>IF(A669="","",IF(ISNA(VLOOKUP(A669,Journal!$X$2:$X$1000,1,FALSE)),"",VLOOKUP(A669,Journal!$X$2:$AF$1000,9,FALSE)))</f>
        <v/>
      </c>
      <c r="E669" s="79" t="str">
        <f>IF(A669="","",IF(ISNA(VLOOKUP(A669,Journal!$X$2:$X$1000,1,FALSE)),"",VLOOKUP(A669,Journal!$X$2:$AK$1000,13,FALSE)))</f>
        <v/>
      </c>
      <c r="F669" s="79" t="str">
        <f>IF(A669="","",IF(ISNA(VLOOKUP(A669,Journal!$X$2:$X$1000,1,FALSE)),"",VLOOKUP(A669,Journal!$X$2:$AK$1000,14,FALSE)))</f>
        <v/>
      </c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</row>
    <row r="670" spans="1:20" ht="15.75" customHeight="1" x14ac:dyDescent="0.25">
      <c r="A670" s="80" t="str">
        <f>IF(AND(Journal!L670&gt;=Statistics!$E$4,Journal!L670&lt;=Statistics!$F$4),Journal!X670,"")</f>
        <v/>
      </c>
      <c r="B670" s="128" t="str">
        <f>IF(A670="","",VLOOKUP(A670,Journal!$X:$AG,10,FALSE))</f>
        <v/>
      </c>
      <c r="C670" s="127" t="str">
        <f>IF(A670="","",IF(ISNA(VLOOKUP(A670,Journal!$X$2:$X$1000,1,FALSE)),"",VLOOKUP(A670,Journal!$X$2:$Y$1000,2,FALSE)))</f>
        <v/>
      </c>
      <c r="D670" s="79" t="str">
        <f>IF(A670="","",IF(ISNA(VLOOKUP(A670,Journal!$X$2:$X$1000,1,FALSE)),"",VLOOKUP(A670,Journal!$X$2:$AF$1000,9,FALSE)))</f>
        <v/>
      </c>
      <c r="E670" s="79" t="str">
        <f>IF(A670="","",IF(ISNA(VLOOKUP(A670,Journal!$X$2:$X$1000,1,FALSE)),"",VLOOKUP(A670,Journal!$X$2:$AK$1000,13,FALSE)))</f>
        <v/>
      </c>
      <c r="F670" s="79" t="str">
        <f>IF(A670="","",IF(ISNA(VLOOKUP(A670,Journal!$X$2:$X$1000,1,FALSE)),"",VLOOKUP(A670,Journal!$X$2:$AK$1000,14,FALSE)))</f>
        <v/>
      </c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</row>
    <row r="671" spans="1:20" ht="15.75" customHeight="1" x14ac:dyDescent="0.25">
      <c r="A671" s="80" t="str">
        <f>IF(AND(Journal!L671&gt;=Statistics!$E$4,Journal!L671&lt;=Statistics!$F$4),Journal!X671,"")</f>
        <v/>
      </c>
      <c r="B671" s="128" t="str">
        <f>IF(A671="","",VLOOKUP(A671,Journal!$X:$AG,10,FALSE))</f>
        <v/>
      </c>
      <c r="C671" s="127" t="str">
        <f>IF(A671="","",IF(ISNA(VLOOKUP(A671,Journal!$X$2:$X$1000,1,FALSE)),"",VLOOKUP(A671,Journal!$X$2:$Y$1000,2,FALSE)))</f>
        <v/>
      </c>
      <c r="D671" s="79" t="str">
        <f>IF(A671="","",IF(ISNA(VLOOKUP(A671,Journal!$X$2:$X$1000,1,FALSE)),"",VLOOKUP(A671,Journal!$X$2:$AF$1000,9,FALSE)))</f>
        <v/>
      </c>
      <c r="E671" s="79" t="str">
        <f>IF(A671="","",IF(ISNA(VLOOKUP(A671,Journal!$X$2:$X$1000,1,FALSE)),"",VLOOKUP(A671,Journal!$X$2:$AK$1000,13,FALSE)))</f>
        <v/>
      </c>
      <c r="F671" s="79" t="str">
        <f>IF(A671="","",IF(ISNA(VLOOKUP(A671,Journal!$X$2:$X$1000,1,FALSE)),"",VLOOKUP(A671,Journal!$X$2:$AK$1000,14,FALSE)))</f>
        <v/>
      </c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</row>
    <row r="672" spans="1:20" ht="15.75" customHeight="1" x14ac:dyDescent="0.25">
      <c r="A672" s="80" t="str">
        <f>IF(AND(Journal!L672&gt;=Statistics!$E$4,Journal!L672&lt;=Statistics!$F$4),Journal!X672,"")</f>
        <v/>
      </c>
      <c r="B672" s="128" t="str">
        <f>IF(A672="","",VLOOKUP(A672,Journal!$X:$AG,10,FALSE))</f>
        <v/>
      </c>
      <c r="C672" s="127" t="str">
        <f>IF(A672="","",IF(ISNA(VLOOKUP(A672,Journal!$X$2:$X$1000,1,FALSE)),"",VLOOKUP(A672,Journal!$X$2:$Y$1000,2,FALSE)))</f>
        <v/>
      </c>
      <c r="D672" s="79" t="str">
        <f>IF(A672="","",IF(ISNA(VLOOKUP(A672,Journal!$X$2:$X$1000,1,FALSE)),"",VLOOKUP(A672,Journal!$X$2:$AF$1000,9,FALSE)))</f>
        <v/>
      </c>
      <c r="E672" s="79" t="str">
        <f>IF(A672="","",IF(ISNA(VLOOKUP(A672,Journal!$X$2:$X$1000,1,FALSE)),"",VLOOKUP(A672,Journal!$X$2:$AK$1000,13,FALSE)))</f>
        <v/>
      </c>
      <c r="F672" s="79" t="str">
        <f>IF(A672="","",IF(ISNA(VLOOKUP(A672,Journal!$X$2:$X$1000,1,FALSE)),"",VLOOKUP(A672,Journal!$X$2:$AK$1000,14,FALSE)))</f>
        <v/>
      </c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</row>
    <row r="673" spans="1:20" ht="15.75" customHeight="1" x14ac:dyDescent="0.25">
      <c r="A673" s="80" t="str">
        <f>IF(AND(Journal!L673&gt;=Statistics!$E$4,Journal!L673&lt;=Statistics!$F$4),Journal!X673,"")</f>
        <v/>
      </c>
      <c r="B673" s="128" t="str">
        <f>IF(A673="","",VLOOKUP(A673,Journal!$X:$AG,10,FALSE))</f>
        <v/>
      </c>
      <c r="C673" s="127" t="str">
        <f>IF(A673="","",IF(ISNA(VLOOKUP(A673,Journal!$X$2:$X$1000,1,FALSE)),"",VLOOKUP(A673,Journal!$X$2:$Y$1000,2,FALSE)))</f>
        <v/>
      </c>
      <c r="D673" s="79" t="str">
        <f>IF(A673="","",IF(ISNA(VLOOKUP(A673,Journal!$X$2:$X$1000,1,FALSE)),"",VLOOKUP(A673,Journal!$X$2:$AF$1000,9,FALSE)))</f>
        <v/>
      </c>
      <c r="E673" s="79" t="str">
        <f>IF(A673="","",IF(ISNA(VLOOKUP(A673,Journal!$X$2:$X$1000,1,FALSE)),"",VLOOKUP(A673,Journal!$X$2:$AK$1000,13,FALSE)))</f>
        <v/>
      </c>
      <c r="F673" s="79" t="str">
        <f>IF(A673="","",IF(ISNA(VLOOKUP(A673,Journal!$X$2:$X$1000,1,FALSE)),"",VLOOKUP(A673,Journal!$X$2:$AK$1000,14,FALSE)))</f>
        <v/>
      </c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</row>
    <row r="674" spans="1:20" ht="15.75" customHeight="1" x14ac:dyDescent="0.25">
      <c r="A674" s="80" t="str">
        <f>IF(AND(Journal!L674&gt;=Statistics!$E$4,Journal!L674&lt;=Statistics!$F$4),Journal!X674,"")</f>
        <v/>
      </c>
      <c r="B674" s="128" t="str">
        <f>IF(A674="","",VLOOKUP(A674,Journal!$X:$AG,10,FALSE))</f>
        <v/>
      </c>
      <c r="C674" s="127" t="str">
        <f>IF(A674="","",IF(ISNA(VLOOKUP(A674,Journal!$X$2:$X$1000,1,FALSE)),"",VLOOKUP(A674,Journal!$X$2:$Y$1000,2,FALSE)))</f>
        <v/>
      </c>
      <c r="D674" s="79" t="str">
        <f>IF(A674="","",IF(ISNA(VLOOKUP(A674,Journal!$X$2:$X$1000,1,FALSE)),"",VLOOKUP(A674,Journal!$X$2:$AF$1000,9,FALSE)))</f>
        <v/>
      </c>
      <c r="E674" s="79" t="str">
        <f>IF(A674="","",IF(ISNA(VLOOKUP(A674,Journal!$X$2:$X$1000,1,FALSE)),"",VLOOKUP(A674,Journal!$X$2:$AK$1000,13,FALSE)))</f>
        <v/>
      </c>
      <c r="F674" s="79" t="str">
        <f>IF(A674="","",IF(ISNA(VLOOKUP(A674,Journal!$X$2:$X$1000,1,FALSE)),"",VLOOKUP(A674,Journal!$X$2:$AK$1000,14,FALSE)))</f>
        <v/>
      </c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</row>
    <row r="675" spans="1:20" ht="15.75" customHeight="1" x14ac:dyDescent="0.25">
      <c r="A675" s="80" t="str">
        <f>IF(AND(Journal!L675&gt;=Statistics!$E$4,Journal!L675&lt;=Statistics!$F$4),Journal!X675,"")</f>
        <v/>
      </c>
      <c r="B675" s="128" t="str">
        <f>IF(A675="","",VLOOKUP(A675,Journal!$X:$AG,10,FALSE))</f>
        <v/>
      </c>
      <c r="C675" s="127" t="str">
        <f>IF(A675="","",IF(ISNA(VLOOKUP(A675,Journal!$X$2:$X$1000,1,FALSE)),"",VLOOKUP(A675,Journal!$X$2:$Y$1000,2,FALSE)))</f>
        <v/>
      </c>
      <c r="D675" s="79" t="str">
        <f>IF(A675="","",IF(ISNA(VLOOKUP(A675,Journal!$X$2:$X$1000,1,FALSE)),"",VLOOKUP(A675,Journal!$X$2:$AF$1000,9,FALSE)))</f>
        <v/>
      </c>
      <c r="E675" s="79" t="str">
        <f>IF(A675="","",IF(ISNA(VLOOKUP(A675,Journal!$X$2:$X$1000,1,FALSE)),"",VLOOKUP(A675,Journal!$X$2:$AK$1000,13,FALSE)))</f>
        <v/>
      </c>
      <c r="F675" s="79" t="str">
        <f>IF(A675="","",IF(ISNA(VLOOKUP(A675,Journal!$X$2:$X$1000,1,FALSE)),"",VLOOKUP(A675,Journal!$X$2:$AK$1000,14,FALSE)))</f>
        <v/>
      </c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</row>
    <row r="676" spans="1:20" ht="15.75" customHeight="1" x14ac:dyDescent="0.25">
      <c r="A676" s="80" t="str">
        <f>IF(AND(Journal!L676&gt;=Statistics!$E$4,Journal!L676&lt;=Statistics!$F$4),Journal!X676,"")</f>
        <v/>
      </c>
      <c r="B676" s="128" t="str">
        <f>IF(A676="","",VLOOKUP(A676,Journal!$X:$AG,10,FALSE))</f>
        <v/>
      </c>
      <c r="C676" s="127" t="str">
        <f>IF(A676="","",IF(ISNA(VLOOKUP(A676,Journal!$X$2:$X$1000,1,FALSE)),"",VLOOKUP(A676,Journal!$X$2:$Y$1000,2,FALSE)))</f>
        <v/>
      </c>
      <c r="D676" s="79" t="str">
        <f>IF(A676="","",IF(ISNA(VLOOKUP(A676,Journal!$X$2:$X$1000,1,FALSE)),"",VLOOKUP(A676,Journal!$X$2:$AF$1000,9,FALSE)))</f>
        <v/>
      </c>
      <c r="E676" s="79" t="str">
        <f>IF(A676="","",IF(ISNA(VLOOKUP(A676,Journal!$X$2:$X$1000,1,FALSE)),"",VLOOKUP(A676,Journal!$X$2:$AK$1000,13,FALSE)))</f>
        <v/>
      </c>
      <c r="F676" s="79" t="str">
        <f>IF(A676="","",IF(ISNA(VLOOKUP(A676,Journal!$X$2:$X$1000,1,FALSE)),"",VLOOKUP(A676,Journal!$X$2:$AK$1000,14,FALSE)))</f>
        <v/>
      </c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</row>
    <row r="677" spans="1:20" ht="15.75" customHeight="1" x14ac:dyDescent="0.25">
      <c r="A677" s="80" t="str">
        <f>IF(AND(Journal!L677&gt;=Statistics!$E$4,Journal!L677&lt;=Statistics!$F$4),Journal!X677,"")</f>
        <v/>
      </c>
      <c r="B677" s="128" t="str">
        <f>IF(A677="","",VLOOKUP(A677,Journal!$X:$AG,10,FALSE))</f>
        <v/>
      </c>
      <c r="C677" s="127" t="str">
        <f>IF(A677="","",IF(ISNA(VLOOKUP(A677,Journal!$X$2:$X$1000,1,FALSE)),"",VLOOKUP(A677,Journal!$X$2:$Y$1000,2,FALSE)))</f>
        <v/>
      </c>
      <c r="D677" s="79" t="str">
        <f>IF(A677="","",IF(ISNA(VLOOKUP(A677,Journal!$X$2:$X$1000,1,FALSE)),"",VLOOKUP(A677,Journal!$X$2:$AF$1000,9,FALSE)))</f>
        <v/>
      </c>
      <c r="E677" s="79" t="str">
        <f>IF(A677="","",IF(ISNA(VLOOKUP(A677,Journal!$X$2:$X$1000,1,FALSE)),"",VLOOKUP(A677,Journal!$X$2:$AK$1000,13,FALSE)))</f>
        <v/>
      </c>
      <c r="F677" s="79" t="str">
        <f>IF(A677="","",IF(ISNA(VLOOKUP(A677,Journal!$X$2:$X$1000,1,FALSE)),"",VLOOKUP(A677,Journal!$X$2:$AK$1000,14,FALSE)))</f>
        <v/>
      </c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</row>
    <row r="678" spans="1:20" ht="15.75" customHeight="1" x14ac:dyDescent="0.25">
      <c r="A678" s="80" t="str">
        <f>IF(AND(Journal!L678&gt;=Statistics!$E$4,Journal!L678&lt;=Statistics!$F$4),Journal!X678,"")</f>
        <v/>
      </c>
      <c r="B678" s="128" t="str">
        <f>IF(A678="","",VLOOKUP(A678,Journal!$X:$AG,10,FALSE))</f>
        <v/>
      </c>
      <c r="C678" s="127" t="str">
        <f>IF(A678="","",IF(ISNA(VLOOKUP(A678,Journal!$X$2:$X$1000,1,FALSE)),"",VLOOKUP(A678,Journal!$X$2:$Y$1000,2,FALSE)))</f>
        <v/>
      </c>
      <c r="D678" s="79" t="str">
        <f>IF(A678="","",IF(ISNA(VLOOKUP(A678,Journal!$X$2:$X$1000,1,FALSE)),"",VLOOKUP(A678,Journal!$X$2:$AF$1000,9,FALSE)))</f>
        <v/>
      </c>
      <c r="E678" s="79" t="str">
        <f>IF(A678="","",IF(ISNA(VLOOKUP(A678,Journal!$X$2:$X$1000,1,FALSE)),"",VLOOKUP(A678,Journal!$X$2:$AK$1000,13,FALSE)))</f>
        <v/>
      </c>
      <c r="F678" s="79" t="str">
        <f>IF(A678="","",IF(ISNA(VLOOKUP(A678,Journal!$X$2:$X$1000,1,FALSE)),"",VLOOKUP(A678,Journal!$X$2:$AK$1000,14,FALSE)))</f>
        <v/>
      </c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</row>
    <row r="679" spans="1:20" ht="15.75" customHeight="1" x14ac:dyDescent="0.25">
      <c r="A679" s="80" t="str">
        <f>IF(AND(Journal!L679&gt;=Statistics!$E$4,Journal!L679&lt;=Statistics!$F$4),Journal!X679,"")</f>
        <v/>
      </c>
      <c r="B679" s="128" t="str">
        <f>IF(A679="","",VLOOKUP(A679,Journal!$X:$AG,10,FALSE))</f>
        <v/>
      </c>
      <c r="C679" s="127" t="str">
        <f>IF(A679="","",IF(ISNA(VLOOKUP(A679,Journal!$X$2:$X$1000,1,FALSE)),"",VLOOKUP(A679,Journal!$X$2:$Y$1000,2,FALSE)))</f>
        <v/>
      </c>
      <c r="D679" s="79" t="str">
        <f>IF(A679="","",IF(ISNA(VLOOKUP(A679,Journal!$X$2:$X$1000,1,FALSE)),"",VLOOKUP(A679,Journal!$X$2:$AF$1000,9,FALSE)))</f>
        <v/>
      </c>
      <c r="E679" s="79" t="str">
        <f>IF(A679="","",IF(ISNA(VLOOKUP(A679,Journal!$X$2:$X$1000,1,FALSE)),"",VLOOKUP(A679,Journal!$X$2:$AK$1000,13,FALSE)))</f>
        <v/>
      </c>
      <c r="F679" s="79" t="str">
        <f>IF(A679="","",IF(ISNA(VLOOKUP(A679,Journal!$X$2:$X$1000,1,FALSE)),"",VLOOKUP(A679,Journal!$X$2:$AK$1000,14,FALSE)))</f>
        <v/>
      </c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</row>
    <row r="680" spans="1:20" ht="15.75" customHeight="1" x14ac:dyDescent="0.25">
      <c r="A680" s="80" t="str">
        <f>IF(AND(Journal!L680&gt;=Statistics!$E$4,Journal!L680&lt;=Statistics!$F$4),Journal!X680,"")</f>
        <v/>
      </c>
      <c r="B680" s="128" t="str">
        <f>IF(A680="","",VLOOKUP(A680,Journal!$X:$AG,10,FALSE))</f>
        <v/>
      </c>
      <c r="C680" s="127" t="str">
        <f>IF(A680="","",IF(ISNA(VLOOKUP(A680,Journal!$X$2:$X$1000,1,FALSE)),"",VLOOKUP(A680,Journal!$X$2:$Y$1000,2,FALSE)))</f>
        <v/>
      </c>
      <c r="D680" s="79" t="str">
        <f>IF(A680="","",IF(ISNA(VLOOKUP(A680,Journal!$X$2:$X$1000,1,FALSE)),"",VLOOKUP(A680,Journal!$X$2:$AF$1000,9,FALSE)))</f>
        <v/>
      </c>
      <c r="E680" s="79" t="str">
        <f>IF(A680="","",IF(ISNA(VLOOKUP(A680,Journal!$X$2:$X$1000,1,FALSE)),"",VLOOKUP(A680,Journal!$X$2:$AK$1000,13,FALSE)))</f>
        <v/>
      </c>
      <c r="F680" s="79" t="str">
        <f>IF(A680="","",IF(ISNA(VLOOKUP(A680,Journal!$X$2:$X$1000,1,FALSE)),"",VLOOKUP(A680,Journal!$X$2:$AK$1000,14,FALSE)))</f>
        <v/>
      </c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</row>
    <row r="681" spans="1:20" ht="15.75" customHeight="1" x14ac:dyDescent="0.25">
      <c r="A681" s="80" t="str">
        <f>IF(AND(Journal!L681&gt;=Statistics!$E$4,Journal!L681&lt;=Statistics!$F$4),Journal!X681,"")</f>
        <v/>
      </c>
      <c r="B681" s="128" t="str">
        <f>IF(A681="","",VLOOKUP(A681,Journal!$X:$AG,10,FALSE))</f>
        <v/>
      </c>
      <c r="C681" s="127" t="str">
        <f>IF(A681="","",IF(ISNA(VLOOKUP(A681,Journal!$X$2:$X$1000,1,FALSE)),"",VLOOKUP(A681,Journal!$X$2:$Y$1000,2,FALSE)))</f>
        <v/>
      </c>
      <c r="D681" s="79" t="str">
        <f>IF(A681="","",IF(ISNA(VLOOKUP(A681,Journal!$X$2:$X$1000,1,FALSE)),"",VLOOKUP(A681,Journal!$X$2:$AF$1000,9,FALSE)))</f>
        <v/>
      </c>
      <c r="E681" s="79" t="str">
        <f>IF(A681="","",IF(ISNA(VLOOKUP(A681,Journal!$X$2:$X$1000,1,FALSE)),"",VLOOKUP(A681,Journal!$X$2:$AK$1000,13,FALSE)))</f>
        <v/>
      </c>
      <c r="F681" s="79" t="str">
        <f>IF(A681="","",IF(ISNA(VLOOKUP(A681,Journal!$X$2:$X$1000,1,FALSE)),"",VLOOKUP(A681,Journal!$X$2:$AK$1000,14,FALSE)))</f>
        <v/>
      </c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</row>
    <row r="682" spans="1:20" ht="15.75" customHeight="1" x14ac:dyDescent="0.25">
      <c r="A682" s="80" t="str">
        <f>IF(AND(Journal!L682&gt;=Statistics!$E$4,Journal!L682&lt;=Statistics!$F$4),Journal!X682,"")</f>
        <v/>
      </c>
      <c r="B682" s="128" t="str">
        <f>IF(A682="","",VLOOKUP(A682,Journal!$X:$AG,10,FALSE))</f>
        <v/>
      </c>
      <c r="C682" s="127" t="str">
        <f>IF(A682="","",IF(ISNA(VLOOKUP(A682,Journal!$X$2:$X$1000,1,FALSE)),"",VLOOKUP(A682,Journal!$X$2:$Y$1000,2,FALSE)))</f>
        <v/>
      </c>
      <c r="D682" s="79" t="str">
        <f>IF(A682="","",IF(ISNA(VLOOKUP(A682,Journal!$X$2:$X$1000,1,FALSE)),"",VLOOKUP(A682,Journal!$X$2:$AF$1000,9,FALSE)))</f>
        <v/>
      </c>
      <c r="E682" s="79" t="str">
        <f>IF(A682="","",IF(ISNA(VLOOKUP(A682,Journal!$X$2:$X$1000,1,FALSE)),"",VLOOKUP(A682,Journal!$X$2:$AK$1000,13,FALSE)))</f>
        <v/>
      </c>
      <c r="F682" s="79" t="str">
        <f>IF(A682="","",IF(ISNA(VLOOKUP(A682,Journal!$X$2:$X$1000,1,FALSE)),"",VLOOKUP(A682,Journal!$X$2:$AK$1000,14,FALSE)))</f>
        <v/>
      </c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</row>
    <row r="683" spans="1:20" ht="15.75" customHeight="1" x14ac:dyDescent="0.25">
      <c r="A683" s="80" t="str">
        <f>IF(AND(Journal!L683&gt;=Statistics!$E$4,Journal!L683&lt;=Statistics!$F$4),Journal!X683,"")</f>
        <v/>
      </c>
      <c r="B683" s="128" t="str">
        <f>IF(A683="","",VLOOKUP(A683,Journal!$X:$AG,10,FALSE))</f>
        <v/>
      </c>
      <c r="C683" s="127" t="str">
        <f>IF(A683="","",IF(ISNA(VLOOKUP(A683,Journal!$X$2:$X$1000,1,FALSE)),"",VLOOKUP(A683,Journal!$X$2:$Y$1000,2,FALSE)))</f>
        <v/>
      </c>
      <c r="D683" s="79" t="str">
        <f>IF(A683="","",IF(ISNA(VLOOKUP(A683,Journal!$X$2:$X$1000,1,FALSE)),"",VLOOKUP(A683,Journal!$X$2:$AF$1000,9,FALSE)))</f>
        <v/>
      </c>
      <c r="E683" s="79" t="str">
        <f>IF(A683="","",IF(ISNA(VLOOKUP(A683,Journal!$X$2:$X$1000,1,FALSE)),"",VLOOKUP(A683,Journal!$X$2:$AK$1000,13,FALSE)))</f>
        <v/>
      </c>
      <c r="F683" s="79" t="str">
        <f>IF(A683="","",IF(ISNA(VLOOKUP(A683,Journal!$X$2:$X$1000,1,FALSE)),"",VLOOKUP(A683,Journal!$X$2:$AK$1000,14,FALSE)))</f>
        <v/>
      </c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</row>
    <row r="684" spans="1:20" ht="15.75" customHeight="1" x14ac:dyDescent="0.25">
      <c r="A684" s="80" t="str">
        <f>IF(AND(Journal!L684&gt;=Statistics!$E$4,Journal!L684&lt;=Statistics!$F$4),Journal!X684,"")</f>
        <v/>
      </c>
      <c r="B684" s="128" t="str">
        <f>IF(A684="","",VLOOKUP(A684,Journal!$X:$AG,10,FALSE))</f>
        <v/>
      </c>
      <c r="C684" s="127" t="str">
        <f>IF(A684="","",IF(ISNA(VLOOKUP(A684,Journal!$X$2:$X$1000,1,FALSE)),"",VLOOKUP(A684,Journal!$X$2:$Y$1000,2,FALSE)))</f>
        <v/>
      </c>
      <c r="D684" s="79" t="str">
        <f>IF(A684="","",IF(ISNA(VLOOKUP(A684,Journal!$X$2:$X$1000,1,FALSE)),"",VLOOKUP(A684,Journal!$X$2:$AF$1000,9,FALSE)))</f>
        <v/>
      </c>
      <c r="E684" s="79" t="str">
        <f>IF(A684="","",IF(ISNA(VLOOKUP(A684,Journal!$X$2:$X$1000,1,FALSE)),"",VLOOKUP(A684,Journal!$X$2:$AK$1000,13,FALSE)))</f>
        <v/>
      </c>
      <c r="F684" s="79" t="str">
        <f>IF(A684="","",IF(ISNA(VLOOKUP(A684,Journal!$X$2:$X$1000,1,FALSE)),"",VLOOKUP(A684,Journal!$X$2:$AK$1000,14,FALSE)))</f>
        <v/>
      </c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</row>
    <row r="685" spans="1:20" ht="15.75" customHeight="1" x14ac:dyDescent="0.25">
      <c r="A685" s="80" t="str">
        <f>IF(AND(Journal!L685&gt;=Statistics!$E$4,Journal!L685&lt;=Statistics!$F$4),Journal!X685,"")</f>
        <v/>
      </c>
      <c r="B685" s="128" t="str">
        <f>IF(A685="","",VLOOKUP(A685,Journal!$X:$AG,10,FALSE))</f>
        <v/>
      </c>
      <c r="C685" s="127" t="str">
        <f>IF(A685="","",IF(ISNA(VLOOKUP(A685,Journal!$X$2:$X$1000,1,FALSE)),"",VLOOKUP(A685,Journal!$X$2:$Y$1000,2,FALSE)))</f>
        <v/>
      </c>
      <c r="D685" s="79" t="str">
        <f>IF(A685="","",IF(ISNA(VLOOKUP(A685,Journal!$X$2:$X$1000,1,FALSE)),"",VLOOKUP(A685,Journal!$X$2:$AF$1000,9,FALSE)))</f>
        <v/>
      </c>
      <c r="E685" s="79" t="str">
        <f>IF(A685="","",IF(ISNA(VLOOKUP(A685,Journal!$X$2:$X$1000,1,FALSE)),"",VLOOKUP(A685,Journal!$X$2:$AK$1000,13,FALSE)))</f>
        <v/>
      </c>
      <c r="F685" s="79" t="str">
        <f>IF(A685="","",IF(ISNA(VLOOKUP(A685,Journal!$X$2:$X$1000,1,FALSE)),"",VLOOKUP(A685,Journal!$X$2:$AK$1000,14,FALSE)))</f>
        <v/>
      </c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</row>
    <row r="686" spans="1:20" ht="15.75" customHeight="1" x14ac:dyDescent="0.25">
      <c r="A686" s="80" t="str">
        <f>IF(AND(Journal!L686&gt;=Statistics!$E$4,Journal!L686&lt;=Statistics!$F$4),Journal!X686,"")</f>
        <v/>
      </c>
      <c r="B686" s="128" t="str">
        <f>IF(A686="","",VLOOKUP(A686,Journal!$X:$AG,10,FALSE))</f>
        <v/>
      </c>
      <c r="C686" s="127" t="str">
        <f>IF(A686="","",IF(ISNA(VLOOKUP(A686,Journal!$X$2:$X$1000,1,FALSE)),"",VLOOKUP(A686,Journal!$X$2:$Y$1000,2,FALSE)))</f>
        <v/>
      </c>
      <c r="D686" s="79" t="str">
        <f>IF(A686="","",IF(ISNA(VLOOKUP(A686,Journal!$X$2:$X$1000,1,FALSE)),"",VLOOKUP(A686,Journal!$X$2:$AF$1000,9,FALSE)))</f>
        <v/>
      </c>
      <c r="E686" s="79" t="str">
        <f>IF(A686="","",IF(ISNA(VLOOKUP(A686,Journal!$X$2:$X$1000,1,FALSE)),"",VLOOKUP(A686,Journal!$X$2:$AK$1000,13,FALSE)))</f>
        <v/>
      </c>
      <c r="F686" s="79" t="str">
        <f>IF(A686="","",IF(ISNA(VLOOKUP(A686,Journal!$X$2:$X$1000,1,FALSE)),"",VLOOKUP(A686,Journal!$X$2:$AK$1000,14,FALSE)))</f>
        <v/>
      </c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</row>
    <row r="687" spans="1:20" ht="15.75" customHeight="1" x14ac:dyDescent="0.25">
      <c r="A687" s="80" t="str">
        <f>IF(AND(Journal!L687&gt;=Statistics!$E$4,Journal!L687&lt;=Statistics!$F$4),Journal!X687,"")</f>
        <v/>
      </c>
      <c r="B687" s="128" t="str">
        <f>IF(A687="","",VLOOKUP(A687,Journal!$X:$AG,10,FALSE))</f>
        <v/>
      </c>
      <c r="C687" s="127" t="str">
        <f>IF(A687="","",IF(ISNA(VLOOKUP(A687,Journal!$X$2:$X$1000,1,FALSE)),"",VLOOKUP(A687,Journal!$X$2:$Y$1000,2,FALSE)))</f>
        <v/>
      </c>
      <c r="D687" s="79" t="str">
        <f>IF(A687="","",IF(ISNA(VLOOKUP(A687,Journal!$X$2:$X$1000,1,FALSE)),"",VLOOKUP(A687,Journal!$X$2:$AF$1000,9,FALSE)))</f>
        <v/>
      </c>
      <c r="E687" s="79" t="str">
        <f>IF(A687="","",IF(ISNA(VLOOKUP(A687,Journal!$X$2:$X$1000,1,FALSE)),"",VLOOKUP(A687,Journal!$X$2:$AK$1000,13,FALSE)))</f>
        <v/>
      </c>
      <c r="F687" s="79" t="str">
        <f>IF(A687="","",IF(ISNA(VLOOKUP(A687,Journal!$X$2:$X$1000,1,FALSE)),"",VLOOKUP(A687,Journal!$X$2:$AK$1000,14,FALSE)))</f>
        <v/>
      </c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</row>
    <row r="688" spans="1:20" ht="15.75" customHeight="1" x14ac:dyDescent="0.25">
      <c r="A688" s="80" t="str">
        <f>IF(AND(Journal!L688&gt;=Statistics!$E$4,Journal!L688&lt;=Statistics!$F$4),Journal!X688,"")</f>
        <v/>
      </c>
      <c r="B688" s="128" t="str">
        <f>IF(A688="","",VLOOKUP(A688,Journal!$X:$AG,10,FALSE))</f>
        <v/>
      </c>
      <c r="C688" s="127" t="str">
        <f>IF(A688="","",IF(ISNA(VLOOKUP(A688,Journal!$X$2:$X$1000,1,FALSE)),"",VLOOKUP(A688,Journal!$X$2:$Y$1000,2,FALSE)))</f>
        <v/>
      </c>
      <c r="D688" s="79" t="str">
        <f>IF(A688="","",IF(ISNA(VLOOKUP(A688,Journal!$X$2:$X$1000,1,FALSE)),"",VLOOKUP(A688,Journal!$X$2:$AF$1000,9,FALSE)))</f>
        <v/>
      </c>
      <c r="E688" s="79" t="str">
        <f>IF(A688="","",IF(ISNA(VLOOKUP(A688,Journal!$X$2:$X$1000,1,FALSE)),"",VLOOKUP(A688,Journal!$X$2:$AK$1000,13,FALSE)))</f>
        <v/>
      </c>
      <c r="F688" s="79" t="str">
        <f>IF(A688="","",IF(ISNA(VLOOKUP(A688,Journal!$X$2:$X$1000,1,FALSE)),"",VLOOKUP(A688,Journal!$X$2:$AK$1000,14,FALSE)))</f>
        <v/>
      </c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</row>
    <row r="689" spans="1:20" ht="15.75" customHeight="1" x14ac:dyDescent="0.25">
      <c r="A689" s="80" t="str">
        <f>IF(AND(Journal!L689&gt;=Statistics!$E$4,Journal!L689&lt;=Statistics!$F$4),Journal!X689,"")</f>
        <v/>
      </c>
      <c r="B689" s="128" t="str">
        <f>IF(A689="","",VLOOKUP(A689,Journal!$X:$AG,10,FALSE))</f>
        <v/>
      </c>
      <c r="C689" s="127" t="str">
        <f>IF(A689="","",IF(ISNA(VLOOKUP(A689,Journal!$X$2:$X$1000,1,FALSE)),"",VLOOKUP(A689,Journal!$X$2:$Y$1000,2,FALSE)))</f>
        <v/>
      </c>
      <c r="D689" s="79" t="str">
        <f>IF(A689="","",IF(ISNA(VLOOKUP(A689,Journal!$X$2:$X$1000,1,FALSE)),"",VLOOKUP(A689,Journal!$X$2:$AF$1000,9,FALSE)))</f>
        <v/>
      </c>
      <c r="E689" s="79" t="str">
        <f>IF(A689="","",IF(ISNA(VLOOKUP(A689,Journal!$X$2:$X$1000,1,FALSE)),"",VLOOKUP(A689,Journal!$X$2:$AK$1000,13,FALSE)))</f>
        <v/>
      </c>
      <c r="F689" s="79" t="str">
        <f>IF(A689="","",IF(ISNA(VLOOKUP(A689,Journal!$X$2:$X$1000,1,FALSE)),"",VLOOKUP(A689,Journal!$X$2:$AK$1000,14,FALSE)))</f>
        <v/>
      </c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</row>
    <row r="690" spans="1:20" ht="15.75" customHeight="1" x14ac:dyDescent="0.25">
      <c r="A690" s="80" t="str">
        <f>IF(AND(Journal!L690&gt;=Statistics!$E$4,Journal!L690&lt;=Statistics!$F$4),Journal!X690,"")</f>
        <v/>
      </c>
      <c r="B690" s="128" t="str">
        <f>IF(A690="","",VLOOKUP(A690,Journal!$X:$AG,10,FALSE))</f>
        <v/>
      </c>
      <c r="C690" s="127" t="str">
        <f>IF(A690="","",IF(ISNA(VLOOKUP(A690,Journal!$X$2:$X$1000,1,FALSE)),"",VLOOKUP(A690,Journal!$X$2:$Y$1000,2,FALSE)))</f>
        <v/>
      </c>
      <c r="D690" s="79" t="str">
        <f>IF(A690="","",IF(ISNA(VLOOKUP(A690,Journal!$X$2:$X$1000,1,FALSE)),"",VLOOKUP(A690,Journal!$X$2:$AF$1000,9,FALSE)))</f>
        <v/>
      </c>
      <c r="E690" s="79" t="str">
        <f>IF(A690="","",IF(ISNA(VLOOKUP(A690,Journal!$X$2:$X$1000,1,FALSE)),"",VLOOKUP(A690,Journal!$X$2:$AK$1000,13,FALSE)))</f>
        <v/>
      </c>
      <c r="F690" s="79" t="str">
        <f>IF(A690="","",IF(ISNA(VLOOKUP(A690,Journal!$X$2:$X$1000,1,FALSE)),"",VLOOKUP(A690,Journal!$X$2:$AK$1000,14,FALSE)))</f>
        <v/>
      </c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</row>
    <row r="691" spans="1:20" ht="15.75" customHeight="1" x14ac:dyDescent="0.25">
      <c r="A691" s="80" t="str">
        <f>IF(AND(Journal!L691&gt;=Statistics!$E$4,Journal!L691&lt;=Statistics!$F$4),Journal!X691,"")</f>
        <v/>
      </c>
      <c r="B691" s="128" t="str">
        <f>IF(A691="","",VLOOKUP(A691,Journal!$X:$AG,10,FALSE))</f>
        <v/>
      </c>
      <c r="C691" s="127" t="str">
        <f>IF(A691="","",IF(ISNA(VLOOKUP(A691,Journal!$X$2:$X$1000,1,FALSE)),"",VLOOKUP(A691,Journal!$X$2:$Y$1000,2,FALSE)))</f>
        <v/>
      </c>
      <c r="D691" s="79" t="str">
        <f>IF(A691="","",IF(ISNA(VLOOKUP(A691,Journal!$X$2:$X$1000,1,FALSE)),"",VLOOKUP(A691,Journal!$X$2:$AF$1000,9,FALSE)))</f>
        <v/>
      </c>
      <c r="E691" s="79" t="str">
        <f>IF(A691="","",IF(ISNA(VLOOKUP(A691,Journal!$X$2:$X$1000,1,FALSE)),"",VLOOKUP(A691,Journal!$X$2:$AK$1000,13,FALSE)))</f>
        <v/>
      </c>
      <c r="F691" s="79" t="str">
        <f>IF(A691="","",IF(ISNA(VLOOKUP(A691,Journal!$X$2:$X$1000,1,FALSE)),"",VLOOKUP(A691,Journal!$X$2:$AK$1000,14,FALSE)))</f>
        <v/>
      </c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</row>
    <row r="692" spans="1:20" ht="15.75" customHeight="1" x14ac:dyDescent="0.25">
      <c r="A692" s="80" t="str">
        <f>IF(AND(Journal!L692&gt;=Statistics!$E$4,Journal!L692&lt;=Statistics!$F$4),Journal!X692,"")</f>
        <v/>
      </c>
      <c r="B692" s="128" t="str">
        <f>IF(A692="","",VLOOKUP(A692,Journal!$X:$AG,10,FALSE))</f>
        <v/>
      </c>
      <c r="C692" s="127" t="str">
        <f>IF(A692="","",IF(ISNA(VLOOKUP(A692,Journal!$X$2:$X$1000,1,FALSE)),"",VLOOKUP(A692,Journal!$X$2:$Y$1000,2,FALSE)))</f>
        <v/>
      </c>
      <c r="D692" s="79" t="str">
        <f>IF(A692="","",IF(ISNA(VLOOKUP(A692,Journal!$X$2:$X$1000,1,FALSE)),"",VLOOKUP(A692,Journal!$X$2:$AF$1000,9,FALSE)))</f>
        <v/>
      </c>
      <c r="E692" s="79" t="str">
        <f>IF(A692="","",IF(ISNA(VLOOKUP(A692,Journal!$X$2:$X$1000,1,FALSE)),"",VLOOKUP(A692,Journal!$X$2:$AK$1000,13,FALSE)))</f>
        <v/>
      </c>
      <c r="F692" s="79" t="str">
        <f>IF(A692="","",IF(ISNA(VLOOKUP(A692,Journal!$X$2:$X$1000,1,FALSE)),"",VLOOKUP(A692,Journal!$X$2:$AK$1000,14,FALSE)))</f>
        <v/>
      </c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</row>
    <row r="693" spans="1:20" ht="15.75" customHeight="1" x14ac:dyDescent="0.25">
      <c r="A693" s="80" t="str">
        <f>IF(AND(Journal!L693&gt;=Statistics!$E$4,Journal!L693&lt;=Statistics!$F$4),Journal!X693,"")</f>
        <v/>
      </c>
      <c r="B693" s="128" t="str">
        <f>IF(A693="","",VLOOKUP(A693,Journal!$X:$AG,10,FALSE))</f>
        <v/>
      </c>
      <c r="C693" s="127" t="str">
        <f>IF(A693="","",IF(ISNA(VLOOKUP(A693,Journal!$X$2:$X$1000,1,FALSE)),"",VLOOKUP(A693,Journal!$X$2:$Y$1000,2,FALSE)))</f>
        <v/>
      </c>
      <c r="D693" s="79" t="str">
        <f>IF(A693="","",IF(ISNA(VLOOKUP(A693,Journal!$X$2:$X$1000,1,FALSE)),"",VLOOKUP(A693,Journal!$X$2:$AF$1000,9,FALSE)))</f>
        <v/>
      </c>
      <c r="E693" s="79" t="str">
        <f>IF(A693="","",IF(ISNA(VLOOKUP(A693,Journal!$X$2:$X$1000,1,FALSE)),"",VLOOKUP(A693,Journal!$X$2:$AK$1000,13,FALSE)))</f>
        <v/>
      </c>
      <c r="F693" s="79" t="str">
        <f>IF(A693="","",IF(ISNA(VLOOKUP(A693,Journal!$X$2:$X$1000,1,FALSE)),"",VLOOKUP(A693,Journal!$X$2:$AK$1000,14,FALSE)))</f>
        <v/>
      </c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</row>
    <row r="694" spans="1:20" ht="15.75" customHeight="1" x14ac:dyDescent="0.25">
      <c r="A694" s="80" t="str">
        <f>IF(AND(Journal!L694&gt;=Statistics!$E$4,Journal!L694&lt;=Statistics!$F$4),Journal!X694,"")</f>
        <v/>
      </c>
      <c r="B694" s="128" t="str">
        <f>IF(A694="","",VLOOKUP(A694,Journal!$X:$AG,10,FALSE))</f>
        <v/>
      </c>
      <c r="C694" s="127" t="str">
        <f>IF(A694="","",IF(ISNA(VLOOKUP(A694,Journal!$X$2:$X$1000,1,FALSE)),"",VLOOKUP(A694,Journal!$X$2:$Y$1000,2,FALSE)))</f>
        <v/>
      </c>
      <c r="D694" s="79" t="str">
        <f>IF(A694="","",IF(ISNA(VLOOKUP(A694,Journal!$X$2:$X$1000,1,FALSE)),"",VLOOKUP(A694,Journal!$X$2:$AF$1000,9,FALSE)))</f>
        <v/>
      </c>
      <c r="E694" s="79" t="str">
        <f>IF(A694="","",IF(ISNA(VLOOKUP(A694,Journal!$X$2:$X$1000,1,FALSE)),"",VLOOKUP(A694,Journal!$X$2:$AK$1000,13,FALSE)))</f>
        <v/>
      </c>
      <c r="F694" s="79" t="str">
        <f>IF(A694="","",IF(ISNA(VLOOKUP(A694,Journal!$X$2:$X$1000,1,FALSE)),"",VLOOKUP(A694,Journal!$X$2:$AK$1000,14,FALSE)))</f>
        <v/>
      </c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</row>
    <row r="695" spans="1:20" ht="15.75" customHeight="1" x14ac:dyDescent="0.25">
      <c r="A695" s="80" t="str">
        <f>IF(AND(Journal!L695&gt;=Statistics!$E$4,Journal!L695&lt;=Statistics!$F$4),Journal!X695,"")</f>
        <v/>
      </c>
      <c r="B695" s="128" t="str">
        <f>IF(A695="","",VLOOKUP(A695,Journal!$X:$AG,10,FALSE))</f>
        <v/>
      </c>
      <c r="C695" s="127" t="str">
        <f>IF(A695="","",IF(ISNA(VLOOKUP(A695,Journal!$X$2:$X$1000,1,FALSE)),"",VLOOKUP(A695,Journal!$X$2:$Y$1000,2,FALSE)))</f>
        <v/>
      </c>
      <c r="D695" s="79" t="str">
        <f>IF(A695="","",IF(ISNA(VLOOKUP(A695,Journal!$X$2:$X$1000,1,FALSE)),"",VLOOKUP(A695,Journal!$X$2:$AF$1000,9,FALSE)))</f>
        <v/>
      </c>
      <c r="E695" s="79" t="str">
        <f>IF(A695="","",IF(ISNA(VLOOKUP(A695,Journal!$X$2:$X$1000,1,FALSE)),"",VLOOKUP(A695,Journal!$X$2:$AK$1000,13,FALSE)))</f>
        <v/>
      </c>
      <c r="F695" s="79" t="str">
        <f>IF(A695="","",IF(ISNA(VLOOKUP(A695,Journal!$X$2:$X$1000,1,FALSE)),"",VLOOKUP(A695,Journal!$X$2:$AK$1000,14,FALSE)))</f>
        <v/>
      </c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</row>
    <row r="696" spans="1:20" ht="15.75" customHeight="1" x14ac:dyDescent="0.25">
      <c r="A696" s="80" t="str">
        <f>IF(AND(Journal!L696&gt;=Statistics!$E$4,Journal!L696&lt;=Statistics!$F$4),Journal!X696,"")</f>
        <v/>
      </c>
      <c r="B696" s="128" t="str">
        <f>IF(A696="","",VLOOKUP(A696,Journal!$X:$AG,10,FALSE))</f>
        <v/>
      </c>
      <c r="C696" s="127" t="str">
        <f>IF(A696="","",IF(ISNA(VLOOKUP(A696,Journal!$X$2:$X$1000,1,FALSE)),"",VLOOKUP(A696,Journal!$X$2:$Y$1000,2,FALSE)))</f>
        <v/>
      </c>
      <c r="D696" s="79" t="str">
        <f>IF(A696="","",IF(ISNA(VLOOKUP(A696,Journal!$X$2:$X$1000,1,FALSE)),"",VLOOKUP(A696,Journal!$X$2:$AF$1000,9,FALSE)))</f>
        <v/>
      </c>
      <c r="E696" s="79" t="str">
        <f>IF(A696="","",IF(ISNA(VLOOKUP(A696,Journal!$X$2:$X$1000,1,FALSE)),"",VLOOKUP(A696,Journal!$X$2:$AK$1000,13,FALSE)))</f>
        <v/>
      </c>
      <c r="F696" s="79" t="str">
        <f>IF(A696="","",IF(ISNA(VLOOKUP(A696,Journal!$X$2:$X$1000,1,FALSE)),"",VLOOKUP(A696,Journal!$X$2:$AK$1000,14,FALSE)))</f>
        <v/>
      </c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</row>
    <row r="697" spans="1:20" ht="15.75" customHeight="1" x14ac:dyDescent="0.25">
      <c r="A697" s="80" t="str">
        <f>IF(AND(Journal!L697&gt;=Statistics!$E$4,Journal!L697&lt;=Statistics!$F$4),Journal!X697,"")</f>
        <v/>
      </c>
      <c r="B697" s="128" t="str">
        <f>IF(A697="","",VLOOKUP(A697,Journal!$X:$AG,10,FALSE))</f>
        <v/>
      </c>
      <c r="C697" s="127" t="str">
        <f>IF(A697="","",IF(ISNA(VLOOKUP(A697,Journal!$X$2:$X$1000,1,FALSE)),"",VLOOKUP(A697,Journal!$X$2:$Y$1000,2,FALSE)))</f>
        <v/>
      </c>
      <c r="D697" s="79" t="str">
        <f>IF(A697="","",IF(ISNA(VLOOKUP(A697,Journal!$X$2:$X$1000,1,FALSE)),"",VLOOKUP(A697,Journal!$X$2:$AF$1000,9,FALSE)))</f>
        <v/>
      </c>
      <c r="E697" s="79" t="str">
        <f>IF(A697="","",IF(ISNA(VLOOKUP(A697,Journal!$X$2:$X$1000,1,FALSE)),"",VLOOKUP(A697,Journal!$X$2:$AK$1000,13,FALSE)))</f>
        <v/>
      </c>
      <c r="F697" s="79" t="str">
        <f>IF(A697="","",IF(ISNA(VLOOKUP(A697,Journal!$X$2:$X$1000,1,FALSE)),"",VLOOKUP(A697,Journal!$X$2:$AK$1000,14,FALSE)))</f>
        <v/>
      </c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</row>
    <row r="698" spans="1:20" ht="15.75" customHeight="1" x14ac:dyDescent="0.25">
      <c r="A698" s="80" t="str">
        <f>IF(AND(Journal!L698&gt;=Statistics!$E$4,Journal!L698&lt;=Statistics!$F$4),Journal!X698,"")</f>
        <v/>
      </c>
      <c r="B698" s="128" t="str">
        <f>IF(A698="","",VLOOKUP(A698,Journal!$X:$AG,10,FALSE))</f>
        <v/>
      </c>
      <c r="C698" s="127" t="str">
        <f>IF(A698="","",IF(ISNA(VLOOKUP(A698,Journal!$X$2:$X$1000,1,FALSE)),"",VLOOKUP(A698,Journal!$X$2:$Y$1000,2,FALSE)))</f>
        <v/>
      </c>
      <c r="D698" s="79" t="str">
        <f>IF(A698="","",IF(ISNA(VLOOKUP(A698,Journal!$X$2:$X$1000,1,FALSE)),"",VLOOKUP(A698,Journal!$X$2:$AF$1000,9,FALSE)))</f>
        <v/>
      </c>
      <c r="E698" s="79" t="str">
        <f>IF(A698="","",IF(ISNA(VLOOKUP(A698,Journal!$X$2:$X$1000,1,FALSE)),"",VLOOKUP(A698,Journal!$X$2:$AK$1000,13,FALSE)))</f>
        <v/>
      </c>
      <c r="F698" s="79" t="str">
        <f>IF(A698="","",IF(ISNA(VLOOKUP(A698,Journal!$X$2:$X$1000,1,FALSE)),"",VLOOKUP(A698,Journal!$X$2:$AK$1000,14,FALSE)))</f>
        <v/>
      </c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</row>
    <row r="699" spans="1:20" ht="15.75" customHeight="1" x14ac:dyDescent="0.25">
      <c r="A699" s="80" t="str">
        <f>IF(AND(Journal!L699&gt;=Statistics!$E$4,Journal!L699&lt;=Statistics!$F$4),Journal!X699,"")</f>
        <v/>
      </c>
      <c r="B699" s="128" t="str">
        <f>IF(A699="","",VLOOKUP(A699,Journal!$X:$AG,10,FALSE))</f>
        <v/>
      </c>
      <c r="C699" s="127" t="str">
        <f>IF(A699="","",IF(ISNA(VLOOKUP(A699,Journal!$X$2:$X$1000,1,FALSE)),"",VLOOKUP(A699,Journal!$X$2:$Y$1000,2,FALSE)))</f>
        <v/>
      </c>
      <c r="D699" s="79" t="str">
        <f>IF(A699="","",IF(ISNA(VLOOKUP(A699,Journal!$X$2:$X$1000,1,FALSE)),"",VLOOKUP(A699,Journal!$X$2:$AF$1000,9,FALSE)))</f>
        <v/>
      </c>
      <c r="E699" s="79" t="str">
        <f>IF(A699="","",IF(ISNA(VLOOKUP(A699,Journal!$X$2:$X$1000,1,FALSE)),"",VLOOKUP(A699,Journal!$X$2:$AK$1000,13,FALSE)))</f>
        <v/>
      </c>
      <c r="F699" s="79" t="str">
        <f>IF(A699="","",IF(ISNA(VLOOKUP(A699,Journal!$X$2:$X$1000,1,FALSE)),"",VLOOKUP(A699,Journal!$X$2:$AK$1000,14,FALSE)))</f>
        <v/>
      </c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</row>
    <row r="700" spans="1:20" ht="15.75" customHeight="1" x14ac:dyDescent="0.25">
      <c r="A700" s="80" t="str">
        <f>IF(AND(Journal!L700&gt;=Statistics!$E$4,Journal!L700&lt;=Statistics!$F$4),Journal!X700,"")</f>
        <v/>
      </c>
      <c r="B700" s="128" t="str">
        <f>IF(A700="","",VLOOKUP(A700,Journal!$X:$AG,10,FALSE))</f>
        <v/>
      </c>
      <c r="C700" s="127" t="str">
        <f>IF(A700="","",IF(ISNA(VLOOKUP(A700,Journal!$X$2:$X$1000,1,FALSE)),"",VLOOKUP(A700,Journal!$X$2:$Y$1000,2,FALSE)))</f>
        <v/>
      </c>
      <c r="D700" s="79" t="str">
        <f>IF(A700="","",IF(ISNA(VLOOKUP(A700,Journal!$X$2:$X$1000,1,FALSE)),"",VLOOKUP(A700,Journal!$X$2:$AF$1000,9,FALSE)))</f>
        <v/>
      </c>
      <c r="E700" s="79" t="str">
        <f>IF(A700="","",IF(ISNA(VLOOKUP(A700,Journal!$X$2:$X$1000,1,FALSE)),"",VLOOKUP(A700,Journal!$X$2:$AK$1000,13,FALSE)))</f>
        <v/>
      </c>
      <c r="F700" s="79" t="str">
        <f>IF(A700="","",IF(ISNA(VLOOKUP(A700,Journal!$X$2:$X$1000,1,FALSE)),"",VLOOKUP(A700,Journal!$X$2:$AK$1000,14,FALSE)))</f>
        <v/>
      </c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</row>
    <row r="701" spans="1:20" ht="15.75" customHeight="1" x14ac:dyDescent="0.25">
      <c r="A701" s="80" t="str">
        <f>IF(AND(Journal!L701&gt;=Statistics!$E$4,Journal!L701&lt;=Statistics!$F$4),Journal!X701,"")</f>
        <v/>
      </c>
      <c r="B701" s="128" t="str">
        <f>IF(A701="","",VLOOKUP(A701,Journal!$X:$AG,10,FALSE))</f>
        <v/>
      </c>
      <c r="C701" s="127" t="str">
        <f>IF(A701="","",IF(ISNA(VLOOKUP(A701,Journal!$X$2:$X$1000,1,FALSE)),"",VLOOKUP(A701,Journal!$X$2:$Y$1000,2,FALSE)))</f>
        <v/>
      </c>
      <c r="D701" s="79" t="str">
        <f>IF(A701="","",IF(ISNA(VLOOKUP(A701,Journal!$X$2:$X$1000,1,FALSE)),"",VLOOKUP(A701,Journal!$X$2:$AF$1000,9,FALSE)))</f>
        <v/>
      </c>
      <c r="E701" s="79" t="str">
        <f>IF(A701="","",IF(ISNA(VLOOKUP(A701,Journal!$X$2:$X$1000,1,FALSE)),"",VLOOKUP(A701,Journal!$X$2:$AK$1000,13,FALSE)))</f>
        <v/>
      </c>
      <c r="F701" s="79" t="str">
        <f>IF(A701="","",IF(ISNA(VLOOKUP(A701,Journal!$X$2:$X$1000,1,FALSE)),"",VLOOKUP(A701,Journal!$X$2:$AK$1000,14,FALSE)))</f>
        <v/>
      </c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</row>
    <row r="702" spans="1:20" ht="15.75" customHeight="1" x14ac:dyDescent="0.25">
      <c r="A702" s="80" t="str">
        <f>IF(AND(Journal!L702&gt;=Statistics!$E$4,Journal!L702&lt;=Statistics!$F$4),Journal!X702,"")</f>
        <v/>
      </c>
      <c r="B702" s="128" t="str">
        <f>IF(A702="","",VLOOKUP(A702,Journal!$X:$AG,10,FALSE))</f>
        <v/>
      </c>
      <c r="C702" s="127" t="str">
        <f>IF(A702="","",IF(ISNA(VLOOKUP(A702,Journal!$X$2:$X$1000,1,FALSE)),"",VLOOKUP(A702,Journal!$X$2:$Y$1000,2,FALSE)))</f>
        <v/>
      </c>
      <c r="D702" s="79" t="str">
        <f>IF(A702="","",IF(ISNA(VLOOKUP(A702,Journal!$X$2:$X$1000,1,FALSE)),"",VLOOKUP(A702,Journal!$X$2:$AF$1000,9,FALSE)))</f>
        <v/>
      </c>
      <c r="E702" s="79" t="str">
        <f>IF(A702="","",IF(ISNA(VLOOKUP(A702,Journal!$X$2:$X$1000,1,FALSE)),"",VLOOKUP(A702,Journal!$X$2:$AK$1000,13,FALSE)))</f>
        <v/>
      </c>
      <c r="F702" s="79" t="str">
        <f>IF(A702="","",IF(ISNA(VLOOKUP(A702,Journal!$X$2:$X$1000,1,FALSE)),"",VLOOKUP(A702,Journal!$X$2:$AK$1000,14,FALSE)))</f>
        <v/>
      </c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</row>
    <row r="703" spans="1:20" ht="15.75" customHeight="1" x14ac:dyDescent="0.25">
      <c r="A703" s="80" t="str">
        <f>IF(AND(Journal!L703&gt;=Statistics!$E$4,Journal!L703&lt;=Statistics!$F$4),Journal!X703,"")</f>
        <v/>
      </c>
      <c r="B703" s="128" t="str">
        <f>IF(A703="","",VLOOKUP(A703,Journal!$X:$AG,10,FALSE))</f>
        <v/>
      </c>
      <c r="C703" s="127" t="str">
        <f>IF(A703="","",IF(ISNA(VLOOKUP(A703,Journal!$X$2:$X$1000,1,FALSE)),"",VLOOKUP(A703,Journal!$X$2:$Y$1000,2,FALSE)))</f>
        <v/>
      </c>
      <c r="D703" s="79" t="str">
        <f>IF(A703="","",IF(ISNA(VLOOKUP(A703,Journal!$X$2:$X$1000,1,FALSE)),"",VLOOKUP(A703,Journal!$X$2:$AF$1000,9,FALSE)))</f>
        <v/>
      </c>
      <c r="E703" s="79" t="str">
        <f>IF(A703="","",IF(ISNA(VLOOKUP(A703,Journal!$X$2:$X$1000,1,FALSE)),"",VLOOKUP(A703,Journal!$X$2:$AK$1000,13,FALSE)))</f>
        <v/>
      </c>
      <c r="F703" s="79" t="str">
        <f>IF(A703="","",IF(ISNA(VLOOKUP(A703,Journal!$X$2:$X$1000,1,FALSE)),"",VLOOKUP(A703,Journal!$X$2:$AK$1000,14,FALSE)))</f>
        <v/>
      </c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</row>
    <row r="704" spans="1:20" ht="15.75" customHeight="1" x14ac:dyDescent="0.25">
      <c r="A704" s="80" t="str">
        <f>IF(AND(Journal!L704&gt;=Statistics!$E$4,Journal!L704&lt;=Statistics!$F$4),Journal!X704,"")</f>
        <v/>
      </c>
      <c r="B704" s="128" t="str">
        <f>IF(A704="","",VLOOKUP(A704,Journal!$X:$AG,10,FALSE))</f>
        <v/>
      </c>
      <c r="C704" s="127" t="str">
        <f>IF(A704="","",IF(ISNA(VLOOKUP(A704,Journal!$X$2:$X$1000,1,FALSE)),"",VLOOKUP(A704,Journal!$X$2:$Y$1000,2,FALSE)))</f>
        <v/>
      </c>
      <c r="D704" s="79" t="str">
        <f>IF(A704="","",IF(ISNA(VLOOKUP(A704,Journal!$X$2:$X$1000,1,FALSE)),"",VLOOKUP(A704,Journal!$X$2:$AF$1000,9,FALSE)))</f>
        <v/>
      </c>
      <c r="E704" s="79" t="str">
        <f>IF(A704="","",IF(ISNA(VLOOKUP(A704,Journal!$X$2:$X$1000,1,FALSE)),"",VLOOKUP(A704,Journal!$X$2:$AK$1000,13,FALSE)))</f>
        <v/>
      </c>
      <c r="F704" s="79" t="str">
        <f>IF(A704="","",IF(ISNA(VLOOKUP(A704,Journal!$X$2:$X$1000,1,FALSE)),"",VLOOKUP(A704,Journal!$X$2:$AK$1000,14,FALSE)))</f>
        <v/>
      </c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</row>
    <row r="705" spans="1:20" ht="15.75" customHeight="1" x14ac:dyDescent="0.25">
      <c r="A705" s="80" t="str">
        <f>IF(AND(Journal!L705&gt;=Statistics!$E$4,Journal!L705&lt;=Statistics!$F$4),Journal!X705,"")</f>
        <v/>
      </c>
      <c r="B705" s="128" t="str">
        <f>IF(A705="","",VLOOKUP(A705,Journal!$X:$AG,10,FALSE))</f>
        <v/>
      </c>
      <c r="C705" s="127" t="str">
        <f>IF(A705="","",IF(ISNA(VLOOKUP(A705,Journal!$X$2:$X$1000,1,FALSE)),"",VLOOKUP(A705,Journal!$X$2:$Y$1000,2,FALSE)))</f>
        <v/>
      </c>
      <c r="D705" s="79" t="str">
        <f>IF(A705="","",IF(ISNA(VLOOKUP(A705,Journal!$X$2:$X$1000,1,FALSE)),"",VLOOKUP(A705,Journal!$X$2:$AF$1000,9,FALSE)))</f>
        <v/>
      </c>
      <c r="E705" s="79" t="str">
        <f>IF(A705="","",IF(ISNA(VLOOKUP(A705,Journal!$X$2:$X$1000,1,FALSE)),"",VLOOKUP(A705,Journal!$X$2:$AK$1000,13,FALSE)))</f>
        <v/>
      </c>
      <c r="F705" s="79" t="str">
        <f>IF(A705="","",IF(ISNA(VLOOKUP(A705,Journal!$X$2:$X$1000,1,FALSE)),"",VLOOKUP(A705,Journal!$X$2:$AK$1000,14,FALSE)))</f>
        <v/>
      </c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</row>
    <row r="706" spans="1:20" ht="15.75" customHeight="1" x14ac:dyDescent="0.25">
      <c r="A706" s="80" t="str">
        <f>IF(AND(Journal!L706&gt;=Statistics!$E$4,Journal!L706&lt;=Statistics!$F$4),Journal!X706,"")</f>
        <v/>
      </c>
      <c r="B706" s="128" t="str">
        <f>IF(A706="","",VLOOKUP(A706,Journal!$X:$AG,10,FALSE))</f>
        <v/>
      </c>
      <c r="C706" s="127" t="str">
        <f>IF(A706="","",IF(ISNA(VLOOKUP(A706,Journal!$X$2:$X$1000,1,FALSE)),"",VLOOKUP(A706,Journal!$X$2:$Y$1000,2,FALSE)))</f>
        <v/>
      </c>
      <c r="D706" s="79" t="str">
        <f>IF(A706="","",IF(ISNA(VLOOKUP(A706,Journal!$X$2:$X$1000,1,FALSE)),"",VLOOKUP(A706,Journal!$X$2:$AF$1000,9,FALSE)))</f>
        <v/>
      </c>
      <c r="E706" s="79" t="str">
        <f>IF(A706="","",IF(ISNA(VLOOKUP(A706,Journal!$X$2:$X$1000,1,FALSE)),"",VLOOKUP(A706,Journal!$X$2:$AK$1000,13,FALSE)))</f>
        <v/>
      </c>
      <c r="F706" s="79" t="str">
        <f>IF(A706="","",IF(ISNA(VLOOKUP(A706,Journal!$X$2:$X$1000,1,FALSE)),"",VLOOKUP(A706,Journal!$X$2:$AK$1000,14,FALSE)))</f>
        <v/>
      </c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</row>
    <row r="707" spans="1:20" ht="15.75" customHeight="1" x14ac:dyDescent="0.25">
      <c r="A707" s="80" t="str">
        <f>IF(AND(Journal!L707&gt;=Statistics!$E$4,Journal!L707&lt;=Statistics!$F$4),Journal!X707,"")</f>
        <v/>
      </c>
      <c r="B707" s="128" t="str">
        <f>IF(A707="","",VLOOKUP(A707,Journal!$X:$AG,10,FALSE))</f>
        <v/>
      </c>
      <c r="C707" s="127" t="str">
        <f>IF(A707="","",IF(ISNA(VLOOKUP(A707,Journal!$X$2:$X$1000,1,FALSE)),"",VLOOKUP(A707,Journal!$X$2:$Y$1000,2,FALSE)))</f>
        <v/>
      </c>
      <c r="D707" s="79" t="str">
        <f>IF(A707="","",IF(ISNA(VLOOKUP(A707,Journal!$X$2:$X$1000,1,FALSE)),"",VLOOKUP(A707,Journal!$X$2:$AF$1000,9,FALSE)))</f>
        <v/>
      </c>
      <c r="E707" s="79" t="str">
        <f>IF(A707="","",IF(ISNA(VLOOKUP(A707,Journal!$X$2:$X$1000,1,FALSE)),"",VLOOKUP(A707,Journal!$X$2:$AK$1000,13,FALSE)))</f>
        <v/>
      </c>
      <c r="F707" s="79" t="str">
        <f>IF(A707="","",IF(ISNA(VLOOKUP(A707,Journal!$X$2:$X$1000,1,FALSE)),"",VLOOKUP(A707,Journal!$X$2:$AK$1000,14,FALSE)))</f>
        <v/>
      </c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</row>
    <row r="708" spans="1:20" ht="15.75" customHeight="1" x14ac:dyDescent="0.25">
      <c r="A708" s="80" t="str">
        <f>IF(AND(Journal!L708&gt;=Statistics!$E$4,Journal!L708&lt;=Statistics!$F$4),Journal!X708,"")</f>
        <v/>
      </c>
      <c r="B708" s="128" t="str">
        <f>IF(A708="","",VLOOKUP(A708,Journal!$X:$AG,10,FALSE))</f>
        <v/>
      </c>
      <c r="C708" s="127" t="str">
        <f>IF(A708="","",IF(ISNA(VLOOKUP(A708,Journal!$X$2:$X$1000,1,FALSE)),"",VLOOKUP(A708,Journal!$X$2:$Y$1000,2,FALSE)))</f>
        <v/>
      </c>
      <c r="D708" s="79" t="str">
        <f>IF(A708="","",IF(ISNA(VLOOKUP(A708,Journal!$X$2:$X$1000,1,FALSE)),"",VLOOKUP(A708,Journal!$X$2:$AF$1000,9,FALSE)))</f>
        <v/>
      </c>
      <c r="E708" s="79" t="str">
        <f>IF(A708="","",IF(ISNA(VLOOKUP(A708,Journal!$X$2:$X$1000,1,FALSE)),"",VLOOKUP(A708,Journal!$X$2:$AK$1000,13,FALSE)))</f>
        <v/>
      </c>
      <c r="F708" s="79" t="str">
        <f>IF(A708="","",IF(ISNA(VLOOKUP(A708,Journal!$X$2:$X$1000,1,FALSE)),"",VLOOKUP(A708,Journal!$X$2:$AK$1000,14,FALSE)))</f>
        <v/>
      </c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</row>
    <row r="709" spans="1:20" ht="15.75" customHeight="1" x14ac:dyDescent="0.25">
      <c r="A709" s="80" t="str">
        <f>IF(AND(Journal!L709&gt;=Statistics!$E$4,Journal!L709&lt;=Statistics!$F$4),Journal!X709,"")</f>
        <v/>
      </c>
      <c r="B709" s="128" t="str">
        <f>IF(A709="","",VLOOKUP(A709,Journal!$X:$AG,10,FALSE))</f>
        <v/>
      </c>
      <c r="C709" s="127" t="str">
        <f>IF(A709="","",IF(ISNA(VLOOKUP(A709,Journal!$X$2:$X$1000,1,FALSE)),"",VLOOKUP(A709,Journal!$X$2:$Y$1000,2,FALSE)))</f>
        <v/>
      </c>
      <c r="D709" s="79" t="str">
        <f>IF(A709="","",IF(ISNA(VLOOKUP(A709,Journal!$X$2:$X$1000,1,FALSE)),"",VLOOKUP(A709,Journal!$X$2:$AF$1000,9,FALSE)))</f>
        <v/>
      </c>
      <c r="E709" s="79" t="str">
        <f>IF(A709="","",IF(ISNA(VLOOKUP(A709,Journal!$X$2:$X$1000,1,FALSE)),"",VLOOKUP(A709,Journal!$X$2:$AK$1000,13,FALSE)))</f>
        <v/>
      </c>
      <c r="F709" s="79" t="str">
        <f>IF(A709="","",IF(ISNA(VLOOKUP(A709,Journal!$X$2:$X$1000,1,FALSE)),"",VLOOKUP(A709,Journal!$X$2:$AK$1000,14,FALSE)))</f>
        <v/>
      </c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</row>
    <row r="710" spans="1:20" ht="15.75" customHeight="1" x14ac:dyDescent="0.25">
      <c r="A710" s="80" t="str">
        <f>IF(AND(Journal!L710&gt;=Statistics!$E$4,Journal!L710&lt;=Statistics!$F$4),Journal!X710,"")</f>
        <v/>
      </c>
      <c r="B710" s="128" t="str">
        <f>IF(A710="","",VLOOKUP(A710,Journal!$X:$AG,10,FALSE))</f>
        <v/>
      </c>
      <c r="C710" s="127" t="str">
        <f>IF(A710="","",IF(ISNA(VLOOKUP(A710,Journal!$X$2:$X$1000,1,FALSE)),"",VLOOKUP(A710,Journal!$X$2:$Y$1000,2,FALSE)))</f>
        <v/>
      </c>
      <c r="D710" s="79" t="str">
        <f>IF(A710="","",IF(ISNA(VLOOKUP(A710,Journal!$X$2:$X$1000,1,FALSE)),"",VLOOKUP(A710,Journal!$X$2:$AF$1000,9,FALSE)))</f>
        <v/>
      </c>
      <c r="E710" s="79" t="str">
        <f>IF(A710="","",IF(ISNA(VLOOKUP(A710,Journal!$X$2:$X$1000,1,FALSE)),"",VLOOKUP(A710,Journal!$X$2:$AK$1000,13,FALSE)))</f>
        <v/>
      </c>
      <c r="F710" s="79" t="str">
        <f>IF(A710="","",IF(ISNA(VLOOKUP(A710,Journal!$X$2:$X$1000,1,FALSE)),"",VLOOKUP(A710,Journal!$X$2:$AK$1000,14,FALSE)))</f>
        <v/>
      </c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</row>
    <row r="711" spans="1:20" ht="15.75" customHeight="1" x14ac:dyDescent="0.25">
      <c r="A711" s="80" t="str">
        <f>IF(AND(Journal!L711&gt;=Statistics!$E$4,Journal!L711&lt;=Statistics!$F$4),Journal!X711,"")</f>
        <v/>
      </c>
      <c r="B711" s="128" t="str">
        <f>IF(A711="","",VLOOKUP(A711,Journal!$X:$AG,10,FALSE))</f>
        <v/>
      </c>
      <c r="C711" s="127" t="str">
        <f>IF(A711="","",IF(ISNA(VLOOKUP(A711,Journal!$X$2:$X$1000,1,FALSE)),"",VLOOKUP(A711,Journal!$X$2:$Y$1000,2,FALSE)))</f>
        <v/>
      </c>
      <c r="D711" s="79" t="str">
        <f>IF(A711="","",IF(ISNA(VLOOKUP(A711,Journal!$X$2:$X$1000,1,FALSE)),"",VLOOKUP(A711,Journal!$X$2:$AF$1000,9,FALSE)))</f>
        <v/>
      </c>
      <c r="E711" s="79" t="str">
        <f>IF(A711="","",IF(ISNA(VLOOKUP(A711,Journal!$X$2:$X$1000,1,FALSE)),"",VLOOKUP(A711,Journal!$X$2:$AK$1000,13,FALSE)))</f>
        <v/>
      </c>
      <c r="F711" s="79" t="str">
        <f>IF(A711="","",IF(ISNA(VLOOKUP(A711,Journal!$X$2:$X$1000,1,FALSE)),"",VLOOKUP(A711,Journal!$X$2:$AK$1000,14,FALSE)))</f>
        <v/>
      </c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</row>
    <row r="712" spans="1:20" ht="15.75" customHeight="1" x14ac:dyDescent="0.25">
      <c r="A712" s="80" t="str">
        <f>IF(AND(Journal!L712&gt;=Statistics!$E$4,Journal!L712&lt;=Statistics!$F$4),Journal!X712,"")</f>
        <v/>
      </c>
      <c r="B712" s="128" t="str">
        <f>IF(A712="","",VLOOKUP(A712,Journal!$X:$AG,10,FALSE))</f>
        <v/>
      </c>
      <c r="C712" s="127" t="str">
        <f>IF(A712="","",IF(ISNA(VLOOKUP(A712,Journal!$X$2:$X$1000,1,FALSE)),"",VLOOKUP(A712,Journal!$X$2:$Y$1000,2,FALSE)))</f>
        <v/>
      </c>
      <c r="D712" s="79" t="str">
        <f>IF(A712="","",IF(ISNA(VLOOKUP(A712,Journal!$X$2:$X$1000,1,FALSE)),"",VLOOKUP(A712,Journal!$X$2:$AF$1000,9,FALSE)))</f>
        <v/>
      </c>
      <c r="E712" s="79" t="str">
        <f>IF(A712="","",IF(ISNA(VLOOKUP(A712,Journal!$X$2:$X$1000,1,FALSE)),"",VLOOKUP(A712,Journal!$X$2:$AK$1000,13,FALSE)))</f>
        <v/>
      </c>
      <c r="F712" s="79" t="str">
        <f>IF(A712="","",IF(ISNA(VLOOKUP(A712,Journal!$X$2:$X$1000,1,FALSE)),"",VLOOKUP(A712,Journal!$X$2:$AK$1000,14,FALSE)))</f>
        <v/>
      </c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</row>
    <row r="713" spans="1:20" ht="15.75" customHeight="1" x14ac:dyDescent="0.25">
      <c r="A713" s="80" t="str">
        <f>IF(AND(Journal!L713&gt;=Statistics!$E$4,Journal!L713&lt;=Statistics!$F$4),Journal!X713,"")</f>
        <v/>
      </c>
      <c r="B713" s="128" t="str">
        <f>IF(A713="","",VLOOKUP(A713,Journal!$X:$AG,10,FALSE))</f>
        <v/>
      </c>
      <c r="C713" s="127" t="str">
        <f>IF(A713="","",IF(ISNA(VLOOKUP(A713,Journal!$X$2:$X$1000,1,FALSE)),"",VLOOKUP(A713,Journal!$X$2:$Y$1000,2,FALSE)))</f>
        <v/>
      </c>
      <c r="D713" s="79" t="str">
        <f>IF(A713="","",IF(ISNA(VLOOKUP(A713,Journal!$X$2:$X$1000,1,FALSE)),"",VLOOKUP(A713,Journal!$X$2:$AF$1000,9,FALSE)))</f>
        <v/>
      </c>
      <c r="E713" s="79" t="str">
        <f>IF(A713="","",IF(ISNA(VLOOKUP(A713,Journal!$X$2:$X$1000,1,FALSE)),"",VLOOKUP(A713,Journal!$X$2:$AK$1000,13,FALSE)))</f>
        <v/>
      </c>
      <c r="F713" s="79" t="str">
        <f>IF(A713="","",IF(ISNA(VLOOKUP(A713,Journal!$X$2:$X$1000,1,FALSE)),"",VLOOKUP(A713,Journal!$X$2:$AK$1000,14,FALSE)))</f>
        <v/>
      </c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</row>
    <row r="714" spans="1:20" ht="15.75" customHeight="1" x14ac:dyDescent="0.25">
      <c r="A714" s="80" t="str">
        <f>IF(AND(Journal!L714&gt;=Statistics!$E$4,Journal!L714&lt;=Statistics!$F$4),Journal!X714,"")</f>
        <v/>
      </c>
      <c r="B714" s="128" t="str">
        <f>IF(A714="","",VLOOKUP(A714,Journal!$X:$AG,10,FALSE))</f>
        <v/>
      </c>
      <c r="C714" s="127" t="str">
        <f>IF(A714="","",IF(ISNA(VLOOKUP(A714,Journal!$X$2:$X$1000,1,FALSE)),"",VLOOKUP(A714,Journal!$X$2:$Y$1000,2,FALSE)))</f>
        <v/>
      </c>
      <c r="D714" s="79" t="str">
        <f>IF(A714="","",IF(ISNA(VLOOKUP(A714,Journal!$X$2:$X$1000,1,FALSE)),"",VLOOKUP(A714,Journal!$X$2:$AF$1000,9,FALSE)))</f>
        <v/>
      </c>
      <c r="E714" s="79" t="str">
        <f>IF(A714="","",IF(ISNA(VLOOKUP(A714,Journal!$X$2:$X$1000,1,FALSE)),"",VLOOKUP(A714,Journal!$X$2:$AK$1000,13,FALSE)))</f>
        <v/>
      </c>
      <c r="F714" s="79" t="str">
        <f>IF(A714="","",IF(ISNA(VLOOKUP(A714,Journal!$X$2:$X$1000,1,FALSE)),"",VLOOKUP(A714,Journal!$X$2:$AK$1000,14,FALSE)))</f>
        <v/>
      </c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</row>
    <row r="715" spans="1:20" ht="15.75" customHeight="1" x14ac:dyDescent="0.25">
      <c r="A715" s="80" t="str">
        <f>IF(AND(Journal!L715&gt;=Statistics!$E$4,Journal!L715&lt;=Statistics!$F$4),Journal!X715,"")</f>
        <v/>
      </c>
      <c r="B715" s="128" t="str">
        <f>IF(A715="","",VLOOKUP(A715,Journal!$X:$AG,10,FALSE))</f>
        <v/>
      </c>
      <c r="C715" s="127" t="str">
        <f>IF(A715="","",IF(ISNA(VLOOKUP(A715,Journal!$X$2:$X$1000,1,FALSE)),"",VLOOKUP(A715,Journal!$X$2:$Y$1000,2,FALSE)))</f>
        <v/>
      </c>
      <c r="D715" s="79" t="str">
        <f>IF(A715="","",IF(ISNA(VLOOKUP(A715,Journal!$X$2:$X$1000,1,FALSE)),"",VLOOKUP(A715,Journal!$X$2:$AF$1000,9,FALSE)))</f>
        <v/>
      </c>
      <c r="E715" s="79" t="str">
        <f>IF(A715="","",IF(ISNA(VLOOKUP(A715,Journal!$X$2:$X$1000,1,FALSE)),"",VLOOKUP(A715,Journal!$X$2:$AK$1000,13,FALSE)))</f>
        <v/>
      </c>
      <c r="F715" s="79" t="str">
        <f>IF(A715="","",IF(ISNA(VLOOKUP(A715,Journal!$X$2:$X$1000,1,FALSE)),"",VLOOKUP(A715,Journal!$X$2:$AK$1000,14,FALSE)))</f>
        <v/>
      </c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</row>
    <row r="716" spans="1:20" ht="15.75" customHeight="1" x14ac:dyDescent="0.25">
      <c r="A716" s="80" t="str">
        <f>IF(AND(Journal!L716&gt;=Statistics!$E$4,Journal!L716&lt;=Statistics!$F$4),Journal!X716,"")</f>
        <v/>
      </c>
      <c r="B716" s="128" t="str">
        <f>IF(A716="","",VLOOKUP(A716,Journal!$X:$AG,10,FALSE))</f>
        <v/>
      </c>
      <c r="C716" s="127" t="str">
        <f>IF(A716="","",IF(ISNA(VLOOKUP(A716,Journal!$X$2:$X$1000,1,FALSE)),"",VLOOKUP(A716,Journal!$X$2:$Y$1000,2,FALSE)))</f>
        <v/>
      </c>
      <c r="D716" s="79" t="str">
        <f>IF(A716="","",IF(ISNA(VLOOKUP(A716,Journal!$X$2:$X$1000,1,FALSE)),"",VLOOKUP(A716,Journal!$X$2:$AF$1000,9,FALSE)))</f>
        <v/>
      </c>
      <c r="E716" s="79" t="str">
        <f>IF(A716="","",IF(ISNA(VLOOKUP(A716,Journal!$X$2:$X$1000,1,FALSE)),"",VLOOKUP(A716,Journal!$X$2:$AK$1000,13,FALSE)))</f>
        <v/>
      </c>
      <c r="F716" s="79" t="str">
        <f>IF(A716="","",IF(ISNA(VLOOKUP(A716,Journal!$X$2:$X$1000,1,FALSE)),"",VLOOKUP(A716,Journal!$X$2:$AK$1000,14,FALSE)))</f>
        <v/>
      </c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</row>
    <row r="717" spans="1:20" ht="15.75" customHeight="1" x14ac:dyDescent="0.25">
      <c r="A717" s="80" t="str">
        <f>IF(AND(Journal!L717&gt;=Statistics!$E$4,Journal!L717&lt;=Statistics!$F$4),Journal!X717,"")</f>
        <v/>
      </c>
      <c r="B717" s="128" t="str">
        <f>IF(A717="","",VLOOKUP(A717,Journal!$X:$AG,10,FALSE))</f>
        <v/>
      </c>
      <c r="C717" s="127" t="str">
        <f>IF(A717="","",IF(ISNA(VLOOKUP(A717,Journal!$X$2:$X$1000,1,FALSE)),"",VLOOKUP(A717,Journal!$X$2:$Y$1000,2,FALSE)))</f>
        <v/>
      </c>
      <c r="D717" s="79" t="str">
        <f>IF(A717="","",IF(ISNA(VLOOKUP(A717,Journal!$X$2:$X$1000,1,FALSE)),"",VLOOKUP(A717,Journal!$X$2:$AF$1000,9,FALSE)))</f>
        <v/>
      </c>
      <c r="E717" s="79" t="str">
        <f>IF(A717="","",IF(ISNA(VLOOKUP(A717,Journal!$X$2:$X$1000,1,FALSE)),"",VLOOKUP(A717,Journal!$X$2:$AK$1000,13,FALSE)))</f>
        <v/>
      </c>
      <c r="F717" s="79" t="str">
        <f>IF(A717="","",IF(ISNA(VLOOKUP(A717,Journal!$X$2:$X$1000,1,FALSE)),"",VLOOKUP(A717,Journal!$X$2:$AK$1000,14,FALSE)))</f>
        <v/>
      </c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</row>
    <row r="718" spans="1:20" ht="15.75" customHeight="1" x14ac:dyDescent="0.25">
      <c r="A718" s="80" t="str">
        <f>IF(AND(Journal!L718&gt;=Statistics!$E$4,Journal!L718&lt;=Statistics!$F$4),Journal!X718,"")</f>
        <v/>
      </c>
      <c r="B718" s="128" t="str">
        <f>IF(A718="","",VLOOKUP(A718,Journal!$X:$AG,10,FALSE))</f>
        <v/>
      </c>
      <c r="C718" s="127" t="str">
        <f>IF(A718="","",IF(ISNA(VLOOKUP(A718,Journal!$X$2:$X$1000,1,FALSE)),"",VLOOKUP(A718,Journal!$X$2:$Y$1000,2,FALSE)))</f>
        <v/>
      </c>
      <c r="D718" s="79" t="str">
        <f>IF(A718="","",IF(ISNA(VLOOKUP(A718,Journal!$X$2:$X$1000,1,FALSE)),"",VLOOKUP(A718,Journal!$X$2:$AF$1000,9,FALSE)))</f>
        <v/>
      </c>
      <c r="E718" s="79" t="str">
        <f>IF(A718="","",IF(ISNA(VLOOKUP(A718,Journal!$X$2:$X$1000,1,FALSE)),"",VLOOKUP(A718,Journal!$X$2:$AK$1000,13,FALSE)))</f>
        <v/>
      </c>
      <c r="F718" s="79" t="str">
        <f>IF(A718="","",IF(ISNA(VLOOKUP(A718,Journal!$X$2:$X$1000,1,FALSE)),"",VLOOKUP(A718,Journal!$X$2:$AK$1000,14,FALSE)))</f>
        <v/>
      </c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</row>
    <row r="719" spans="1:20" ht="15.75" customHeight="1" x14ac:dyDescent="0.25">
      <c r="A719" s="80" t="str">
        <f>IF(AND(Journal!L719&gt;=Statistics!$E$4,Journal!L719&lt;=Statistics!$F$4),Journal!X719,"")</f>
        <v/>
      </c>
      <c r="B719" s="128" t="str">
        <f>IF(A719="","",VLOOKUP(A719,Journal!$X:$AG,10,FALSE))</f>
        <v/>
      </c>
      <c r="C719" s="127" t="str">
        <f>IF(A719="","",IF(ISNA(VLOOKUP(A719,Journal!$X$2:$X$1000,1,FALSE)),"",VLOOKUP(A719,Journal!$X$2:$Y$1000,2,FALSE)))</f>
        <v/>
      </c>
      <c r="D719" s="79" t="str">
        <f>IF(A719="","",IF(ISNA(VLOOKUP(A719,Journal!$X$2:$X$1000,1,FALSE)),"",VLOOKUP(A719,Journal!$X$2:$AF$1000,9,FALSE)))</f>
        <v/>
      </c>
      <c r="E719" s="79" t="str">
        <f>IF(A719="","",IF(ISNA(VLOOKUP(A719,Journal!$X$2:$X$1000,1,FALSE)),"",VLOOKUP(A719,Journal!$X$2:$AK$1000,13,FALSE)))</f>
        <v/>
      </c>
      <c r="F719" s="79" t="str">
        <f>IF(A719="","",IF(ISNA(VLOOKUP(A719,Journal!$X$2:$X$1000,1,FALSE)),"",VLOOKUP(A719,Journal!$X$2:$AK$1000,14,FALSE)))</f>
        <v/>
      </c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</row>
    <row r="720" spans="1:20" ht="15.75" customHeight="1" x14ac:dyDescent="0.25">
      <c r="A720" s="80" t="str">
        <f>IF(AND(Journal!L720&gt;=Statistics!$E$4,Journal!L720&lt;=Statistics!$F$4),Journal!X720,"")</f>
        <v/>
      </c>
      <c r="B720" s="128" t="str">
        <f>IF(A720="","",VLOOKUP(A720,Journal!$X:$AG,10,FALSE))</f>
        <v/>
      </c>
      <c r="C720" s="127" t="str">
        <f>IF(A720="","",IF(ISNA(VLOOKUP(A720,Journal!$X$2:$X$1000,1,FALSE)),"",VLOOKUP(A720,Journal!$X$2:$Y$1000,2,FALSE)))</f>
        <v/>
      </c>
      <c r="D720" s="79" t="str">
        <f>IF(A720="","",IF(ISNA(VLOOKUP(A720,Journal!$X$2:$X$1000,1,FALSE)),"",VLOOKUP(A720,Journal!$X$2:$AF$1000,9,FALSE)))</f>
        <v/>
      </c>
      <c r="E720" s="79" t="str">
        <f>IF(A720="","",IF(ISNA(VLOOKUP(A720,Journal!$X$2:$X$1000,1,FALSE)),"",VLOOKUP(A720,Journal!$X$2:$AK$1000,13,FALSE)))</f>
        <v/>
      </c>
      <c r="F720" s="79" t="str">
        <f>IF(A720="","",IF(ISNA(VLOOKUP(A720,Journal!$X$2:$X$1000,1,FALSE)),"",VLOOKUP(A720,Journal!$X$2:$AK$1000,14,FALSE)))</f>
        <v/>
      </c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</row>
    <row r="721" spans="1:20" ht="15.75" customHeight="1" x14ac:dyDescent="0.25">
      <c r="A721" s="80" t="str">
        <f>IF(AND(Journal!L721&gt;=Statistics!$E$4,Journal!L721&lt;=Statistics!$F$4),Journal!X721,"")</f>
        <v/>
      </c>
      <c r="B721" s="128" t="str">
        <f>IF(A721="","",VLOOKUP(A721,Journal!$X:$AG,10,FALSE))</f>
        <v/>
      </c>
      <c r="C721" s="127" t="str">
        <f>IF(A721="","",IF(ISNA(VLOOKUP(A721,Journal!$X$2:$X$1000,1,FALSE)),"",VLOOKUP(A721,Journal!$X$2:$Y$1000,2,FALSE)))</f>
        <v/>
      </c>
      <c r="D721" s="79" t="str">
        <f>IF(A721="","",IF(ISNA(VLOOKUP(A721,Journal!$X$2:$X$1000,1,FALSE)),"",VLOOKUP(A721,Journal!$X$2:$AF$1000,9,FALSE)))</f>
        <v/>
      </c>
      <c r="E721" s="79" t="str">
        <f>IF(A721="","",IF(ISNA(VLOOKUP(A721,Journal!$X$2:$X$1000,1,FALSE)),"",VLOOKUP(A721,Journal!$X$2:$AK$1000,13,FALSE)))</f>
        <v/>
      </c>
      <c r="F721" s="79" t="str">
        <f>IF(A721="","",IF(ISNA(VLOOKUP(A721,Journal!$X$2:$X$1000,1,FALSE)),"",VLOOKUP(A721,Journal!$X$2:$AK$1000,14,FALSE)))</f>
        <v/>
      </c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</row>
    <row r="722" spans="1:20" ht="15.75" customHeight="1" x14ac:dyDescent="0.25">
      <c r="A722" s="80" t="str">
        <f>IF(AND(Journal!L722&gt;=Statistics!$E$4,Journal!L722&lt;=Statistics!$F$4),Journal!X722,"")</f>
        <v/>
      </c>
      <c r="B722" s="128" t="str">
        <f>IF(A722="","",VLOOKUP(A722,Journal!$X:$AG,10,FALSE))</f>
        <v/>
      </c>
      <c r="C722" s="127" t="str">
        <f>IF(A722="","",IF(ISNA(VLOOKUP(A722,Journal!$X$2:$X$1000,1,FALSE)),"",VLOOKUP(A722,Journal!$X$2:$Y$1000,2,FALSE)))</f>
        <v/>
      </c>
      <c r="D722" s="79" t="str">
        <f>IF(A722="","",IF(ISNA(VLOOKUP(A722,Journal!$X$2:$X$1000,1,FALSE)),"",VLOOKUP(A722,Journal!$X$2:$AF$1000,9,FALSE)))</f>
        <v/>
      </c>
      <c r="E722" s="79" t="str">
        <f>IF(A722="","",IF(ISNA(VLOOKUP(A722,Journal!$X$2:$X$1000,1,FALSE)),"",VLOOKUP(A722,Journal!$X$2:$AK$1000,13,FALSE)))</f>
        <v/>
      </c>
      <c r="F722" s="79" t="str">
        <f>IF(A722="","",IF(ISNA(VLOOKUP(A722,Journal!$X$2:$X$1000,1,FALSE)),"",VLOOKUP(A722,Journal!$X$2:$AK$1000,14,FALSE)))</f>
        <v/>
      </c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</row>
    <row r="723" spans="1:20" ht="15.75" customHeight="1" x14ac:dyDescent="0.25">
      <c r="A723" s="80" t="str">
        <f>IF(AND(Journal!L723&gt;=Statistics!$E$4,Journal!L723&lt;=Statistics!$F$4),Journal!X723,"")</f>
        <v/>
      </c>
      <c r="B723" s="128" t="str">
        <f>IF(A723="","",VLOOKUP(A723,Journal!$X:$AG,10,FALSE))</f>
        <v/>
      </c>
      <c r="C723" s="127" t="str">
        <f>IF(A723="","",IF(ISNA(VLOOKUP(A723,Journal!$X$2:$X$1000,1,FALSE)),"",VLOOKUP(A723,Journal!$X$2:$Y$1000,2,FALSE)))</f>
        <v/>
      </c>
      <c r="D723" s="79" t="str">
        <f>IF(A723="","",IF(ISNA(VLOOKUP(A723,Journal!$X$2:$X$1000,1,FALSE)),"",VLOOKUP(A723,Journal!$X$2:$AF$1000,9,FALSE)))</f>
        <v/>
      </c>
      <c r="E723" s="79" t="str">
        <f>IF(A723="","",IF(ISNA(VLOOKUP(A723,Journal!$X$2:$X$1000,1,FALSE)),"",VLOOKUP(A723,Journal!$X$2:$AK$1000,13,FALSE)))</f>
        <v/>
      </c>
      <c r="F723" s="79" t="str">
        <f>IF(A723="","",IF(ISNA(VLOOKUP(A723,Journal!$X$2:$X$1000,1,FALSE)),"",VLOOKUP(A723,Journal!$X$2:$AK$1000,14,FALSE)))</f>
        <v/>
      </c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</row>
    <row r="724" spans="1:20" ht="15.75" customHeight="1" x14ac:dyDescent="0.25">
      <c r="A724" s="80" t="str">
        <f>IF(AND(Journal!L724&gt;=Statistics!$E$4,Journal!L724&lt;=Statistics!$F$4),Journal!X724,"")</f>
        <v/>
      </c>
      <c r="B724" s="128" t="str">
        <f>IF(A724="","",VLOOKUP(A724,Journal!$X:$AG,10,FALSE))</f>
        <v/>
      </c>
      <c r="C724" s="127" t="str">
        <f>IF(A724="","",IF(ISNA(VLOOKUP(A724,Journal!$X$2:$X$1000,1,FALSE)),"",VLOOKUP(A724,Journal!$X$2:$Y$1000,2,FALSE)))</f>
        <v/>
      </c>
      <c r="D724" s="79" t="str">
        <f>IF(A724="","",IF(ISNA(VLOOKUP(A724,Journal!$X$2:$X$1000,1,FALSE)),"",VLOOKUP(A724,Journal!$X$2:$AF$1000,9,FALSE)))</f>
        <v/>
      </c>
      <c r="E724" s="79" t="str">
        <f>IF(A724="","",IF(ISNA(VLOOKUP(A724,Journal!$X$2:$X$1000,1,FALSE)),"",VLOOKUP(A724,Journal!$X$2:$AK$1000,13,FALSE)))</f>
        <v/>
      </c>
      <c r="F724" s="79" t="str">
        <f>IF(A724="","",IF(ISNA(VLOOKUP(A724,Journal!$X$2:$X$1000,1,FALSE)),"",VLOOKUP(A724,Journal!$X$2:$AK$1000,14,FALSE)))</f>
        <v/>
      </c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</row>
    <row r="725" spans="1:20" ht="15.75" customHeight="1" x14ac:dyDescent="0.25">
      <c r="A725" s="80" t="str">
        <f>IF(AND(Journal!L725&gt;=Statistics!$E$4,Journal!L725&lt;=Statistics!$F$4),Journal!X725,"")</f>
        <v/>
      </c>
      <c r="B725" s="128" t="str">
        <f>IF(A725="","",VLOOKUP(A725,Journal!$X:$AG,10,FALSE))</f>
        <v/>
      </c>
      <c r="C725" s="127" t="str">
        <f>IF(A725="","",IF(ISNA(VLOOKUP(A725,Journal!$X$2:$X$1000,1,FALSE)),"",VLOOKUP(A725,Journal!$X$2:$Y$1000,2,FALSE)))</f>
        <v/>
      </c>
      <c r="D725" s="79" t="str">
        <f>IF(A725="","",IF(ISNA(VLOOKUP(A725,Journal!$X$2:$X$1000,1,FALSE)),"",VLOOKUP(A725,Journal!$X$2:$AF$1000,9,FALSE)))</f>
        <v/>
      </c>
      <c r="E725" s="79" t="str">
        <f>IF(A725="","",IF(ISNA(VLOOKUP(A725,Journal!$X$2:$X$1000,1,FALSE)),"",VLOOKUP(A725,Journal!$X$2:$AK$1000,13,FALSE)))</f>
        <v/>
      </c>
      <c r="F725" s="79" t="str">
        <f>IF(A725="","",IF(ISNA(VLOOKUP(A725,Journal!$X$2:$X$1000,1,FALSE)),"",VLOOKUP(A725,Journal!$X$2:$AK$1000,14,FALSE)))</f>
        <v/>
      </c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</row>
    <row r="726" spans="1:20" ht="15.75" customHeight="1" x14ac:dyDescent="0.25">
      <c r="A726" s="80" t="str">
        <f>IF(AND(Journal!L726&gt;=Statistics!$E$4,Journal!L726&lt;=Statistics!$F$4),Journal!X726,"")</f>
        <v/>
      </c>
      <c r="B726" s="128" t="str">
        <f>IF(A726="","",VLOOKUP(A726,Journal!$X:$AG,10,FALSE))</f>
        <v/>
      </c>
      <c r="C726" s="127" t="str">
        <f>IF(A726="","",IF(ISNA(VLOOKUP(A726,Journal!$X$2:$X$1000,1,FALSE)),"",VLOOKUP(A726,Journal!$X$2:$Y$1000,2,FALSE)))</f>
        <v/>
      </c>
      <c r="D726" s="79" t="str">
        <f>IF(A726="","",IF(ISNA(VLOOKUP(A726,Journal!$X$2:$X$1000,1,FALSE)),"",VLOOKUP(A726,Journal!$X$2:$AF$1000,9,FALSE)))</f>
        <v/>
      </c>
      <c r="E726" s="79" t="str">
        <f>IF(A726="","",IF(ISNA(VLOOKUP(A726,Journal!$X$2:$X$1000,1,FALSE)),"",VLOOKUP(A726,Journal!$X$2:$AK$1000,13,FALSE)))</f>
        <v/>
      </c>
      <c r="F726" s="79" t="str">
        <f>IF(A726="","",IF(ISNA(VLOOKUP(A726,Journal!$X$2:$X$1000,1,FALSE)),"",VLOOKUP(A726,Journal!$X$2:$AK$1000,14,FALSE)))</f>
        <v/>
      </c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</row>
    <row r="727" spans="1:20" ht="15.75" customHeight="1" x14ac:dyDescent="0.25">
      <c r="A727" s="80" t="str">
        <f>IF(AND(Journal!L727&gt;=Statistics!$E$4,Journal!L727&lt;=Statistics!$F$4),Journal!X727,"")</f>
        <v/>
      </c>
      <c r="B727" s="128" t="str">
        <f>IF(A727="","",VLOOKUP(A727,Journal!$X:$AG,10,FALSE))</f>
        <v/>
      </c>
      <c r="C727" s="127" t="str">
        <f>IF(A727="","",IF(ISNA(VLOOKUP(A727,Journal!$X$2:$X$1000,1,FALSE)),"",VLOOKUP(A727,Journal!$X$2:$Y$1000,2,FALSE)))</f>
        <v/>
      </c>
      <c r="D727" s="79" t="str">
        <f>IF(A727="","",IF(ISNA(VLOOKUP(A727,Journal!$X$2:$X$1000,1,FALSE)),"",VLOOKUP(A727,Journal!$X$2:$AF$1000,9,FALSE)))</f>
        <v/>
      </c>
      <c r="E727" s="79" t="str">
        <f>IF(A727="","",IF(ISNA(VLOOKUP(A727,Journal!$X$2:$X$1000,1,FALSE)),"",VLOOKUP(A727,Journal!$X$2:$AK$1000,13,FALSE)))</f>
        <v/>
      </c>
      <c r="F727" s="79" t="str">
        <f>IF(A727="","",IF(ISNA(VLOOKUP(A727,Journal!$X$2:$X$1000,1,FALSE)),"",VLOOKUP(A727,Journal!$X$2:$AK$1000,14,FALSE)))</f>
        <v/>
      </c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</row>
    <row r="728" spans="1:20" ht="15.75" customHeight="1" x14ac:dyDescent="0.25">
      <c r="A728" s="80" t="str">
        <f>IF(AND(Journal!L728&gt;=Statistics!$E$4,Journal!L728&lt;=Statistics!$F$4),Journal!X728,"")</f>
        <v/>
      </c>
      <c r="B728" s="128" t="str">
        <f>IF(A728="","",VLOOKUP(A728,Journal!$X:$AG,10,FALSE))</f>
        <v/>
      </c>
      <c r="C728" s="127" t="str">
        <f>IF(A728="","",IF(ISNA(VLOOKUP(A728,Journal!$X$2:$X$1000,1,FALSE)),"",VLOOKUP(A728,Journal!$X$2:$Y$1000,2,FALSE)))</f>
        <v/>
      </c>
      <c r="D728" s="79" t="str">
        <f>IF(A728="","",IF(ISNA(VLOOKUP(A728,Journal!$X$2:$X$1000,1,FALSE)),"",VLOOKUP(A728,Journal!$X$2:$AF$1000,9,FALSE)))</f>
        <v/>
      </c>
      <c r="E728" s="79" t="str">
        <f>IF(A728="","",IF(ISNA(VLOOKUP(A728,Journal!$X$2:$X$1000,1,FALSE)),"",VLOOKUP(A728,Journal!$X$2:$AK$1000,13,FALSE)))</f>
        <v/>
      </c>
      <c r="F728" s="79" t="str">
        <f>IF(A728="","",IF(ISNA(VLOOKUP(A728,Journal!$X$2:$X$1000,1,FALSE)),"",VLOOKUP(A728,Journal!$X$2:$AK$1000,14,FALSE)))</f>
        <v/>
      </c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</row>
    <row r="729" spans="1:20" ht="15.75" customHeight="1" x14ac:dyDescent="0.25">
      <c r="A729" s="80" t="str">
        <f>IF(AND(Journal!L729&gt;=Statistics!$E$4,Journal!L729&lt;=Statistics!$F$4),Journal!X729,"")</f>
        <v/>
      </c>
      <c r="B729" s="128" t="str">
        <f>IF(A729="","",VLOOKUP(A729,Journal!$X:$AG,10,FALSE))</f>
        <v/>
      </c>
      <c r="C729" s="127" t="str">
        <f>IF(A729="","",IF(ISNA(VLOOKUP(A729,Journal!$X$2:$X$1000,1,FALSE)),"",VLOOKUP(A729,Journal!$X$2:$Y$1000,2,FALSE)))</f>
        <v/>
      </c>
      <c r="D729" s="79" t="str">
        <f>IF(A729="","",IF(ISNA(VLOOKUP(A729,Journal!$X$2:$X$1000,1,FALSE)),"",VLOOKUP(A729,Journal!$X$2:$AF$1000,9,FALSE)))</f>
        <v/>
      </c>
      <c r="E729" s="79" t="str">
        <f>IF(A729="","",IF(ISNA(VLOOKUP(A729,Journal!$X$2:$X$1000,1,FALSE)),"",VLOOKUP(A729,Journal!$X$2:$AK$1000,13,FALSE)))</f>
        <v/>
      </c>
      <c r="F729" s="79" t="str">
        <f>IF(A729="","",IF(ISNA(VLOOKUP(A729,Journal!$X$2:$X$1000,1,FALSE)),"",VLOOKUP(A729,Journal!$X$2:$AK$1000,14,FALSE)))</f>
        <v/>
      </c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</row>
    <row r="730" spans="1:20" ht="15.75" customHeight="1" x14ac:dyDescent="0.25">
      <c r="A730" s="80" t="str">
        <f>IF(AND(Journal!L730&gt;=Statistics!$E$4,Journal!L730&lt;=Statistics!$F$4),Journal!X730,"")</f>
        <v/>
      </c>
      <c r="B730" s="128" t="str">
        <f>IF(A730="","",VLOOKUP(A730,Journal!$X:$AG,10,FALSE))</f>
        <v/>
      </c>
      <c r="C730" s="127" t="str">
        <f>IF(A730="","",IF(ISNA(VLOOKUP(A730,Journal!$X$2:$X$1000,1,FALSE)),"",VLOOKUP(A730,Journal!$X$2:$Y$1000,2,FALSE)))</f>
        <v/>
      </c>
      <c r="D730" s="79" t="str">
        <f>IF(A730="","",IF(ISNA(VLOOKUP(A730,Journal!$X$2:$X$1000,1,FALSE)),"",VLOOKUP(A730,Journal!$X$2:$AF$1000,9,FALSE)))</f>
        <v/>
      </c>
      <c r="E730" s="79" t="str">
        <f>IF(A730="","",IF(ISNA(VLOOKUP(A730,Journal!$X$2:$X$1000,1,FALSE)),"",VLOOKUP(A730,Journal!$X$2:$AK$1000,13,FALSE)))</f>
        <v/>
      </c>
      <c r="F730" s="79" t="str">
        <f>IF(A730="","",IF(ISNA(VLOOKUP(A730,Journal!$X$2:$X$1000,1,FALSE)),"",VLOOKUP(A730,Journal!$X$2:$AK$1000,14,FALSE)))</f>
        <v/>
      </c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</row>
    <row r="731" spans="1:20" ht="15.75" customHeight="1" x14ac:dyDescent="0.25">
      <c r="A731" s="80" t="str">
        <f>IF(AND(Journal!L731&gt;=Statistics!$E$4,Journal!L731&lt;=Statistics!$F$4),Journal!X731,"")</f>
        <v/>
      </c>
      <c r="B731" s="128" t="str">
        <f>IF(A731="","",VLOOKUP(A731,Journal!$X:$AG,10,FALSE))</f>
        <v/>
      </c>
      <c r="C731" s="127" t="str">
        <f>IF(A731="","",IF(ISNA(VLOOKUP(A731,Journal!$X$2:$X$1000,1,FALSE)),"",VLOOKUP(A731,Journal!$X$2:$Y$1000,2,FALSE)))</f>
        <v/>
      </c>
      <c r="D731" s="79" t="str">
        <f>IF(A731="","",IF(ISNA(VLOOKUP(A731,Journal!$X$2:$X$1000,1,FALSE)),"",VLOOKUP(A731,Journal!$X$2:$AF$1000,9,FALSE)))</f>
        <v/>
      </c>
      <c r="E731" s="79" t="str">
        <f>IF(A731="","",IF(ISNA(VLOOKUP(A731,Journal!$X$2:$X$1000,1,FALSE)),"",VLOOKUP(A731,Journal!$X$2:$AK$1000,13,FALSE)))</f>
        <v/>
      </c>
      <c r="F731" s="79" t="str">
        <f>IF(A731="","",IF(ISNA(VLOOKUP(A731,Journal!$X$2:$X$1000,1,FALSE)),"",VLOOKUP(A731,Journal!$X$2:$AK$1000,14,FALSE)))</f>
        <v/>
      </c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</row>
    <row r="732" spans="1:20" ht="15.75" customHeight="1" x14ac:dyDescent="0.25">
      <c r="A732" s="80" t="str">
        <f>IF(AND(Journal!L732&gt;=Statistics!$E$4,Journal!L732&lt;=Statistics!$F$4),Journal!X732,"")</f>
        <v/>
      </c>
      <c r="B732" s="128" t="str">
        <f>IF(A732="","",VLOOKUP(A732,Journal!$X:$AG,10,FALSE))</f>
        <v/>
      </c>
      <c r="C732" s="127" t="str">
        <f>IF(A732="","",IF(ISNA(VLOOKUP(A732,Journal!$X$2:$X$1000,1,FALSE)),"",VLOOKUP(A732,Journal!$X$2:$Y$1000,2,FALSE)))</f>
        <v/>
      </c>
      <c r="D732" s="79" t="str">
        <f>IF(A732="","",IF(ISNA(VLOOKUP(A732,Journal!$X$2:$X$1000,1,FALSE)),"",VLOOKUP(A732,Journal!$X$2:$AF$1000,9,FALSE)))</f>
        <v/>
      </c>
      <c r="E732" s="79" t="str">
        <f>IF(A732="","",IF(ISNA(VLOOKUP(A732,Journal!$X$2:$X$1000,1,FALSE)),"",VLOOKUP(A732,Journal!$X$2:$AK$1000,13,FALSE)))</f>
        <v/>
      </c>
      <c r="F732" s="79" t="str">
        <f>IF(A732="","",IF(ISNA(VLOOKUP(A732,Journal!$X$2:$X$1000,1,FALSE)),"",VLOOKUP(A732,Journal!$X$2:$AK$1000,14,FALSE)))</f>
        <v/>
      </c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</row>
    <row r="733" spans="1:20" ht="15.75" customHeight="1" x14ac:dyDescent="0.25">
      <c r="A733" s="80" t="str">
        <f>IF(AND(Journal!L733&gt;=Statistics!$E$4,Journal!L733&lt;=Statistics!$F$4),Journal!X733,"")</f>
        <v/>
      </c>
      <c r="B733" s="128" t="str">
        <f>IF(A733="","",VLOOKUP(A733,Journal!$X:$AG,10,FALSE))</f>
        <v/>
      </c>
      <c r="C733" s="127" t="str">
        <f>IF(A733="","",IF(ISNA(VLOOKUP(A733,Journal!$X$2:$X$1000,1,FALSE)),"",VLOOKUP(A733,Journal!$X$2:$Y$1000,2,FALSE)))</f>
        <v/>
      </c>
      <c r="D733" s="79" t="str">
        <f>IF(A733="","",IF(ISNA(VLOOKUP(A733,Journal!$X$2:$X$1000,1,FALSE)),"",VLOOKUP(A733,Journal!$X$2:$AF$1000,9,FALSE)))</f>
        <v/>
      </c>
      <c r="E733" s="79" t="str">
        <f>IF(A733="","",IF(ISNA(VLOOKUP(A733,Journal!$X$2:$X$1000,1,FALSE)),"",VLOOKUP(A733,Journal!$X$2:$AK$1000,13,FALSE)))</f>
        <v/>
      </c>
      <c r="F733" s="79" t="str">
        <f>IF(A733="","",IF(ISNA(VLOOKUP(A733,Journal!$X$2:$X$1000,1,FALSE)),"",VLOOKUP(A733,Journal!$X$2:$AK$1000,14,FALSE)))</f>
        <v/>
      </c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</row>
    <row r="734" spans="1:20" ht="15.75" customHeight="1" x14ac:dyDescent="0.25">
      <c r="A734" s="80" t="str">
        <f>IF(AND(Journal!L734&gt;=Statistics!$E$4,Journal!L734&lt;=Statistics!$F$4),Journal!X734,"")</f>
        <v/>
      </c>
      <c r="B734" s="128" t="str">
        <f>IF(A734="","",VLOOKUP(A734,Journal!$X:$AG,10,FALSE))</f>
        <v/>
      </c>
      <c r="C734" s="127" t="str">
        <f>IF(A734="","",IF(ISNA(VLOOKUP(A734,Journal!$X$2:$X$1000,1,FALSE)),"",VLOOKUP(A734,Journal!$X$2:$Y$1000,2,FALSE)))</f>
        <v/>
      </c>
      <c r="D734" s="79" t="str">
        <f>IF(A734="","",IF(ISNA(VLOOKUP(A734,Journal!$X$2:$X$1000,1,FALSE)),"",VLOOKUP(A734,Journal!$X$2:$AF$1000,9,FALSE)))</f>
        <v/>
      </c>
      <c r="E734" s="79" t="str">
        <f>IF(A734="","",IF(ISNA(VLOOKUP(A734,Journal!$X$2:$X$1000,1,FALSE)),"",VLOOKUP(A734,Journal!$X$2:$AK$1000,13,FALSE)))</f>
        <v/>
      </c>
      <c r="F734" s="79" t="str">
        <f>IF(A734="","",IF(ISNA(VLOOKUP(A734,Journal!$X$2:$X$1000,1,FALSE)),"",VLOOKUP(A734,Journal!$X$2:$AK$1000,14,FALSE)))</f>
        <v/>
      </c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</row>
    <row r="735" spans="1:20" ht="15.75" customHeight="1" x14ac:dyDescent="0.25">
      <c r="A735" s="80" t="str">
        <f>IF(AND(Journal!L735&gt;=Statistics!$E$4,Journal!L735&lt;=Statistics!$F$4),Journal!X735,"")</f>
        <v/>
      </c>
      <c r="B735" s="128" t="str">
        <f>IF(A735="","",VLOOKUP(A735,Journal!$X:$AG,10,FALSE))</f>
        <v/>
      </c>
      <c r="C735" s="127" t="str">
        <f>IF(A735="","",IF(ISNA(VLOOKUP(A735,Journal!$X$2:$X$1000,1,FALSE)),"",VLOOKUP(A735,Journal!$X$2:$Y$1000,2,FALSE)))</f>
        <v/>
      </c>
      <c r="D735" s="79" t="str">
        <f>IF(A735="","",IF(ISNA(VLOOKUP(A735,Journal!$X$2:$X$1000,1,FALSE)),"",VLOOKUP(A735,Journal!$X$2:$AF$1000,9,FALSE)))</f>
        <v/>
      </c>
      <c r="E735" s="79" t="str">
        <f>IF(A735="","",IF(ISNA(VLOOKUP(A735,Journal!$X$2:$X$1000,1,FALSE)),"",VLOOKUP(A735,Journal!$X$2:$AK$1000,13,FALSE)))</f>
        <v/>
      </c>
      <c r="F735" s="79" t="str">
        <f>IF(A735="","",IF(ISNA(VLOOKUP(A735,Journal!$X$2:$X$1000,1,FALSE)),"",VLOOKUP(A735,Journal!$X$2:$AK$1000,14,FALSE)))</f>
        <v/>
      </c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</row>
    <row r="736" spans="1:20" ht="15.75" customHeight="1" x14ac:dyDescent="0.25">
      <c r="A736" s="80" t="str">
        <f>IF(AND(Journal!L736&gt;=Statistics!$E$4,Journal!L736&lt;=Statistics!$F$4),Journal!X736,"")</f>
        <v/>
      </c>
      <c r="B736" s="128" t="str">
        <f>IF(A736="","",VLOOKUP(A736,Journal!$X:$AG,10,FALSE))</f>
        <v/>
      </c>
      <c r="C736" s="127" t="str">
        <f>IF(A736="","",IF(ISNA(VLOOKUP(A736,Journal!$X$2:$X$1000,1,FALSE)),"",VLOOKUP(A736,Journal!$X$2:$Y$1000,2,FALSE)))</f>
        <v/>
      </c>
      <c r="D736" s="79" t="str">
        <f>IF(A736="","",IF(ISNA(VLOOKUP(A736,Journal!$X$2:$X$1000,1,FALSE)),"",VLOOKUP(A736,Journal!$X$2:$AF$1000,9,FALSE)))</f>
        <v/>
      </c>
      <c r="E736" s="79" t="str">
        <f>IF(A736="","",IF(ISNA(VLOOKUP(A736,Journal!$X$2:$X$1000,1,FALSE)),"",VLOOKUP(A736,Journal!$X$2:$AK$1000,13,FALSE)))</f>
        <v/>
      </c>
      <c r="F736" s="79" t="str">
        <f>IF(A736="","",IF(ISNA(VLOOKUP(A736,Journal!$X$2:$X$1000,1,FALSE)),"",VLOOKUP(A736,Journal!$X$2:$AK$1000,14,FALSE)))</f>
        <v/>
      </c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</row>
    <row r="737" spans="1:20" ht="15.75" customHeight="1" x14ac:dyDescent="0.25">
      <c r="A737" s="80" t="str">
        <f>IF(AND(Journal!L737&gt;=Statistics!$E$4,Journal!L737&lt;=Statistics!$F$4),Journal!X737,"")</f>
        <v/>
      </c>
      <c r="B737" s="128" t="str">
        <f>IF(A737="","",VLOOKUP(A737,Journal!$X:$AG,10,FALSE))</f>
        <v/>
      </c>
      <c r="C737" s="127" t="str">
        <f>IF(A737="","",IF(ISNA(VLOOKUP(A737,Journal!$X$2:$X$1000,1,FALSE)),"",VLOOKUP(A737,Journal!$X$2:$Y$1000,2,FALSE)))</f>
        <v/>
      </c>
      <c r="D737" s="79" t="str">
        <f>IF(A737="","",IF(ISNA(VLOOKUP(A737,Journal!$X$2:$X$1000,1,FALSE)),"",VLOOKUP(A737,Journal!$X$2:$AF$1000,9,FALSE)))</f>
        <v/>
      </c>
      <c r="E737" s="79" t="str">
        <f>IF(A737="","",IF(ISNA(VLOOKUP(A737,Journal!$X$2:$X$1000,1,FALSE)),"",VLOOKUP(A737,Journal!$X$2:$AK$1000,13,FALSE)))</f>
        <v/>
      </c>
      <c r="F737" s="79" t="str">
        <f>IF(A737="","",IF(ISNA(VLOOKUP(A737,Journal!$X$2:$X$1000,1,FALSE)),"",VLOOKUP(A737,Journal!$X$2:$AK$1000,14,FALSE)))</f>
        <v/>
      </c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</row>
    <row r="738" spans="1:20" ht="15.75" customHeight="1" x14ac:dyDescent="0.25">
      <c r="A738" s="80" t="str">
        <f>IF(AND(Journal!L738&gt;=Statistics!$E$4,Journal!L738&lt;=Statistics!$F$4),Journal!X738,"")</f>
        <v/>
      </c>
      <c r="B738" s="128" t="str">
        <f>IF(A738="","",VLOOKUP(A738,Journal!$X:$AG,10,FALSE))</f>
        <v/>
      </c>
      <c r="C738" s="127" t="str">
        <f>IF(A738="","",IF(ISNA(VLOOKUP(A738,Journal!$X$2:$X$1000,1,FALSE)),"",VLOOKUP(A738,Journal!$X$2:$Y$1000,2,FALSE)))</f>
        <v/>
      </c>
      <c r="D738" s="79" t="str">
        <f>IF(A738="","",IF(ISNA(VLOOKUP(A738,Journal!$X$2:$X$1000,1,FALSE)),"",VLOOKUP(A738,Journal!$X$2:$AF$1000,9,FALSE)))</f>
        <v/>
      </c>
      <c r="E738" s="79" t="str">
        <f>IF(A738="","",IF(ISNA(VLOOKUP(A738,Journal!$X$2:$X$1000,1,FALSE)),"",VLOOKUP(A738,Journal!$X$2:$AK$1000,13,FALSE)))</f>
        <v/>
      </c>
      <c r="F738" s="79" t="str">
        <f>IF(A738="","",IF(ISNA(VLOOKUP(A738,Journal!$X$2:$X$1000,1,FALSE)),"",VLOOKUP(A738,Journal!$X$2:$AK$1000,14,FALSE)))</f>
        <v/>
      </c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</row>
    <row r="739" spans="1:20" ht="15.75" customHeight="1" x14ac:dyDescent="0.25">
      <c r="A739" s="80" t="str">
        <f>IF(AND(Journal!L739&gt;=Statistics!$E$4,Journal!L739&lt;=Statistics!$F$4),Journal!X739,"")</f>
        <v/>
      </c>
      <c r="B739" s="128" t="str">
        <f>IF(A739="","",VLOOKUP(A739,Journal!$X:$AG,10,FALSE))</f>
        <v/>
      </c>
      <c r="C739" s="127" t="str">
        <f>IF(A739="","",IF(ISNA(VLOOKUP(A739,Journal!$X$2:$X$1000,1,FALSE)),"",VLOOKUP(A739,Journal!$X$2:$Y$1000,2,FALSE)))</f>
        <v/>
      </c>
      <c r="D739" s="79" t="str">
        <f>IF(A739="","",IF(ISNA(VLOOKUP(A739,Journal!$X$2:$X$1000,1,FALSE)),"",VLOOKUP(A739,Journal!$X$2:$AF$1000,9,FALSE)))</f>
        <v/>
      </c>
      <c r="E739" s="79" t="str">
        <f>IF(A739="","",IF(ISNA(VLOOKUP(A739,Journal!$X$2:$X$1000,1,FALSE)),"",VLOOKUP(A739,Journal!$X$2:$AK$1000,13,FALSE)))</f>
        <v/>
      </c>
      <c r="F739" s="79" t="str">
        <f>IF(A739="","",IF(ISNA(VLOOKUP(A739,Journal!$X$2:$X$1000,1,FALSE)),"",VLOOKUP(A739,Journal!$X$2:$AK$1000,14,FALSE)))</f>
        <v/>
      </c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</row>
    <row r="740" spans="1:20" ht="15.75" customHeight="1" x14ac:dyDescent="0.25">
      <c r="A740" s="80" t="str">
        <f>IF(AND(Journal!L740&gt;=Statistics!$E$4,Journal!L740&lt;=Statistics!$F$4),Journal!X740,"")</f>
        <v/>
      </c>
      <c r="B740" s="128" t="str">
        <f>IF(A740="","",VLOOKUP(A740,Journal!$X:$AG,10,FALSE))</f>
        <v/>
      </c>
      <c r="C740" s="127" t="str">
        <f>IF(A740="","",IF(ISNA(VLOOKUP(A740,Journal!$X$2:$X$1000,1,FALSE)),"",VLOOKUP(A740,Journal!$X$2:$Y$1000,2,FALSE)))</f>
        <v/>
      </c>
      <c r="D740" s="79" t="str">
        <f>IF(A740="","",IF(ISNA(VLOOKUP(A740,Journal!$X$2:$X$1000,1,FALSE)),"",VLOOKUP(A740,Journal!$X$2:$AF$1000,9,FALSE)))</f>
        <v/>
      </c>
      <c r="E740" s="79" t="str">
        <f>IF(A740="","",IF(ISNA(VLOOKUP(A740,Journal!$X$2:$X$1000,1,FALSE)),"",VLOOKUP(A740,Journal!$X$2:$AK$1000,13,FALSE)))</f>
        <v/>
      </c>
      <c r="F740" s="79" t="str">
        <f>IF(A740="","",IF(ISNA(VLOOKUP(A740,Journal!$X$2:$X$1000,1,FALSE)),"",VLOOKUP(A740,Journal!$X$2:$AK$1000,14,FALSE)))</f>
        <v/>
      </c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</row>
    <row r="741" spans="1:20" ht="15.75" customHeight="1" x14ac:dyDescent="0.25">
      <c r="A741" s="80" t="str">
        <f>IF(AND(Journal!L741&gt;=Statistics!$E$4,Journal!L741&lt;=Statistics!$F$4),Journal!X741,"")</f>
        <v/>
      </c>
      <c r="B741" s="128" t="str">
        <f>IF(A741="","",VLOOKUP(A741,Journal!$X:$AG,10,FALSE))</f>
        <v/>
      </c>
      <c r="C741" s="127" t="str">
        <f>IF(A741="","",IF(ISNA(VLOOKUP(A741,Journal!$X$2:$X$1000,1,FALSE)),"",VLOOKUP(A741,Journal!$X$2:$Y$1000,2,FALSE)))</f>
        <v/>
      </c>
      <c r="D741" s="79" t="str">
        <f>IF(A741="","",IF(ISNA(VLOOKUP(A741,Journal!$X$2:$X$1000,1,FALSE)),"",VLOOKUP(A741,Journal!$X$2:$AF$1000,9,FALSE)))</f>
        <v/>
      </c>
      <c r="E741" s="79" t="str">
        <f>IF(A741="","",IF(ISNA(VLOOKUP(A741,Journal!$X$2:$X$1000,1,FALSE)),"",VLOOKUP(A741,Journal!$X$2:$AK$1000,13,FALSE)))</f>
        <v/>
      </c>
      <c r="F741" s="79" t="str">
        <f>IF(A741="","",IF(ISNA(VLOOKUP(A741,Journal!$X$2:$X$1000,1,FALSE)),"",VLOOKUP(A741,Journal!$X$2:$AK$1000,14,FALSE)))</f>
        <v/>
      </c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</row>
    <row r="742" spans="1:20" ht="15.75" customHeight="1" x14ac:dyDescent="0.25">
      <c r="A742" s="80" t="str">
        <f>IF(AND(Journal!L742&gt;=Statistics!$E$4,Journal!L742&lt;=Statistics!$F$4),Journal!X742,"")</f>
        <v/>
      </c>
      <c r="B742" s="128" t="str">
        <f>IF(A742="","",VLOOKUP(A742,Journal!$X:$AG,10,FALSE))</f>
        <v/>
      </c>
      <c r="C742" s="127" t="str">
        <f>IF(A742="","",IF(ISNA(VLOOKUP(A742,Journal!$X$2:$X$1000,1,FALSE)),"",VLOOKUP(A742,Journal!$X$2:$Y$1000,2,FALSE)))</f>
        <v/>
      </c>
      <c r="D742" s="79" t="str">
        <f>IF(A742="","",IF(ISNA(VLOOKUP(A742,Journal!$X$2:$X$1000,1,FALSE)),"",VLOOKUP(A742,Journal!$X$2:$AF$1000,9,FALSE)))</f>
        <v/>
      </c>
      <c r="E742" s="79" t="str">
        <f>IF(A742="","",IF(ISNA(VLOOKUP(A742,Journal!$X$2:$X$1000,1,FALSE)),"",VLOOKUP(A742,Journal!$X$2:$AK$1000,13,FALSE)))</f>
        <v/>
      </c>
      <c r="F742" s="79" t="str">
        <f>IF(A742="","",IF(ISNA(VLOOKUP(A742,Journal!$X$2:$X$1000,1,FALSE)),"",VLOOKUP(A742,Journal!$X$2:$AK$1000,14,FALSE)))</f>
        <v/>
      </c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</row>
    <row r="743" spans="1:20" ht="15.75" customHeight="1" x14ac:dyDescent="0.25">
      <c r="A743" s="80" t="str">
        <f>IF(AND(Journal!L743&gt;=Statistics!$E$4,Journal!L743&lt;=Statistics!$F$4),Journal!X743,"")</f>
        <v/>
      </c>
      <c r="B743" s="128" t="str">
        <f>IF(A743="","",VLOOKUP(A743,Journal!$X:$AG,10,FALSE))</f>
        <v/>
      </c>
      <c r="C743" s="127" t="str">
        <f>IF(A743="","",IF(ISNA(VLOOKUP(A743,Journal!$X$2:$X$1000,1,FALSE)),"",VLOOKUP(A743,Journal!$X$2:$Y$1000,2,FALSE)))</f>
        <v/>
      </c>
      <c r="D743" s="79" t="str">
        <f>IF(A743="","",IF(ISNA(VLOOKUP(A743,Journal!$X$2:$X$1000,1,FALSE)),"",VLOOKUP(A743,Journal!$X$2:$AF$1000,9,FALSE)))</f>
        <v/>
      </c>
      <c r="E743" s="79" t="str">
        <f>IF(A743="","",IF(ISNA(VLOOKUP(A743,Journal!$X$2:$X$1000,1,FALSE)),"",VLOOKUP(A743,Journal!$X$2:$AK$1000,13,FALSE)))</f>
        <v/>
      </c>
      <c r="F743" s="79" t="str">
        <f>IF(A743="","",IF(ISNA(VLOOKUP(A743,Journal!$X$2:$X$1000,1,FALSE)),"",VLOOKUP(A743,Journal!$X$2:$AK$1000,14,FALSE)))</f>
        <v/>
      </c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</row>
    <row r="744" spans="1:20" ht="15.75" customHeight="1" x14ac:dyDescent="0.25">
      <c r="A744" s="80" t="str">
        <f>IF(AND(Journal!L744&gt;=Statistics!$E$4,Journal!L744&lt;=Statistics!$F$4),Journal!X744,"")</f>
        <v/>
      </c>
      <c r="B744" s="128" t="str">
        <f>IF(A744="","",VLOOKUP(A744,Journal!$X:$AG,10,FALSE))</f>
        <v/>
      </c>
      <c r="C744" s="127" t="str">
        <f>IF(A744="","",IF(ISNA(VLOOKUP(A744,Journal!$X$2:$X$1000,1,FALSE)),"",VLOOKUP(A744,Journal!$X$2:$Y$1000,2,FALSE)))</f>
        <v/>
      </c>
      <c r="D744" s="79" t="str">
        <f>IF(A744="","",IF(ISNA(VLOOKUP(A744,Journal!$X$2:$X$1000,1,FALSE)),"",VLOOKUP(A744,Journal!$X$2:$AF$1000,9,FALSE)))</f>
        <v/>
      </c>
      <c r="E744" s="79" t="str">
        <f>IF(A744="","",IF(ISNA(VLOOKUP(A744,Journal!$X$2:$X$1000,1,FALSE)),"",VLOOKUP(A744,Journal!$X$2:$AK$1000,13,FALSE)))</f>
        <v/>
      </c>
      <c r="F744" s="79" t="str">
        <f>IF(A744="","",IF(ISNA(VLOOKUP(A744,Journal!$X$2:$X$1000,1,FALSE)),"",VLOOKUP(A744,Journal!$X$2:$AK$1000,14,FALSE)))</f>
        <v/>
      </c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</row>
    <row r="745" spans="1:20" ht="15.75" customHeight="1" x14ac:dyDescent="0.25">
      <c r="A745" s="80" t="str">
        <f>IF(AND(Journal!L745&gt;=Statistics!$E$4,Journal!L745&lt;=Statistics!$F$4),Journal!X745,"")</f>
        <v/>
      </c>
      <c r="B745" s="128" t="str">
        <f>IF(A745="","",VLOOKUP(A745,Journal!$X:$AG,10,FALSE))</f>
        <v/>
      </c>
      <c r="C745" s="127" t="str">
        <f>IF(A745="","",IF(ISNA(VLOOKUP(A745,Journal!$X$2:$X$1000,1,FALSE)),"",VLOOKUP(A745,Journal!$X$2:$Y$1000,2,FALSE)))</f>
        <v/>
      </c>
      <c r="D745" s="79" t="str">
        <f>IF(A745="","",IF(ISNA(VLOOKUP(A745,Journal!$X$2:$X$1000,1,FALSE)),"",VLOOKUP(A745,Journal!$X$2:$AF$1000,9,FALSE)))</f>
        <v/>
      </c>
      <c r="E745" s="79" t="str">
        <f>IF(A745="","",IF(ISNA(VLOOKUP(A745,Journal!$X$2:$X$1000,1,FALSE)),"",VLOOKUP(A745,Journal!$X$2:$AK$1000,13,FALSE)))</f>
        <v/>
      </c>
      <c r="F745" s="79" t="str">
        <f>IF(A745="","",IF(ISNA(VLOOKUP(A745,Journal!$X$2:$X$1000,1,FALSE)),"",VLOOKUP(A745,Journal!$X$2:$AK$1000,14,FALSE)))</f>
        <v/>
      </c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</row>
    <row r="746" spans="1:20" ht="15.75" customHeight="1" x14ac:dyDescent="0.25">
      <c r="A746" s="80" t="str">
        <f>IF(AND(Journal!L746&gt;=Statistics!$E$4,Journal!L746&lt;=Statistics!$F$4),Journal!X746,"")</f>
        <v/>
      </c>
      <c r="B746" s="128" t="str">
        <f>IF(A746="","",VLOOKUP(A746,Journal!$X:$AG,10,FALSE))</f>
        <v/>
      </c>
      <c r="C746" s="127" t="str">
        <f>IF(A746="","",IF(ISNA(VLOOKUP(A746,Journal!$X$2:$X$1000,1,FALSE)),"",VLOOKUP(A746,Journal!$X$2:$Y$1000,2,FALSE)))</f>
        <v/>
      </c>
      <c r="D746" s="79" t="str">
        <f>IF(A746="","",IF(ISNA(VLOOKUP(A746,Journal!$X$2:$X$1000,1,FALSE)),"",VLOOKUP(A746,Journal!$X$2:$AF$1000,9,FALSE)))</f>
        <v/>
      </c>
      <c r="E746" s="79" t="str">
        <f>IF(A746="","",IF(ISNA(VLOOKUP(A746,Journal!$X$2:$X$1000,1,FALSE)),"",VLOOKUP(A746,Journal!$X$2:$AK$1000,13,FALSE)))</f>
        <v/>
      </c>
      <c r="F746" s="79" t="str">
        <f>IF(A746="","",IF(ISNA(VLOOKUP(A746,Journal!$X$2:$X$1000,1,FALSE)),"",VLOOKUP(A746,Journal!$X$2:$AK$1000,14,FALSE)))</f>
        <v/>
      </c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</row>
    <row r="747" spans="1:20" ht="15.75" customHeight="1" x14ac:dyDescent="0.25">
      <c r="A747" s="80" t="str">
        <f>IF(AND(Journal!L747&gt;=Statistics!$E$4,Journal!L747&lt;=Statistics!$F$4),Journal!X747,"")</f>
        <v/>
      </c>
      <c r="B747" s="128" t="str">
        <f>IF(A747="","",VLOOKUP(A747,Journal!$X:$AG,10,FALSE))</f>
        <v/>
      </c>
      <c r="C747" s="127" t="str">
        <f>IF(A747="","",IF(ISNA(VLOOKUP(A747,Journal!$X$2:$X$1000,1,FALSE)),"",VLOOKUP(A747,Journal!$X$2:$Y$1000,2,FALSE)))</f>
        <v/>
      </c>
      <c r="D747" s="79" t="str">
        <f>IF(A747="","",IF(ISNA(VLOOKUP(A747,Journal!$X$2:$X$1000,1,FALSE)),"",VLOOKUP(A747,Journal!$X$2:$AF$1000,9,FALSE)))</f>
        <v/>
      </c>
      <c r="E747" s="79" t="str">
        <f>IF(A747="","",IF(ISNA(VLOOKUP(A747,Journal!$X$2:$X$1000,1,FALSE)),"",VLOOKUP(A747,Journal!$X$2:$AK$1000,13,FALSE)))</f>
        <v/>
      </c>
      <c r="F747" s="79" t="str">
        <f>IF(A747="","",IF(ISNA(VLOOKUP(A747,Journal!$X$2:$X$1000,1,FALSE)),"",VLOOKUP(A747,Journal!$X$2:$AK$1000,14,FALSE)))</f>
        <v/>
      </c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</row>
    <row r="748" spans="1:20" ht="15.75" customHeight="1" x14ac:dyDescent="0.25">
      <c r="A748" s="80" t="str">
        <f>IF(AND(Journal!L748&gt;=Statistics!$E$4,Journal!L748&lt;=Statistics!$F$4),Journal!X748,"")</f>
        <v/>
      </c>
      <c r="B748" s="128" t="str">
        <f>IF(A748="","",VLOOKUP(A748,Journal!$X:$AG,10,FALSE))</f>
        <v/>
      </c>
      <c r="C748" s="127" t="str">
        <f>IF(A748="","",IF(ISNA(VLOOKUP(A748,Journal!$X$2:$X$1000,1,FALSE)),"",VLOOKUP(A748,Journal!$X$2:$Y$1000,2,FALSE)))</f>
        <v/>
      </c>
      <c r="D748" s="79" t="str">
        <f>IF(A748="","",IF(ISNA(VLOOKUP(A748,Journal!$X$2:$X$1000,1,FALSE)),"",VLOOKUP(A748,Journal!$X$2:$AF$1000,9,FALSE)))</f>
        <v/>
      </c>
      <c r="E748" s="79" t="str">
        <f>IF(A748="","",IF(ISNA(VLOOKUP(A748,Journal!$X$2:$X$1000,1,FALSE)),"",VLOOKUP(A748,Journal!$X$2:$AK$1000,13,FALSE)))</f>
        <v/>
      </c>
      <c r="F748" s="79" t="str">
        <f>IF(A748="","",IF(ISNA(VLOOKUP(A748,Journal!$X$2:$X$1000,1,FALSE)),"",VLOOKUP(A748,Journal!$X$2:$AK$1000,14,FALSE)))</f>
        <v/>
      </c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</row>
    <row r="749" spans="1:20" ht="15.75" customHeight="1" x14ac:dyDescent="0.25">
      <c r="A749" s="80" t="str">
        <f>IF(AND(Journal!L749&gt;=Statistics!$E$4,Journal!L749&lt;=Statistics!$F$4),Journal!X749,"")</f>
        <v/>
      </c>
      <c r="B749" s="128" t="str">
        <f>IF(A749="","",VLOOKUP(A749,Journal!$X:$AG,10,FALSE))</f>
        <v/>
      </c>
      <c r="C749" s="127" t="str">
        <f>IF(A749="","",IF(ISNA(VLOOKUP(A749,Journal!$X$2:$X$1000,1,FALSE)),"",VLOOKUP(A749,Journal!$X$2:$Y$1000,2,FALSE)))</f>
        <v/>
      </c>
      <c r="D749" s="79" t="str">
        <f>IF(A749="","",IF(ISNA(VLOOKUP(A749,Journal!$X$2:$X$1000,1,FALSE)),"",VLOOKUP(A749,Journal!$X$2:$AF$1000,9,FALSE)))</f>
        <v/>
      </c>
      <c r="E749" s="79" t="str">
        <f>IF(A749="","",IF(ISNA(VLOOKUP(A749,Journal!$X$2:$X$1000,1,FALSE)),"",VLOOKUP(A749,Journal!$X$2:$AK$1000,13,FALSE)))</f>
        <v/>
      </c>
      <c r="F749" s="79" t="str">
        <f>IF(A749="","",IF(ISNA(VLOOKUP(A749,Journal!$X$2:$X$1000,1,FALSE)),"",VLOOKUP(A749,Journal!$X$2:$AK$1000,14,FALSE)))</f>
        <v/>
      </c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</row>
    <row r="750" spans="1:20" ht="15.75" customHeight="1" x14ac:dyDescent="0.25">
      <c r="A750" s="80" t="str">
        <f>IF(AND(Journal!L750&gt;=Statistics!$E$4,Journal!L750&lt;=Statistics!$F$4),Journal!X750,"")</f>
        <v/>
      </c>
      <c r="B750" s="128" t="str">
        <f>IF(A750="","",VLOOKUP(A750,Journal!$X:$AG,10,FALSE))</f>
        <v/>
      </c>
      <c r="C750" s="127" t="str">
        <f>IF(A750="","",IF(ISNA(VLOOKUP(A750,Journal!$X$2:$X$1000,1,FALSE)),"",VLOOKUP(A750,Journal!$X$2:$Y$1000,2,FALSE)))</f>
        <v/>
      </c>
      <c r="D750" s="79" t="str">
        <f>IF(A750="","",IF(ISNA(VLOOKUP(A750,Journal!$X$2:$X$1000,1,FALSE)),"",VLOOKUP(A750,Journal!$X$2:$AF$1000,9,FALSE)))</f>
        <v/>
      </c>
      <c r="E750" s="79" t="str">
        <f>IF(A750="","",IF(ISNA(VLOOKUP(A750,Journal!$X$2:$X$1000,1,FALSE)),"",VLOOKUP(A750,Journal!$X$2:$AK$1000,13,FALSE)))</f>
        <v/>
      </c>
      <c r="F750" s="79" t="str">
        <f>IF(A750="","",IF(ISNA(VLOOKUP(A750,Journal!$X$2:$X$1000,1,FALSE)),"",VLOOKUP(A750,Journal!$X$2:$AK$1000,14,FALSE)))</f>
        <v/>
      </c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</row>
    <row r="751" spans="1:20" ht="15.75" customHeight="1" x14ac:dyDescent="0.25">
      <c r="A751" s="80" t="str">
        <f>IF(AND(Journal!L751&gt;=Statistics!$E$4,Journal!L751&lt;=Statistics!$F$4),Journal!X751,"")</f>
        <v/>
      </c>
      <c r="B751" s="128" t="str">
        <f>IF(A751="","",VLOOKUP(A751,Journal!$X:$AG,10,FALSE))</f>
        <v/>
      </c>
      <c r="C751" s="127" t="str">
        <f>IF(A751="","",IF(ISNA(VLOOKUP(A751,Journal!$X$2:$X$1000,1,FALSE)),"",VLOOKUP(A751,Journal!$X$2:$Y$1000,2,FALSE)))</f>
        <v/>
      </c>
      <c r="D751" s="79" t="str">
        <f>IF(A751="","",IF(ISNA(VLOOKUP(A751,Journal!$X$2:$X$1000,1,FALSE)),"",VLOOKUP(A751,Journal!$X$2:$AF$1000,9,FALSE)))</f>
        <v/>
      </c>
      <c r="E751" s="79" t="str">
        <f>IF(A751="","",IF(ISNA(VLOOKUP(A751,Journal!$X$2:$X$1000,1,FALSE)),"",VLOOKUP(A751,Journal!$X$2:$AK$1000,13,FALSE)))</f>
        <v/>
      </c>
      <c r="F751" s="79" t="str">
        <f>IF(A751="","",IF(ISNA(VLOOKUP(A751,Journal!$X$2:$X$1000,1,FALSE)),"",VLOOKUP(A751,Journal!$X$2:$AK$1000,14,FALSE)))</f>
        <v/>
      </c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</row>
    <row r="752" spans="1:20" ht="15.75" customHeight="1" x14ac:dyDescent="0.25">
      <c r="A752" s="80" t="str">
        <f>IF(AND(Journal!L752&gt;=Statistics!$E$4,Journal!L752&lt;=Statistics!$F$4),Journal!X752,"")</f>
        <v/>
      </c>
      <c r="B752" s="128" t="str">
        <f>IF(A752="","",VLOOKUP(A752,Journal!$X:$AG,10,FALSE))</f>
        <v/>
      </c>
      <c r="C752" s="127" t="str">
        <f>IF(A752="","",IF(ISNA(VLOOKUP(A752,Journal!$X$2:$X$1000,1,FALSE)),"",VLOOKUP(A752,Journal!$X$2:$Y$1000,2,FALSE)))</f>
        <v/>
      </c>
      <c r="D752" s="79" t="str">
        <f>IF(A752="","",IF(ISNA(VLOOKUP(A752,Journal!$X$2:$X$1000,1,FALSE)),"",VLOOKUP(A752,Journal!$X$2:$AF$1000,9,FALSE)))</f>
        <v/>
      </c>
      <c r="E752" s="79" t="str">
        <f>IF(A752="","",IF(ISNA(VLOOKUP(A752,Journal!$X$2:$X$1000,1,FALSE)),"",VLOOKUP(A752,Journal!$X$2:$AK$1000,13,FALSE)))</f>
        <v/>
      </c>
      <c r="F752" s="79" t="str">
        <f>IF(A752="","",IF(ISNA(VLOOKUP(A752,Journal!$X$2:$X$1000,1,FALSE)),"",VLOOKUP(A752,Journal!$X$2:$AK$1000,14,FALSE)))</f>
        <v/>
      </c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</row>
    <row r="753" spans="1:20" ht="15.75" customHeight="1" x14ac:dyDescent="0.25">
      <c r="A753" s="80" t="str">
        <f>IF(AND(Journal!L753&gt;=Statistics!$E$4,Journal!L753&lt;=Statistics!$F$4),Journal!X753,"")</f>
        <v/>
      </c>
      <c r="B753" s="128" t="str">
        <f>IF(A753="","",VLOOKUP(A753,Journal!$X:$AG,10,FALSE))</f>
        <v/>
      </c>
      <c r="C753" s="127" t="str">
        <f>IF(A753="","",IF(ISNA(VLOOKUP(A753,Journal!$X$2:$X$1000,1,FALSE)),"",VLOOKUP(A753,Journal!$X$2:$Y$1000,2,FALSE)))</f>
        <v/>
      </c>
      <c r="D753" s="79" t="str">
        <f>IF(A753="","",IF(ISNA(VLOOKUP(A753,Journal!$X$2:$X$1000,1,FALSE)),"",VLOOKUP(A753,Journal!$X$2:$AF$1000,9,FALSE)))</f>
        <v/>
      </c>
      <c r="E753" s="79" t="str">
        <f>IF(A753="","",IF(ISNA(VLOOKUP(A753,Journal!$X$2:$X$1000,1,FALSE)),"",VLOOKUP(A753,Journal!$X$2:$AK$1000,13,FALSE)))</f>
        <v/>
      </c>
      <c r="F753" s="79" t="str">
        <f>IF(A753="","",IF(ISNA(VLOOKUP(A753,Journal!$X$2:$X$1000,1,FALSE)),"",VLOOKUP(A753,Journal!$X$2:$AK$1000,14,FALSE)))</f>
        <v/>
      </c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</row>
    <row r="754" spans="1:20" ht="15.75" customHeight="1" x14ac:dyDescent="0.25">
      <c r="A754" s="80" t="str">
        <f>IF(AND(Journal!L754&gt;=Statistics!$E$4,Journal!L754&lt;=Statistics!$F$4),Journal!X754,"")</f>
        <v/>
      </c>
      <c r="B754" s="128" t="str">
        <f>IF(A754="","",VLOOKUP(A754,Journal!$X:$AG,10,FALSE))</f>
        <v/>
      </c>
      <c r="C754" s="127" t="str">
        <f>IF(A754="","",IF(ISNA(VLOOKUP(A754,Journal!$X$2:$X$1000,1,FALSE)),"",VLOOKUP(A754,Journal!$X$2:$Y$1000,2,FALSE)))</f>
        <v/>
      </c>
      <c r="D754" s="79" t="str">
        <f>IF(A754="","",IF(ISNA(VLOOKUP(A754,Journal!$X$2:$X$1000,1,FALSE)),"",VLOOKUP(A754,Journal!$X$2:$AF$1000,9,FALSE)))</f>
        <v/>
      </c>
      <c r="E754" s="79" t="str">
        <f>IF(A754="","",IF(ISNA(VLOOKUP(A754,Journal!$X$2:$X$1000,1,FALSE)),"",VLOOKUP(A754,Journal!$X$2:$AK$1000,13,FALSE)))</f>
        <v/>
      </c>
      <c r="F754" s="79" t="str">
        <f>IF(A754="","",IF(ISNA(VLOOKUP(A754,Journal!$X$2:$X$1000,1,FALSE)),"",VLOOKUP(A754,Journal!$X$2:$AK$1000,14,FALSE)))</f>
        <v/>
      </c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</row>
    <row r="755" spans="1:20" ht="15.75" customHeight="1" x14ac:dyDescent="0.25">
      <c r="A755" s="80" t="str">
        <f>IF(AND(Journal!L755&gt;=Statistics!$E$4,Journal!L755&lt;=Statistics!$F$4),Journal!X755,"")</f>
        <v/>
      </c>
      <c r="B755" s="128" t="str">
        <f>IF(A755="","",VLOOKUP(A755,Journal!$X:$AG,10,FALSE))</f>
        <v/>
      </c>
      <c r="C755" s="127" t="str">
        <f>IF(A755="","",IF(ISNA(VLOOKUP(A755,Journal!$X$2:$X$1000,1,FALSE)),"",VLOOKUP(A755,Journal!$X$2:$Y$1000,2,FALSE)))</f>
        <v/>
      </c>
      <c r="D755" s="79" t="str">
        <f>IF(A755="","",IF(ISNA(VLOOKUP(A755,Journal!$X$2:$X$1000,1,FALSE)),"",VLOOKUP(A755,Journal!$X$2:$AF$1000,9,FALSE)))</f>
        <v/>
      </c>
      <c r="E755" s="79" t="str">
        <f>IF(A755="","",IF(ISNA(VLOOKUP(A755,Journal!$X$2:$X$1000,1,FALSE)),"",VLOOKUP(A755,Journal!$X$2:$AK$1000,13,FALSE)))</f>
        <v/>
      </c>
      <c r="F755" s="79" t="str">
        <f>IF(A755="","",IF(ISNA(VLOOKUP(A755,Journal!$X$2:$X$1000,1,FALSE)),"",VLOOKUP(A755,Journal!$X$2:$AK$1000,14,FALSE)))</f>
        <v/>
      </c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</row>
    <row r="756" spans="1:20" ht="15.75" customHeight="1" x14ac:dyDescent="0.25">
      <c r="A756" s="80" t="str">
        <f>IF(AND(Journal!L756&gt;=Statistics!$E$4,Journal!L756&lt;=Statistics!$F$4),Journal!X756,"")</f>
        <v/>
      </c>
      <c r="B756" s="128" t="str">
        <f>IF(A756="","",VLOOKUP(A756,Journal!$X:$AG,10,FALSE))</f>
        <v/>
      </c>
      <c r="C756" s="127" t="str">
        <f>IF(A756="","",IF(ISNA(VLOOKUP(A756,Journal!$X$2:$X$1000,1,FALSE)),"",VLOOKUP(A756,Journal!$X$2:$Y$1000,2,FALSE)))</f>
        <v/>
      </c>
      <c r="D756" s="79" t="str">
        <f>IF(A756="","",IF(ISNA(VLOOKUP(A756,Journal!$X$2:$X$1000,1,FALSE)),"",VLOOKUP(A756,Journal!$X$2:$AF$1000,9,FALSE)))</f>
        <v/>
      </c>
      <c r="E756" s="79" t="str">
        <f>IF(A756="","",IF(ISNA(VLOOKUP(A756,Journal!$X$2:$X$1000,1,FALSE)),"",VLOOKUP(A756,Journal!$X$2:$AK$1000,13,FALSE)))</f>
        <v/>
      </c>
      <c r="F756" s="79" t="str">
        <f>IF(A756="","",IF(ISNA(VLOOKUP(A756,Journal!$X$2:$X$1000,1,FALSE)),"",VLOOKUP(A756,Journal!$X$2:$AK$1000,14,FALSE)))</f>
        <v/>
      </c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</row>
    <row r="757" spans="1:20" ht="15.75" customHeight="1" x14ac:dyDescent="0.25">
      <c r="A757" s="80" t="str">
        <f>IF(AND(Journal!L757&gt;=Statistics!$E$4,Journal!L757&lt;=Statistics!$F$4),Journal!X757,"")</f>
        <v/>
      </c>
      <c r="B757" s="128" t="str">
        <f>IF(A757="","",VLOOKUP(A757,Journal!$X:$AG,10,FALSE))</f>
        <v/>
      </c>
      <c r="C757" s="127" t="str">
        <f>IF(A757="","",IF(ISNA(VLOOKUP(A757,Journal!$X$2:$X$1000,1,FALSE)),"",VLOOKUP(A757,Journal!$X$2:$Y$1000,2,FALSE)))</f>
        <v/>
      </c>
      <c r="D757" s="79" t="str">
        <f>IF(A757="","",IF(ISNA(VLOOKUP(A757,Journal!$X$2:$X$1000,1,FALSE)),"",VLOOKUP(A757,Journal!$X$2:$AF$1000,9,FALSE)))</f>
        <v/>
      </c>
      <c r="E757" s="79" t="str">
        <f>IF(A757="","",IF(ISNA(VLOOKUP(A757,Journal!$X$2:$X$1000,1,FALSE)),"",VLOOKUP(A757,Journal!$X$2:$AK$1000,13,FALSE)))</f>
        <v/>
      </c>
      <c r="F757" s="79" t="str">
        <f>IF(A757="","",IF(ISNA(VLOOKUP(A757,Journal!$X$2:$X$1000,1,FALSE)),"",VLOOKUP(A757,Journal!$X$2:$AK$1000,14,FALSE)))</f>
        <v/>
      </c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</row>
    <row r="758" spans="1:20" ht="15.75" customHeight="1" x14ac:dyDescent="0.25">
      <c r="A758" s="80" t="str">
        <f>IF(AND(Journal!L758&gt;=Statistics!$E$4,Journal!L758&lt;=Statistics!$F$4),Journal!X758,"")</f>
        <v/>
      </c>
      <c r="B758" s="128" t="str">
        <f>IF(A758="","",VLOOKUP(A758,Journal!$X:$AG,10,FALSE))</f>
        <v/>
      </c>
      <c r="C758" s="127" t="str">
        <f>IF(A758="","",IF(ISNA(VLOOKUP(A758,Journal!$X$2:$X$1000,1,FALSE)),"",VLOOKUP(A758,Journal!$X$2:$Y$1000,2,FALSE)))</f>
        <v/>
      </c>
      <c r="D758" s="79" t="str">
        <f>IF(A758="","",IF(ISNA(VLOOKUP(A758,Journal!$X$2:$X$1000,1,FALSE)),"",VLOOKUP(A758,Journal!$X$2:$AF$1000,9,FALSE)))</f>
        <v/>
      </c>
      <c r="E758" s="79" t="str">
        <f>IF(A758="","",IF(ISNA(VLOOKUP(A758,Journal!$X$2:$X$1000,1,FALSE)),"",VLOOKUP(A758,Journal!$X$2:$AK$1000,13,FALSE)))</f>
        <v/>
      </c>
      <c r="F758" s="79" t="str">
        <f>IF(A758="","",IF(ISNA(VLOOKUP(A758,Journal!$X$2:$X$1000,1,FALSE)),"",VLOOKUP(A758,Journal!$X$2:$AK$1000,14,FALSE)))</f>
        <v/>
      </c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</row>
    <row r="759" spans="1:20" ht="15.75" customHeight="1" x14ac:dyDescent="0.25">
      <c r="A759" s="80" t="str">
        <f>IF(AND(Journal!L759&gt;=Statistics!$E$4,Journal!L759&lt;=Statistics!$F$4),Journal!X759,"")</f>
        <v/>
      </c>
      <c r="B759" s="128" t="str">
        <f>IF(A759="","",VLOOKUP(A759,Journal!$X:$AG,10,FALSE))</f>
        <v/>
      </c>
      <c r="C759" s="127" t="str">
        <f>IF(A759="","",IF(ISNA(VLOOKUP(A759,Journal!$X$2:$X$1000,1,FALSE)),"",VLOOKUP(A759,Journal!$X$2:$Y$1000,2,FALSE)))</f>
        <v/>
      </c>
      <c r="D759" s="79" t="str">
        <f>IF(A759="","",IF(ISNA(VLOOKUP(A759,Journal!$X$2:$X$1000,1,FALSE)),"",VLOOKUP(A759,Journal!$X$2:$AF$1000,9,FALSE)))</f>
        <v/>
      </c>
      <c r="E759" s="79" t="str">
        <f>IF(A759="","",IF(ISNA(VLOOKUP(A759,Journal!$X$2:$X$1000,1,FALSE)),"",VLOOKUP(A759,Journal!$X$2:$AK$1000,13,FALSE)))</f>
        <v/>
      </c>
      <c r="F759" s="79" t="str">
        <f>IF(A759="","",IF(ISNA(VLOOKUP(A759,Journal!$X$2:$X$1000,1,FALSE)),"",VLOOKUP(A759,Journal!$X$2:$AK$1000,14,FALSE)))</f>
        <v/>
      </c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</row>
    <row r="760" spans="1:20" ht="15.75" customHeight="1" x14ac:dyDescent="0.25">
      <c r="A760" s="80" t="str">
        <f>IF(AND(Journal!L760&gt;=Statistics!$E$4,Journal!L760&lt;=Statistics!$F$4),Journal!X760,"")</f>
        <v/>
      </c>
      <c r="B760" s="128" t="str">
        <f>IF(A760="","",VLOOKUP(A760,Journal!$X:$AG,10,FALSE))</f>
        <v/>
      </c>
      <c r="C760" s="127" t="str">
        <f>IF(A760="","",IF(ISNA(VLOOKUP(A760,Journal!$X$2:$X$1000,1,FALSE)),"",VLOOKUP(A760,Journal!$X$2:$Y$1000,2,FALSE)))</f>
        <v/>
      </c>
      <c r="D760" s="79" t="str">
        <f>IF(A760="","",IF(ISNA(VLOOKUP(A760,Journal!$X$2:$X$1000,1,FALSE)),"",VLOOKUP(A760,Journal!$X$2:$AF$1000,9,FALSE)))</f>
        <v/>
      </c>
      <c r="E760" s="79" t="str">
        <f>IF(A760="","",IF(ISNA(VLOOKUP(A760,Journal!$X$2:$X$1000,1,FALSE)),"",VLOOKUP(A760,Journal!$X$2:$AK$1000,13,FALSE)))</f>
        <v/>
      </c>
      <c r="F760" s="79" t="str">
        <f>IF(A760="","",IF(ISNA(VLOOKUP(A760,Journal!$X$2:$X$1000,1,FALSE)),"",VLOOKUP(A760,Journal!$X$2:$AK$1000,14,FALSE)))</f>
        <v/>
      </c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</row>
    <row r="761" spans="1:20" ht="15.75" customHeight="1" x14ac:dyDescent="0.25">
      <c r="A761" s="80" t="str">
        <f>IF(AND(Journal!L761&gt;=Statistics!$E$4,Journal!L761&lt;=Statistics!$F$4),Journal!X761,"")</f>
        <v/>
      </c>
      <c r="B761" s="128" t="str">
        <f>IF(A761="","",VLOOKUP(A761,Journal!$X:$AG,10,FALSE))</f>
        <v/>
      </c>
      <c r="C761" s="127" t="str">
        <f>IF(A761="","",IF(ISNA(VLOOKUP(A761,Journal!$X$2:$X$1000,1,FALSE)),"",VLOOKUP(A761,Journal!$X$2:$Y$1000,2,FALSE)))</f>
        <v/>
      </c>
      <c r="D761" s="79" t="str">
        <f>IF(A761="","",IF(ISNA(VLOOKUP(A761,Journal!$X$2:$X$1000,1,FALSE)),"",VLOOKUP(A761,Journal!$X$2:$AF$1000,9,FALSE)))</f>
        <v/>
      </c>
      <c r="E761" s="79" t="str">
        <f>IF(A761="","",IF(ISNA(VLOOKUP(A761,Journal!$X$2:$X$1000,1,FALSE)),"",VLOOKUP(A761,Journal!$X$2:$AK$1000,13,FALSE)))</f>
        <v/>
      </c>
      <c r="F761" s="79" t="str">
        <f>IF(A761="","",IF(ISNA(VLOOKUP(A761,Journal!$X$2:$X$1000,1,FALSE)),"",VLOOKUP(A761,Journal!$X$2:$AK$1000,14,FALSE)))</f>
        <v/>
      </c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</row>
    <row r="762" spans="1:20" ht="15.75" customHeight="1" x14ac:dyDescent="0.25">
      <c r="A762" s="80" t="str">
        <f>IF(AND(Journal!L762&gt;=Statistics!$E$4,Journal!L762&lt;=Statistics!$F$4),Journal!X762,"")</f>
        <v/>
      </c>
      <c r="B762" s="128" t="str">
        <f>IF(A762="","",VLOOKUP(A762,Journal!$X:$AG,10,FALSE))</f>
        <v/>
      </c>
      <c r="C762" s="127" t="str">
        <f>IF(A762="","",IF(ISNA(VLOOKUP(A762,Journal!$X$2:$X$1000,1,FALSE)),"",VLOOKUP(A762,Journal!$X$2:$Y$1000,2,FALSE)))</f>
        <v/>
      </c>
      <c r="D762" s="79" t="str">
        <f>IF(A762="","",IF(ISNA(VLOOKUP(A762,Journal!$X$2:$X$1000,1,FALSE)),"",VLOOKUP(A762,Journal!$X$2:$AF$1000,9,FALSE)))</f>
        <v/>
      </c>
      <c r="E762" s="79" t="str">
        <f>IF(A762="","",IF(ISNA(VLOOKUP(A762,Journal!$X$2:$X$1000,1,FALSE)),"",VLOOKUP(A762,Journal!$X$2:$AK$1000,13,FALSE)))</f>
        <v/>
      </c>
      <c r="F762" s="79" t="str">
        <f>IF(A762="","",IF(ISNA(VLOOKUP(A762,Journal!$X$2:$X$1000,1,FALSE)),"",VLOOKUP(A762,Journal!$X$2:$AK$1000,14,FALSE)))</f>
        <v/>
      </c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</row>
    <row r="763" spans="1:20" ht="15.75" customHeight="1" x14ac:dyDescent="0.25">
      <c r="A763" s="80" t="str">
        <f>IF(AND(Journal!L763&gt;=Statistics!$E$4,Journal!L763&lt;=Statistics!$F$4),Journal!X763,"")</f>
        <v/>
      </c>
      <c r="B763" s="128" t="str">
        <f>IF(A763="","",VLOOKUP(A763,Journal!$X:$AG,10,FALSE))</f>
        <v/>
      </c>
      <c r="C763" s="127" t="str">
        <f>IF(A763="","",IF(ISNA(VLOOKUP(A763,Journal!$X$2:$X$1000,1,FALSE)),"",VLOOKUP(A763,Journal!$X$2:$Y$1000,2,FALSE)))</f>
        <v/>
      </c>
      <c r="D763" s="79" t="str">
        <f>IF(A763="","",IF(ISNA(VLOOKUP(A763,Journal!$X$2:$X$1000,1,FALSE)),"",VLOOKUP(A763,Journal!$X$2:$AF$1000,9,FALSE)))</f>
        <v/>
      </c>
      <c r="E763" s="79" t="str">
        <f>IF(A763="","",IF(ISNA(VLOOKUP(A763,Journal!$X$2:$X$1000,1,FALSE)),"",VLOOKUP(A763,Journal!$X$2:$AK$1000,13,FALSE)))</f>
        <v/>
      </c>
      <c r="F763" s="79" t="str">
        <f>IF(A763="","",IF(ISNA(VLOOKUP(A763,Journal!$X$2:$X$1000,1,FALSE)),"",VLOOKUP(A763,Journal!$X$2:$AK$1000,14,FALSE)))</f>
        <v/>
      </c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</row>
    <row r="764" spans="1:20" ht="15.75" customHeight="1" x14ac:dyDescent="0.25">
      <c r="A764" s="80" t="str">
        <f>IF(AND(Journal!L764&gt;=Statistics!$E$4,Journal!L764&lt;=Statistics!$F$4),Journal!X764,"")</f>
        <v/>
      </c>
      <c r="B764" s="128" t="str">
        <f>IF(A764="","",VLOOKUP(A764,Journal!$X:$AG,10,FALSE))</f>
        <v/>
      </c>
      <c r="C764" s="127" t="str">
        <f>IF(A764="","",IF(ISNA(VLOOKUP(A764,Journal!$X$2:$X$1000,1,FALSE)),"",VLOOKUP(A764,Journal!$X$2:$Y$1000,2,FALSE)))</f>
        <v/>
      </c>
      <c r="D764" s="79" t="str">
        <f>IF(A764="","",IF(ISNA(VLOOKUP(A764,Journal!$X$2:$X$1000,1,FALSE)),"",VLOOKUP(A764,Journal!$X$2:$AF$1000,9,FALSE)))</f>
        <v/>
      </c>
      <c r="E764" s="79" t="str">
        <f>IF(A764="","",IF(ISNA(VLOOKUP(A764,Journal!$X$2:$X$1000,1,FALSE)),"",VLOOKUP(A764,Journal!$X$2:$AK$1000,13,FALSE)))</f>
        <v/>
      </c>
      <c r="F764" s="79" t="str">
        <f>IF(A764="","",IF(ISNA(VLOOKUP(A764,Journal!$X$2:$X$1000,1,FALSE)),"",VLOOKUP(A764,Journal!$X$2:$AK$1000,14,FALSE)))</f>
        <v/>
      </c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</row>
    <row r="765" spans="1:20" ht="15.75" customHeight="1" x14ac:dyDescent="0.25">
      <c r="A765" s="80" t="str">
        <f>IF(AND(Journal!L765&gt;=Statistics!$E$4,Journal!L765&lt;=Statistics!$F$4),Journal!X765,"")</f>
        <v/>
      </c>
      <c r="B765" s="128" t="str">
        <f>IF(A765="","",VLOOKUP(A765,Journal!$X:$AG,10,FALSE))</f>
        <v/>
      </c>
      <c r="C765" s="127" t="str">
        <f>IF(A765="","",IF(ISNA(VLOOKUP(A765,Journal!$X$2:$X$1000,1,FALSE)),"",VLOOKUP(A765,Journal!$X$2:$Y$1000,2,FALSE)))</f>
        <v/>
      </c>
      <c r="D765" s="79" t="str">
        <f>IF(A765="","",IF(ISNA(VLOOKUP(A765,Journal!$X$2:$X$1000,1,FALSE)),"",VLOOKUP(A765,Journal!$X$2:$AF$1000,9,FALSE)))</f>
        <v/>
      </c>
      <c r="E765" s="79" t="str">
        <f>IF(A765="","",IF(ISNA(VLOOKUP(A765,Journal!$X$2:$X$1000,1,FALSE)),"",VLOOKUP(A765,Journal!$X$2:$AK$1000,13,FALSE)))</f>
        <v/>
      </c>
      <c r="F765" s="79" t="str">
        <f>IF(A765="","",IF(ISNA(VLOOKUP(A765,Journal!$X$2:$X$1000,1,FALSE)),"",VLOOKUP(A765,Journal!$X$2:$AK$1000,14,FALSE)))</f>
        <v/>
      </c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</row>
    <row r="766" spans="1:20" ht="15.75" customHeight="1" x14ac:dyDescent="0.25">
      <c r="A766" s="80" t="str">
        <f>IF(AND(Journal!L766&gt;=Statistics!$E$4,Journal!L766&lt;=Statistics!$F$4),Journal!X766,"")</f>
        <v/>
      </c>
      <c r="B766" s="128" t="str">
        <f>IF(A766="","",VLOOKUP(A766,Journal!$X:$AG,10,FALSE))</f>
        <v/>
      </c>
      <c r="C766" s="127" t="str">
        <f>IF(A766="","",IF(ISNA(VLOOKUP(A766,Journal!$X$2:$X$1000,1,FALSE)),"",VLOOKUP(A766,Journal!$X$2:$Y$1000,2,FALSE)))</f>
        <v/>
      </c>
      <c r="D766" s="79" t="str">
        <f>IF(A766="","",IF(ISNA(VLOOKUP(A766,Journal!$X$2:$X$1000,1,FALSE)),"",VLOOKUP(A766,Journal!$X$2:$AF$1000,9,FALSE)))</f>
        <v/>
      </c>
      <c r="E766" s="79" t="str">
        <f>IF(A766="","",IF(ISNA(VLOOKUP(A766,Journal!$X$2:$X$1000,1,FALSE)),"",VLOOKUP(A766,Journal!$X$2:$AK$1000,13,FALSE)))</f>
        <v/>
      </c>
      <c r="F766" s="79" t="str">
        <f>IF(A766="","",IF(ISNA(VLOOKUP(A766,Journal!$X$2:$X$1000,1,FALSE)),"",VLOOKUP(A766,Journal!$X$2:$AK$1000,14,FALSE)))</f>
        <v/>
      </c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</row>
    <row r="767" spans="1:20" ht="15.75" customHeight="1" x14ac:dyDescent="0.25">
      <c r="A767" s="80" t="str">
        <f>IF(AND(Journal!L767&gt;=Statistics!$E$4,Journal!L767&lt;=Statistics!$F$4),Journal!X767,"")</f>
        <v/>
      </c>
      <c r="B767" s="128" t="str">
        <f>IF(A767="","",VLOOKUP(A767,Journal!$X:$AG,10,FALSE))</f>
        <v/>
      </c>
      <c r="C767" s="127" t="str">
        <f>IF(A767="","",IF(ISNA(VLOOKUP(A767,Journal!$X$2:$X$1000,1,FALSE)),"",VLOOKUP(A767,Journal!$X$2:$Y$1000,2,FALSE)))</f>
        <v/>
      </c>
      <c r="D767" s="79" t="str">
        <f>IF(A767="","",IF(ISNA(VLOOKUP(A767,Journal!$X$2:$X$1000,1,FALSE)),"",VLOOKUP(A767,Journal!$X$2:$AF$1000,9,FALSE)))</f>
        <v/>
      </c>
      <c r="E767" s="79" t="str">
        <f>IF(A767="","",IF(ISNA(VLOOKUP(A767,Journal!$X$2:$X$1000,1,FALSE)),"",VLOOKUP(A767,Journal!$X$2:$AK$1000,13,FALSE)))</f>
        <v/>
      </c>
      <c r="F767" s="79" t="str">
        <f>IF(A767="","",IF(ISNA(VLOOKUP(A767,Journal!$X$2:$X$1000,1,FALSE)),"",VLOOKUP(A767,Journal!$X$2:$AK$1000,14,FALSE)))</f>
        <v/>
      </c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</row>
    <row r="768" spans="1:20" ht="15.75" customHeight="1" x14ac:dyDescent="0.25">
      <c r="A768" s="80" t="str">
        <f>IF(AND(Journal!L768&gt;=Statistics!$E$4,Journal!L768&lt;=Statistics!$F$4),Journal!X768,"")</f>
        <v/>
      </c>
      <c r="B768" s="128" t="str">
        <f>IF(A768="","",VLOOKUP(A768,Journal!$X:$AG,10,FALSE))</f>
        <v/>
      </c>
      <c r="C768" s="127" t="str">
        <f>IF(A768="","",IF(ISNA(VLOOKUP(A768,Journal!$X$2:$X$1000,1,FALSE)),"",VLOOKUP(A768,Journal!$X$2:$Y$1000,2,FALSE)))</f>
        <v/>
      </c>
      <c r="D768" s="79" t="str">
        <f>IF(A768="","",IF(ISNA(VLOOKUP(A768,Journal!$X$2:$X$1000,1,FALSE)),"",VLOOKUP(A768,Journal!$X$2:$AF$1000,9,FALSE)))</f>
        <v/>
      </c>
      <c r="E768" s="79" t="str">
        <f>IF(A768="","",IF(ISNA(VLOOKUP(A768,Journal!$X$2:$X$1000,1,FALSE)),"",VLOOKUP(A768,Journal!$X$2:$AK$1000,13,FALSE)))</f>
        <v/>
      </c>
      <c r="F768" s="79" t="str">
        <f>IF(A768="","",IF(ISNA(VLOOKUP(A768,Journal!$X$2:$X$1000,1,FALSE)),"",VLOOKUP(A768,Journal!$X$2:$AK$1000,14,FALSE)))</f>
        <v/>
      </c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</row>
    <row r="769" spans="1:20" ht="15.75" customHeight="1" x14ac:dyDescent="0.25">
      <c r="A769" s="80" t="str">
        <f>IF(AND(Journal!L769&gt;=Statistics!$E$4,Journal!L769&lt;=Statistics!$F$4),Journal!X769,"")</f>
        <v/>
      </c>
      <c r="B769" s="128" t="str">
        <f>IF(A769="","",VLOOKUP(A769,Journal!$X:$AG,10,FALSE))</f>
        <v/>
      </c>
      <c r="C769" s="127" t="str">
        <f>IF(A769="","",IF(ISNA(VLOOKUP(A769,Journal!$X$2:$X$1000,1,FALSE)),"",VLOOKUP(A769,Journal!$X$2:$Y$1000,2,FALSE)))</f>
        <v/>
      </c>
      <c r="D769" s="79" t="str">
        <f>IF(A769="","",IF(ISNA(VLOOKUP(A769,Journal!$X$2:$X$1000,1,FALSE)),"",VLOOKUP(A769,Journal!$X$2:$AF$1000,9,FALSE)))</f>
        <v/>
      </c>
      <c r="E769" s="79" t="str">
        <f>IF(A769="","",IF(ISNA(VLOOKUP(A769,Journal!$X$2:$X$1000,1,FALSE)),"",VLOOKUP(A769,Journal!$X$2:$AK$1000,13,FALSE)))</f>
        <v/>
      </c>
      <c r="F769" s="79" t="str">
        <f>IF(A769="","",IF(ISNA(VLOOKUP(A769,Journal!$X$2:$X$1000,1,FALSE)),"",VLOOKUP(A769,Journal!$X$2:$AK$1000,14,FALSE)))</f>
        <v/>
      </c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</row>
    <row r="770" spans="1:20" ht="15.75" customHeight="1" x14ac:dyDescent="0.25">
      <c r="A770" s="80" t="str">
        <f>IF(AND(Journal!L770&gt;=Statistics!$E$4,Journal!L770&lt;=Statistics!$F$4),Journal!X770,"")</f>
        <v/>
      </c>
      <c r="B770" s="128" t="str">
        <f>IF(A770="","",VLOOKUP(A770,Journal!$X:$AG,10,FALSE))</f>
        <v/>
      </c>
      <c r="C770" s="127" t="str">
        <f>IF(A770="","",IF(ISNA(VLOOKUP(A770,Journal!$X$2:$X$1000,1,FALSE)),"",VLOOKUP(A770,Journal!$X$2:$Y$1000,2,FALSE)))</f>
        <v/>
      </c>
      <c r="D770" s="79" t="str">
        <f>IF(A770="","",IF(ISNA(VLOOKUP(A770,Journal!$X$2:$X$1000,1,FALSE)),"",VLOOKUP(A770,Journal!$X$2:$AF$1000,9,FALSE)))</f>
        <v/>
      </c>
      <c r="E770" s="79" t="str">
        <f>IF(A770="","",IF(ISNA(VLOOKUP(A770,Journal!$X$2:$X$1000,1,FALSE)),"",VLOOKUP(A770,Journal!$X$2:$AK$1000,13,FALSE)))</f>
        <v/>
      </c>
      <c r="F770" s="79" t="str">
        <f>IF(A770="","",IF(ISNA(VLOOKUP(A770,Journal!$X$2:$X$1000,1,FALSE)),"",VLOOKUP(A770,Journal!$X$2:$AK$1000,14,FALSE)))</f>
        <v/>
      </c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</row>
    <row r="771" spans="1:20" ht="15.75" customHeight="1" x14ac:dyDescent="0.25">
      <c r="A771" s="80" t="str">
        <f>IF(AND(Journal!L771&gt;=Statistics!$E$4,Journal!L771&lt;=Statistics!$F$4),Journal!X771,"")</f>
        <v/>
      </c>
      <c r="B771" s="128" t="str">
        <f>IF(A771="","",VLOOKUP(A771,Journal!$X:$AG,10,FALSE))</f>
        <v/>
      </c>
      <c r="C771" s="127" t="str">
        <f>IF(A771="","",IF(ISNA(VLOOKUP(A771,Journal!$X$2:$X$1000,1,FALSE)),"",VLOOKUP(A771,Journal!$X$2:$Y$1000,2,FALSE)))</f>
        <v/>
      </c>
      <c r="D771" s="79" t="str">
        <f>IF(A771="","",IF(ISNA(VLOOKUP(A771,Journal!$X$2:$X$1000,1,FALSE)),"",VLOOKUP(A771,Journal!$X$2:$AF$1000,9,FALSE)))</f>
        <v/>
      </c>
      <c r="E771" s="79" t="str">
        <f>IF(A771="","",IF(ISNA(VLOOKUP(A771,Journal!$X$2:$X$1000,1,FALSE)),"",VLOOKUP(A771,Journal!$X$2:$AK$1000,13,FALSE)))</f>
        <v/>
      </c>
      <c r="F771" s="79" t="str">
        <f>IF(A771="","",IF(ISNA(VLOOKUP(A771,Journal!$X$2:$X$1000,1,FALSE)),"",VLOOKUP(A771,Journal!$X$2:$AK$1000,14,FALSE)))</f>
        <v/>
      </c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</row>
    <row r="772" spans="1:20" ht="15.75" customHeight="1" x14ac:dyDescent="0.25">
      <c r="A772" s="80" t="str">
        <f>IF(AND(Journal!L772&gt;=Statistics!$E$4,Journal!L772&lt;=Statistics!$F$4),Journal!X772,"")</f>
        <v/>
      </c>
      <c r="B772" s="128" t="str">
        <f>IF(A772="","",VLOOKUP(A772,Journal!$X:$AG,10,FALSE))</f>
        <v/>
      </c>
      <c r="C772" s="127" t="str">
        <f>IF(A772="","",IF(ISNA(VLOOKUP(A772,Journal!$X$2:$X$1000,1,FALSE)),"",VLOOKUP(A772,Journal!$X$2:$Y$1000,2,FALSE)))</f>
        <v/>
      </c>
      <c r="D772" s="79" t="str">
        <f>IF(A772="","",IF(ISNA(VLOOKUP(A772,Journal!$X$2:$X$1000,1,FALSE)),"",VLOOKUP(A772,Journal!$X$2:$AF$1000,9,FALSE)))</f>
        <v/>
      </c>
      <c r="E772" s="79" t="str">
        <f>IF(A772="","",IF(ISNA(VLOOKUP(A772,Journal!$X$2:$X$1000,1,FALSE)),"",VLOOKUP(A772,Journal!$X$2:$AK$1000,13,FALSE)))</f>
        <v/>
      </c>
      <c r="F772" s="79" t="str">
        <f>IF(A772="","",IF(ISNA(VLOOKUP(A772,Journal!$X$2:$X$1000,1,FALSE)),"",VLOOKUP(A772,Journal!$X$2:$AK$1000,14,FALSE)))</f>
        <v/>
      </c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</row>
    <row r="773" spans="1:20" ht="15.75" customHeight="1" x14ac:dyDescent="0.25">
      <c r="A773" s="80" t="str">
        <f>IF(AND(Journal!L773&gt;=Statistics!$E$4,Journal!L773&lt;=Statistics!$F$4),Journal!X773,"")</f>
        <v/>
      </c>
      <c r="B773" s="128" t="str">
        <f>IF(A773="","",VLOOKUP(A773,Journal!$X:$AG,10,FALSE))</f>
        <v/>
      </c>
      <c r="C773" s="127" t="str">
        <f>IF(A773="","",IF(ISNA(VLOOKUP(A773,Journal!$X$2:$X$1000,1,FALSE)),"",VLOOKUP(A773,Journal!$X$2:$Y$1000,2,FALSE)))</f>
        <v/>
      </c>
      <c r="D773" s="79" t="str">
        <f>IF(A773="","",IF(ISNA(VLOOKUP(A773,Journal!$X$2:$X$1000,1,FALSE)),"",VLOOKUP(A773,Journal!$X$2:$AF$1000,9,FALSE)))</f>
        <v/>
      </c>
      <c r="E773" s="79" t="str">
        <f>IF(A773="","",IF(ISNA(VLOOKUP(A773,Journal!$X$2:$X$1000,1,FALSE)),"",VLOOKUP(A773,Journal!$X$2:$AK$1000,13,FALSE)))</f>
        <v/>
      </c>
      <c r="F773" s="79" t="str">
        <f>IF(A773="","",IF(ISNA(VLOOKUP(A773,Journal!$X$2:$X$1000,1,FALSE)),"",VLOOKUP(A773,Journal!$X$2:$AK$1000,14,FALSE)))</f>
        <v/>
      </c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</row>
    <row r="774" spans="1:20" ht="15.75" customHeight="1" x14ac:dyDescent="0.25">
      <c r="A774" s="80" t="str">
        <f>IF(AND(Journal!L774&gt;=Statistics!$E$4,Journal!L774&lt;=Statistics!$F$4),Journal!X774,"")</f>
        <v/>
      </c>
      <c r="B774" s="128" t="str">
        <f>IF(A774="","",VLOOKUP(A774,Journal!$X:$AG,10,FALSE))</f>
        <v/>
      </c>
      <c r="C774" s="127" t="str">
        <f>IF(A774="","",IF(ISNA(VLOOKUP(A774,Journal!$X$2:$X$1000,1,FALSE)),"",VLOOKUP(A774,Journal!$X$2:$Y$1000,2,FALSE)))</f>
        <v/>
      </c>
      <c r="D774" s="79" t="str">
        <f>IF(A774="","",IF(ISNA(VLOOKUP(A774,Journal!$X$2:$X$1000,1,FALSE)),"",VLOOKUP(A774,Journal!$X$2:$AF$1000,9,FALSE)))</f>
        <v/>
      </c>
      <c r="E774" s="79" t="str">
        <f>IF(A774="","",IF(ISNA(VLOOKUP(A774,Journal!$X$2:$X$1000,1,FALSE)),"",VLOOKUP(A774,Journal!$X$2:$AK$1000,13,FALSE)))</f>
        <v/>
      </c>
      <c r="F774" s="79" t="str">
        <f>IF(A774="","",IF(ISNA(VLOOKUP(A774,Journal!$X$2:$X$1000,1,FALSE)),"",VLOOKUP(A774,Journal!$X$2:$AK$1000,14,FALSE)))</f>
        <v/>
      </c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</row>
    <row r="775" spans="1:20" ht="15.75" customHeight="1" x14ac:dyDescent="0.25">
      <c r="A775" s="80" t="str">
        <f>IF(AND(Journal!L775&gt;=Statistics!$E$4,Journal!L775&lt;=Statistics!$F$4),Journal!X775,"")</f>
        <v/>
      </c>
      <c r="B775" s="128" t="str">
        <f>IF(A775="","",VLOOKUP(A775,Journal!$X:$AG,10,FALSE))</f>
        <v/>
      </c>
      <c r="C775" s="127" t="str">
        <f>IF(A775="","",IF(ISNA(VLOOKUP(A775,Journal!$X$2:$X$1000,1,FALSE)),"",VLOOKUP(A775,Journal!$X$2:$Y$1000,2,FALSE)))</f>
        <v/>
      </c>
      <c r="D775" s="79" t="str">
        <f>IF(A775="","",IF(ISNA(VLOOKUP(A775,Journal!$X$2:$X$1000,1,FALSE)),"",VLOOKUP(A775,Journal!$X$2:$AF$1000,9,FALSE)))</f>
        <v/>
      </c>
      <c r="E775" s="79" t="str">
        <f>IF(A775="","",IF(ISNA(VLOOKUP(A775,Journal!$X$2:$X$1000,1,FALSE)),"",VLOOKUP(A775,Journal!$X$2:$AK$1000,13,FALSE)))</f>
        <v/>
      </c>
      <c r="F775" s="79" t="str">
        <f>IF(A775="","",IF(ISNA(VLOOKUP(A775,Journal!$X$2:$X$1000,1,FALSE)),"",VLOOKUP(A775,Journal!$X$2:$AK$1000,14,FALSE)))</f>
        <v/>
      </c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</row>
    <row r="776" spans="1:20" ht="15.75" customHeight="1" x14ac:dyDescent="0.25">
      <c r="A776" s="80" t="str">
        <f>IF(AND(Journal!L776&gt;=Statistics!$E$4,Journal!L776&lt;=Statistics!$F$4),Journal!X776,"")</f>
        <v/>
      </c>
      <c r="B776" s="128" t="str">
        <f>IF(A776="","",VLOOKUP(A776,Journal!$X:$AG,10,FALSE))</f>
        <v/>
      </c>
      <c r="C776" s="127" t="str">
        <f>IF(A776="","",IF(ISNA(VLOOKUP(A776,Journal!$X$2:$X$1000,1,FALSE)),"",VLOOKUP(A776,Journal!$X$2:$Y$1000,2,FALSE)))</f>
        <v/>
      </c>
      <c r="D776" s="79" t="str">
        <f>IF(A776="","",IF(ISNA(VLOOKUP(A776,Journal!$X$2:$X$1000,1,FALSE)),"",VLOOKUP(A776,Journal!$X$2:$AF$1000,9,FALSE)))</f>
        <v/>
      </c>
      <c r="E776" s="79" t="str">
        <f>IF(A776="","",IF(ISNA(VLOOKUP(A776,Journal!$X$2:$X$1000,1,FALSE)),"",VLOOKUP(A776,Journal!$X$2:$AK$1000,13,FALSE)))</f>
        <v/>
      </c>
      <c r="F776" s="79" t="str">
        <f>IF(A776="","",IF(ISNA(VLOOKUP(A776,Journal!$X$2:$X$1000,1,FALSE)),"",VLOOKUP(A776,Journal!$X$2:$AK$1000,14,FALSE)))</f>
        <v/>
      </c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</row>
    <row r="777" spans="1:20" ht="15.75" customHeight="1" x14ac:dyDescent="0.25">
      <c r="A777" s="80" t="str">
        <f>IF(AND(Journal!L777&gt;=Statistics!$E$4,Journal!L777&lt;=Statistics!$F$4),Journal!X777,"")</f>
        <v/>
      </c>
      <c r="B777" s="128" t="str">
        <f>IF(A777="","",VLOOKUP(A777,Journal!$X:$AG,10,FALSE))</f>
        <v/>
      </c>
      <c r="C777" s="127" t="str">
        <f>IF(A777="","",IF(ISNA(VLOOKUP(A777,Journal!$X$2:$X$1000,1,FALSE)),"",VLOOKUP(A777,Journal!$X$2:$Y$1000,2,FALSE)))</f>
        <v/>
      </c>
      <c r="D777" s="79" t="str">
        <f>IF(A777="","",IF(ISNA(VLOOKUP(A777,Journal!$X$2:$X$1000,1,FALSE)),"",VLOOKUP(A777,Journal!$X$2:$AF$1000,9,FALSE)))</f>
        <v/>
      </c>
      <c r="E777" s="79" t="str">
        <f>IF(A777="","",IF(ISNA(VLOOKUP(A777,Journal!$X$2:$X$1000,1,FALSE)),"",VLOOKUP(A777,Journal!$X$2:$AK$1000,13,FALSE)))</f>
        <v/>
      </c>
      <c r="F777" s="79" t="str">
        <f>IF(A777="","",IF(ISNA(VLOOKUP(A777,Journal!$X$2:$X$1000,1,FALSE)),"",VLOOKUP(A777,Journal!$X$2:$AK$1000,14,FALSE)))</f>
        <v/>
      </c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</row>
    <row r="778" spans="1:20" ht="15.75" customHeight="1" x14ac:dyDescent="0.25">
      <c r="A778" s="80" t="str">
        <f>IF(AND(Journal!L778&gt;=Statistics!$E$4,Journal!L778&lt;=Statistics!$F$4),Journal!X778,"")</f>
        <v/>
      </c>
      <c r="B778" s="128" t="str">
        <f>IF(A778="","",VLOOKUP(A778,Journal!$X:$AG,10,FALSE))</f>
        <v/>
      </c>
      <c r="C778" s="127" t="str">
        <f>IF(A778="","",IF(ISNA(VLOOKUP(A778,Journal!$X$2:$X$1000,1,FALSE)),"",VLOOKUP(A778,Journal!$X$2:$Y$1000,2,FALSE)))</f>
        <v/>
      </c>
      <c r="D778" s="79" t="str">
        <f>IF(A778="","",IF(ISNA(VLOOKUP(A778,Journal!$X$2:$X$1000,1,FALSE)),"",VLOOKUP(A778,Journal!$X$2:$AF$1000,9,FALSE)))</f>
        <v/>
      </c>
      <c r="E778" s="79" t="str">
        <f>IF(A778="","",IF(ISNA(VLOOKUP(A778,Journal!$X$2:$X$1000,1,FALSE)),"",VLOOKUP(A778,Journal!$X$2:$AK$1000,13,FALSE)))</f>
        <v/>
      </c>
      <c r="F778" s="79" t="str">
        <f>IF(A778="","",IF(ISNA(VLOOKUP(A778,Journal!$X$2:$X$1000,1,FALSE)),"",VLOOKUP(A778,Journal!$X$2:$AK$1000,14,FALSE)))</f>
        <v/>
      </c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</row>
    <row r="779" spans="1:20" ht="15.75" customHeight="1" x14ac:dyDescent="0.25">
      <c r="A779" s="80" t="str">
        <f>IF(AND(Journal!L779&gt;=Statistics!$E$4,Journal!L779&lt;=Statistics!$F$4),Journal!X779,"")</f>
        <v/>
      </c>
      <c r="B779" s="128" t="str">
        <f>IF(A779="","",VLOOKUP(A779,Journal!$X:$AG,10,FALSE))</f>
        <v/>
      </c>
      <c r="C779" s="127" t="str">
        <f>IF(A779="","",IF(ISNA(VLOOKUP(A779,Journal!$X$2:$X$1000,1,FALSE)),"",VLOOKUP(A779,Journal!$X$2:$Y$1000,2,FALSE)))</f>
        <v/>
      </c>
      <c r="D779" s="79" t="str">
        <f>IF(A779="","",IF(ISNA(VLOOKUP(A779,Journal!$X$2:$X$1000,1,FALSE)),"",VLOOKUP(A779,Journal!$X$2:$AF$1000,9,FALSE)))</f>
        <v/>
      </c>
      <c r="E779" s="79" t="str">
        <f>IF(A779="","",IF(ISNA(VLOOKUP(A779,Journal!$X$2:$X$1000,1,FALSE)),"",VLOOKUP(A779,Journal!$X$2:$AK$1000,13,FALSE)))</f>
        <v/>
      </c>
      <c r="F779" s="79" t="str">
        <f>IF(A779="","",IF(ISNA(VLOOKUP(A779,Journal!$X$2:$X$1000,1,FALSE)),"",VLOOKUP(A779,Journal!$X$2:$AK$1000,14,FALSE)))</f>
        <v/>
      </c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</row>
    <row r="780" spans="1:20" ht="15.75" customHeight="1" x14ac:dyDescent="0.25">
      <c r="A780" s="80" t="str">
        <f>IF(AND(Journal!L780&gt;=Statistics!$E$4,Journal!L780&lt;=Statistics!$F$4),Journal!X780,"")</f>
        <v/>
      </c>
      <c r="B780" s="128" t="str">
        <f>IF(A780="","",VLOOKUP(A780,Journal!$X:$AG,10,FALSE))</f>
        <v/>
      </c>
      <c r="C780" s="127" t="str">
        <f>IF(A780="","",IF(ISNA(VLOOKUP(A780,Journal!$X$2:$X$1000,1,FALSE)),"",VLOOKUP(A780,Journal!$X$2:$Y$1000,2,FALSE)))</f>
        <v/>
      </c>
      <c r="D780" s="79" t="str">
        <f>IF(A780="","",IF(ISNA(VLOOKUP(A780,Journal!$X$2:$X$1000,1,FALSE)),"",VLOOKUP(A780,Journal!$X$2:$AF$1000,9,FALSE)))</f>
        <v/>
      </c>
      <c r="E780" s="79" t="str">
        <f>IF(A780="","",IF(ISNA(VLOOKUP(A780,Journal!$X$2:$X$1000,1,FALSE)),"",VLOOKUP(A780,Journal!$X$2:$AK$1000,13,FALSE)))</f>
        <v/>
      </c>
      <c r="F780" s="79" t="str">
        <f>IF(A780="","",IF(ISNA(VLOOKUP(A780,Journal!$X$2:$X$1000,1,FALSE)),"",VLOOKUP(A780,Journal!$X$2:$AK$1000,14,FALSE)))</f>
        <v/>
      </c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</row>
    <row r="781" spans="1:20" ht="15.75" customHeight="1" x14ac:dyDescent="0.25">
      <c r="A781" s="80" t="str">
        <f>IF(AND(Journal!L781&gt;=Statistics!$E$4,Journal!L781&lt;=Statistics!$F$4),Journal!X781,"")</f>
        <v/>
      </c>
      <c r="B781" s="128" t="str">
        <f>IF(A781="","",VLOOKUP(A781,Journal!$X:$AG,10,FALSE))</f>
        <v/>
      </c>
      <c r="C781" s="127" t="str">
        <f>IF(A781="","",IF(ISNA(VLOOKUP(A781,Journal!$X$2:$X$1000,1,FALSE)),"",VLOOKUP(A781,Journal!$X$2:$Y$1000,2,FALSE)))</f>
        <v/>
      </c>
      <c r="D781" s="79" t="str">
        <f>IF(A781="","",IF(ISNA(VLOOKUP(A781,Journal!$X$2:$X$1000,1,FALSE)),"",VLOOKUP(A781,Journal!$X$2:$AF$1000,9,FALSE)))</f>
        <v/>
      </c>
      <c r="E781" s="79" t="str">
        <f>IF(A781="","",IF(ISNA(VLOOKUP(A781,Journal!$X$2:$X$1000,1,FALSE)),"",VLOOKUP(A781,Journal!$X$2:$AK$1000,13,FALSE)))</f>
        <v/>
      </c>
      <c r="F781" s="79" t="str">
        <f>IF(A781="","",IF(ISNA(VLOOKUP(A781,Journal!$X$2:$X$1000,1,FALSE)),"",VLOOKUP(A781,Journal!$X$2:$AK$1000,14,FALSE)))</f>
        <v/>
      </c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</row>
    <row r="782" spans="1:20" ht="15.75" customHeight="1" x14ac:dyDescent="0.25">
      <c r="A782" s="80" t="str">
        <f>IF(AND(Journal!L782&gt;=Statistics!$E$4,Journal!L782&lt;=Statistics!$F$4),Journal!X782,"")</f>
        <v/>
      </c>
      <c r="B782" s="128" t="str">
        <f>IF(A782="","",VLOOKUP(A782,Journal!$X:$AG,10,FALSE))</f>
        <v/>
      </c>
      <c r="C782" s="127" t="str">
        <f>IF(A782="","",IF(ISNA(VLOOKUP(A782,Journal!$X$2:$X$1000,1,FALSE)),"",VLOOKUP(A782,Journal!$X$2:$Y$1000,2,FALSE)))</f>
        <v/>
      </c>
      <c r="D782" s="79" t="str">
        <f>IF(A782="","",IF(ISNA(VLOOKUP(A782,Journal!$X$2:$X$1000,1,FALSE)),"",VLOOKUP(A782,Journal!$X$2:$AF$1000,9,FALSE)))</f>
        <v/>
      </c>
      <c r="E782" s="79" t="str">
        <f>IF(A782="","",IF(ISNA(VLOOKUP(A782,Journal!$X$2:$X$1000,1,FALSE)),"",VLOOKUP(A782,Journal!$X$2:$AK$1000,13,FALSE)))</f>
        <v/>
      </c>
      <c r="F782" s="79" t="str">
        <f>IF(A782="","",IF(ISNA(VLOOKUP(A782,Journal!$X$2:$X$1000,1,FALSE)),"",VLOOKUP(A782,Journal!$X$2:$AK$1000,14,FALSE)))</f>
        <v/>
      </c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</row>
    <row r="783" spans="1:20" ht="15.75" customHeight="1" x14ac:dyDescent="0.25">
      <c r="A783" s="80" t="str">
        <f>IF(AND(Journal!L783&gt;=Statistics!$E$4,Journal!L783&lt;=Statistics!$F$4),Journal!X783,"")</f>
        <v/>
      </c>
      <c r="B783" s="128" t="str">
        <f>IF(A783="","",VLOOKUP(A783,Journal!$X:$AG,10,FALSE))</f>
        <v/>
      </c>
      <c r="C783" s="127" t="str">
        <f>IF(A783="","",IF(ISNA(VLOOKUP(A783,Journal!$X$2:$X$1000,1,FALSE)),"",VLOOKUP(A783,Journal!$X$2:$Y$1000,2,FALSE)))</f>
        <v/>
      </c>
      <c r="D783" s="79" t="str">
        <f>IF(A783="","",IF(ISNA(VLOOKUP(A783,Journal!$X$2:$X$1000,1,FALSE)),"",VLOOKUP(A783,Journal!$X$2:$AF$1000,9,FALSE)))</f>
        <v/>
      </c>
      <c r="E783" s="79" t="str">
        <f>IF(A783="","",IF(ISNA(VLOOKUP(A783,Journal!$X$2:$X$1000,1,FALSE)),"",VLOOKUP(A783,Journal!$X$2:$AK$1000,13,FALSE)))</f>
        <v/>
      </c>
      <c r="F783" s="79" t="str">
        <f>IF(A783="","",IF(ISNA(VLOOKUP(A783,Journal!$X$2:$X$1000,1,FALSE)),"",VLOOKUP(A783,Journal!$X$2:$AK$1000,14,FALSE)))</f>
        <v/>
      </c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</row>
    <row r="784" spans="1:20" ht="15.75" customHeight="1" x14ac:dyDescent="0.25">
      <c r="A784" s="80" t="str">
        <f>IF(AND(Journal!L784&gt;=Statistics!$E$4,Journal!L784&lt;=Statistics!$F$4),Journal!X784,"")</f>
        <v/>
      </c>
      <c r="B784" s="128" t="str">
        <f>IF(A784="","",VLOOKUP(A784,Journal!$X:$AG,10,FALSE))</f>
        <v/>
      </c>
      <c r="C784" s="127" t="str">
        <f>IF(A784="","",IF(ISNA(VLOOKUP(A784,Journal!$X$2:$X$1000,1,FALSE)),"",VLOOKUP(A784,Journal!$X$2:$Y$1000,2,FALSE)))</f>
        <v/>
      </c>
      <c r="D784" s="79" t="str">
        <f>IF(A784="","",IF(ISNA(VLOOKUP(A784,Journal!$X$2:$X$1000,1,FALSE)),"",VLOOKUP(A784,Journal!$X$2:$AF$1000,9,FALSE)))</f>
        <v/>
      </c>
      <c r="E784" s="79" t="str">
        <f>IF(A784="","",IF(ISNA(VLOOKUP(A784,Journal!$X$2:$X$1000,1,FALSE)),"",VLOOKUP(A784,Journal!$X$2:$AK$1000,13,FALSE)))</f>
        <v/>
      </c>
      <c r="F784" s="79" t="str">
        <f>IF(A784="","",IF(ISNA(VLOOKUP(A784,Journal!$X$2:$X$1000,1,FALSE)),"",VLOOKUP(A784,Journal!$X$2:$AK$1000,14,FALSE)))</f>
        <v/>
      </c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</row>
    <row r="785" spans="1:20" ht="15.75" customHeight="1" x14ac:dyDescent="0.25">
      <c r="A785" s="80" t="str">
        <f>IF(AND(Journal!L785&gt;=Statistics!$E$4,Journal!L785&lt;=Statistics!$F$4),Journal!X785,"")</f>
        <v/>
      </c>
      <c r="B785" s="128" t="str">
        <f>IF(A785="","",VLOOKUP(A785,Journal!$X:$AG,10,FALSE))</f>
        <v/>
      </c>
      <c r="C785" s="127" t="str">
        <f>IF(A785="","",IF(ISNA(VLOOKUP(A785,Journal!$X$2:$X$1000,1,FALSE)),"",VLOOKUP(A785,Journal!$X$2:$Y$1000,2,FALSE)))</f>
        <v/>
      </c>
      <c r="D785" s="79" t="str">
        <f>IF(A785="","",IF(ISNA(VLOOKUP(A785,Journal!$X$2:$X$1000,1,FALSE)),"",VLOOKUP(A785,Journal!$X$2:$AF$1000,9,FALSE)))</f>
        <v/>
      </c>
      <c r="E785" s="79" t="str">
        <f>IF(A785="","",IF(ISNA(VLOOKUP(A785,Journal!$X$2:$X$1000,1,FALSE)),"",VLOOKUP(A785,Journal!$X$2:$AK$1000,13,FALSE)))</f>
        <v/>
      </c>
      <c r="F785" s="79" t="str">
        <f>IF(A785="","",IF(ISNA(VLOOKUP(A785,Journal!$X$2:$X$1000,1,FALSE)),"",VLOOKUP(A785,Journal!$X$2:$AK$1000,14,FALSE)))</f>
        <v/>
      </c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</row>
    <row r="786" spans="1:20" ht="15.75" customHeight="1" x14ac:dyDescent="0.25">
      <c r="A786" s="80" t="str">
        <f>IF(AND(Journal!L786&gt;=Statistics!$E$4,Journal!L786&lt;=Statistics!$F$4),Journal!X786,"")</f>
        <v/>
      </c>
      <c r="B786" s="128" t="str">
        <f>IF(A786="","",VLOOKUP(A786,Journal!$X:$AG,10,FALSE))</f>
        <v/>
      </c>
      <c r="C786" s="127" t="str">
        <f>IF(A786="","",IF(ISNA(VLOOKUP(A786,Journal!$X$2:$X$1000,1,FALSE)),"",VLOOKUP(A786,Journal!$X$2:$Y$1000,2,FALSE)))</f>
        <v/>
      </c>
      <c r="D786" s="79" t="str">
        <f>IF(A786="","",IF(ISNA(VLOOKUP(A786,Journal!$X$2:$X$1000,1,FALSE)),"",VLOOKUP(A786,Journal!$X$2:$AF$1000,9,FALSE)))</f>
        <v/>
      </c>
      <c r="E786" s="79" t="str">
        <f>IF(A786="","",IF(ISNA(VLOOKUP(A786,Journal!$X$2:$X$1000,1,FALSE)),"",VLOOKUP(A786,Journal!$X$2:$AK$1000,13,FALSE)))</f>
        <v/>
      </c>
      <c r="F786" s="79" t="str">
        <f>IF(A786="","",IF(ISNA(VLOOKUP(A786,Journal!$X$2:$X$1000,1,FALSE)),"",VLOOKUP(A786,Journal!$X$2:$AK$1000,14,FALSE)))</f>
        <v/>
      </c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</row>
    <row r="787" spans="1:20" ht="15.75" customHeight="1" x14ac:dyDescent="0.25">
      <c r="A787" s="80" t="str">
        <f>IF(AND(Journal!L787&gt;=Statistics!$E$4,Journal!L787&lt;=Statistics!$F$4),Journal!X787,"")</f>
        <v/>
      </c>
      <c r="B787" s="128" t="str">
        <f>IF(A787="","",VLOOKUP(A787,Journal!$X:$AG,10,FALSE))</f>
        <v/>
      </c>
      <c r="C787" s="127" t="str">
        <f>IF(A787="","",IF(ISNA(VLOOKUP(A787,Journal!$X$2:$X$1000,1,FALSE)),"",VLOOKUP(A787,Journal!$X$2:$Y$1000,2,FALSE)))</f>
        <v/>
      </c>
      <c r="D787" s="79" t="str">
        <f>IF(A787="","",IF(ISNA(VLOOKUP(A787,Journal!$X$2:$X$1000,1,FALSE)),"",VLOOKUP(A787,Journal!$X$2:$AF$1000,9,FALSE)))</f>
        <v/>
      </c>
      <c r="E787" s="79" t="str">
        <f>IF(A787="","",IF(ISNA(VLOOKUP(A787,Journal!$X$2:$X$1000,1,FALSE)),"",VLOOKUP(A787,Journal!$X$2:$AK$1000,13,FALSE)))</f>
        <v/>
      </c>
      <c r="F787" s="79" t="str">
        <f>IF(A787="","",IF(ISNA(VLOOKUP(A787,Journal!$X$2:$X$1000,1,FALSE)),"",VLOOKUP(A787,Journal!$X$2:$AK$1000,14,FALSE)))</f>
        <v/>
      </c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</row>
    <row r="788" spans="1:20" ht="15.75" customHeight="1" x14ac:dyDescent="0.25">
      <c r="A788" s="80" t="str">
        <f>IF(AND(Journal!L788&gt;=Statistics!$E$4,Journal!L788&lt;=Statistics!$F$4),Journal!X788,"")</f>
        <v/>
      </c>
      <c r="B788" s="128" t="str">
        <f>IF(A788="","",VLOOKUP(A788,Journal!$X:$AG,10,FALSE))</f>
        <v/>
      </c>
      <c r="C788" s="127" t="str">
        <f>IF(A788="","",IF(ISNA(VLOOKUP(A788,Journal!$X$2:$X$1000,1,FALSE)),"",VLOOKUP(A788,Journal!$X$2:$Y$1000,2,FALSE)))</f>
        <v/>
      </c>
      <c r="D788" s="79" t="str">
        <f>IF(A788="","",IF(ISNA(VLOOKUP(A788,Journal!$X$2:$X$1000,1,FALSE)),"",VLOOKUP(A788,Journal!$X$2:$AF$1000,9,FALSE)))</f>
        <v/>
      </c>
      <c r="E788" s="79" t="str">
        <f>IF(A788="","",IF(ISNA(VLOOKUP(A788,Journal!$X$2:$X$1000,1,FALSE)),"",VLOOKUP(A788,Journal!$X$2:$AK$1000,13,FALSE)))</f>
        <v/>
      </c>
      <c r="F788" s="79" t="str">
        <f>IF(A788="","",IF(ISNA(VLOOKUP(A788,Journal!$X$2:$X$1000,1,FALSE)),"",VLOOKUP(A788,Journal!$X$2:$AK$1000,14,FALSE)))</f>
        <v/>
      </c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</row>
    <row r="789" spans="1:20" ht="15.75" customHeight="1" x14ac:dyDescent="0.25">
      <c r="A789" s="80" t="str">
        <f>IF(AND(Journal!L789&gt;=Statistics!$E$4,Journal!L789&lt;=Statistics!$F$4),Journal!X789,"")</f>
        <v/>
      </c>
      <c r="B789" s="128" t="str">
        <f>IF(A789="","",VLOOKUP(A789,Journal!$X:$AG,10,FALSE))</f>
        <v/>
      </c>
      <c r="C789" s="127" t="str">
        <f>IF(A789="","",IF(ISNA(VLOOKUP(A789,Journal!$X$2:$X$1000,1,FALSE)),"",VLOOKUP(A789,Journal!$X$2:$Y$1000,2,FALSE)))</f>
        <v/>
      </c>
      <c r="D789" s="79" t="str">
        <f>IF(A789="","",IF(ISNA(VLOOKUP(A789,Journal!$X$2:$X$1000,1,FALSE)),"",VLOOKUP(A789,Journal!$X$2:$AF$1000,9,FALSE)))</f>
        <v/>
      </c>
      <c r="E789" s="79" t="str">
        <f>IF(A789="","",IF(ISNA(VLOOKUP(A789,Journal!$X$2:$X$1000,1,FALSE)),"",VLOOKUP(A789,Journal!$X$2:$AK$1000,13,FALSE)))</f>
        <v/>
      </c>
      <c r="F789" s="79" t="str">
        <f>IF(A789="","",IF(ISNA(VLOOKUP(A789,Journal!$X$2:$X$1000,1,FALSE)),"",VLOOKUP(A789,Journal!$X$2:$AK$1000,14,FALSE)))</f>
        <v/>
      </c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</row>
    <row r="790" spans="1:20" ht="15.75" customHeight="1" x14ac:dyDescent="0.25">
      <c r="A790" s="80" t="str">
        <f>IF(AND(Journal!L790&gt;=Statistics!$E$4,Journal!L790&lt;=Statistics!$F$4),Journal!X790,"")</f>
        <v/>
      </c>
      <c r="B790" s="128" t="str">
        <f>IF(A790="","",VLOOKUP(A790,Journal!$X:$AG,10,FALSE))</f>
        <v/>
      </c>
      <c r="C790" s="127" t="str">
        <f>IF(A790="","",IF(ISNA(VLOOKUP(A790,Journal!$X$2:$X$1000,1,FALSE)),"",VLOOKUP(A790,Journal!$X$2:$Y$1000,2,FALSE)))</f>
        <v/>
      </c>
      <c r="D790" s="79" t="str">
        <f>IF(A790="","",IF(ISNA(VLOOKUP(A790,Journal!$X$2:$X$1000,1,FALSE)),"",VLOOKUP(A790,Journal!$X$2:$AF$1000,9,FALSE)))</f>
        <v/>
      </c>
      <c r="E790" s="79" t="str">
        <f>IF(A790="","",IF(ISNA(VLOOKUP(A790,Journal!$X$2:$X$1000,1,FALSE)),"",VLOOKUP(A790,Journal!$X$2:$AK$1000,13,FALSE)))</f>
        <v/>
      </c>
      <c r="F790" s="79" t="str">
        <f>IF(A790="","",IF(ISNA(VLOOKUP(A790,Journal!$X$2:$X$1000,1,FALSE)),"",VLOOKUP(A790,Journal!$X$2:$AK$1000,14,FALSE)))</f>
        <v/>
      </c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</row>
    <row r="791" spans="1:20" ht="15.75" customHeight="1" x14ac:dyDescent="0.25">
      <c r="A791" s="80" t="str">
        <f>IF(AND(Journal!L791&gt;=Statistics!$E$4,Journal!L791&lt;=Statistics!$F$4),Journal!X791,"")</f>
        <v/>
      </c>
      <c r="B791" s="128" t="str">
        <f>IF(A791="","",VLOOKUP(A791,Journal!$X:$AG,10,FALSE))</f>
        <v/>
      </c>
      <c r="C791" s="127" t="str">
        <f>IF(A791="","",IF(ISNA(VLOOKUP(A791,Journal!$X$2:$X$1000,1,FALSE)),"",VLOOKUP(A791,Journal!$X$2:$Y$1000,2,FALSE)))</f>
        <v/>
      </c>
      <c r="D791" s="79" t="str">
        <f>IF(A791="","",IF(ISNA(VLOOKUP(A791,Journal!$X$2:$X$1000,1,FALSE)),"",VLOOKUP(A791,Journal!$X$2:$AF$1000,9,FALSE)))</f>
        <v/>
      </c>
      <c r="E791" s="79" t="str">
        <f>IF(A791="","",IF(ISNA(VLOOKUP(A791,Journal!$X$2:$X$1000,1,FALSE)),"",VLOOKUP(A791,Journal!$X$2:$AK$1000,13,FALSE)))</f>
        <v/>
      </c>
      <c r="F791" s="79" t="str">
        <f>IF(A791="","",IF(ISNA(VLOOKUP(A791,Journal!$X$2:$X$1000,1,FALSE)),"",VLOOKUP(A791,Journal!$X$2:$AK$1000,14,FALSE)))</f>
        <v/>
      </c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</row>
    <row r="792" spans="1:20" ht="15.75" customHeight="1" x14ac:dyDescent="0.25">
      <c r="A792" s="80" t="str">
        <f>IF(AND(Journal!L792&gt;=Statistics!$E$4,Journal!L792&lt;=Statistics!$F$4),Journal!X792,"")</f>
        <v/>
      </c>
      <c r="B792" s="128" t="str">
        <f>IF(A792="","",VLOOKUP(A792,Journal!$X:$AG,10,FALSE))</f>
        <v/>
      </c>
      <c r="C792" s="127" t="str">
        <f>IF(A792="","",IF(ISNA(VLOOKUP(A792,Journal!$X$2:$X$1000,1,FALSE)),"",VLOOKUP(A792,Journal!$X$2:$Y$1000,2,FALSE)))</f>
        <v/>
      </c>
      <c r="D792" s="79" t="str">
        <f>IF(A792="","",IF(ISNA(VLOOKUP(A792,Journal!$X$2:$X$1000,1,FALSE)),"",VLOOKUP(A792,Journal!$X$2:$AF$1000,9,FALSE)))</f>
        <v/>
      </c>
      <c r="E792" s="79" t="str">
        <f>IF(A792="","",IF(ISNA(VLOOKUP(A792,Journal!$X$2:$X$1000,1,FALSE)),"",VLOOKUP(A792,Journal!$X$2:$AK$1000,13,FALSE)))</f>
        <v/>
      </c>
      <c r="F792" s="79" t="str">
        <f>IF(A792="","",IF(ISNA(VLOOKUP(A792,Journal!$X$2:$X$1000,1,FALSE)),"",VLOOKUP(A792,Journal!$X$2:$AK$1000,14,FALSE)))</f>
        <v/>
      </c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</row>
    <row r="793" spans="1:20" ht="15.75" customHeight="1" x14ac:dyDescent="0.25">
      <c r="A793" s="80" t="str">
        <f>IF(AND(Journal!L793&gt;=Statistics!$E$4,Journal!L793&lt;=Statistics!$F$4),Journal!X793,"")</f>
        <v/>
      </c>
      <c r="B793" s="128" t="str">
        <f>IF(A793="","",VLOOKUP(A793,Journal!$X:$AG,10,FALSE))</f>
        <v/>
      </c>
      <c r="C793" s="127" t="str">
        <f>IF(A793="","",IF(ISNA(VLOOKUP(A793,Journal!$X$2:$X$1000,1,FALSE)),"",VLOOKUP(A793,Journal!$X$2:$Y$1000,2,FALSE)))</f>
        <v/>
      </c>
      <c r="D793" s="79" t="str">
        <f>IF(A793="","",IF(ISNA(VLOOKUP(A793,Journal!$X$2:$X$1000,1,FALSE)),"",VLOOKUP(A793,Journal!$X$2:$AF$1000,9,FALSE)))</f>
        <v/>
      </c>
      <c r="E793" s="79" t="str">
        <f>IF(A793="","",IF(ISNA(VLOOKUP(A793,Journal!$X$2:$X$1000,1,FALSE)),"",VLOOKUP(A793,Journal!$X$2:$AK$1000,13,FALSE)))</f>
        <v/>
      </c>
      <c r="F793" s="79" t="str">
        <f>IF(A793="","",IF(ISNA(VLOOKUP(A793,Journal!$X$2:$X$1000,1,FALSE)),"",VLOOKUP(A793,Journal!$X$2:$AK$1000,14,FALSE)))</f>
        <v/>
      </c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</row>
    <row r="794" spans="1:20" ht="15.75" customHeight="1" x14ac:dyDescent="0.25">
      <c r="A794" s="80" t="str">
        <f>IF(AND(Journal!L794&gt;=Statistics!$E$4,Journal!L794&lt;=Statistics!$F$4),Journal!X794,"")</f>
        <v/>
      </c>
      <c r="B794" s="128" t="str">
        <f>IF(A794="","",VLOOKUP(A794,Journal!$X:$AG,10,FALSE))</f>
        <v/>
      </c>
      <c r="C794" s="127" t="str">
        <f>IF(A794="","",IF(ISNA(VLOOKUP(A794,Journal!$X$2:$X$1000,1,FALSE)),"",VLOOKUP(A794,Journal!$X$2:$Y$1000,2,FALSE)))</f>
        <v/>
      </c>
      <c r="D794" s="79" t="str">
        <f>IF(A794="","",IF(ISNA(VLOOKUP(A794,Journal!$X$2:$X$1000,1,FALSE)),"",VLOOKUP(A794,Journal!$X$2:$AF$1000,9,FALSE)))</f>
        <v/>
      </c>
      <c r="E794" s="79" t="str">
        <f>IF(A794="","",IF(ISNA(VLOOKUP(A794,Journal!$X$2:$X$1000,1,FALSE)),"",VLOOKUP(A794,Journal!$X$2:$AK$1000,13,FALSE)))</f>
        <v/>
      </c>
      <c r="F794" s="79" t="str">
        <f>IF(A794="","",IF(ISNA(VLOOKUP(A794,Journal!$X$2:$X$1000,1,FALSE)),"",VLOOKUP(A794,Journal!$X$2:$AK$1000,14,FALSE)))</f>
        <v/>
      </c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</row>
    <row r="795" spans="1:20" ht="15.75" customHeight="1" x14ac:dyDescent="0.25">
      <c r="A795" s="80" t="str">
        <f>IF(AND(Journal!L795&gt;=Statistics!$E$4,Journal!L795&lt;=Statistics!$F$4),Journal!X795,"")</f>
        <v/>
      </c>
      <c r="B795" s="128" t="str">
        <f>IF(A795="","",VLOOKUP(A795,Journal!$X:$AG,10,FALSE))</f>
        <v/>
      </c>
      <c r="C795" s="127" t="str">
        <f>IF(A795="","",IF(ISNA(VLOOKUP(A795,Journal!$X$2:$X$1000,1,FALSE)),"",VLOOKUP(A795,Journal!$X$2:$Y$1000,2,FALSE)))</f>
        <v/>
      </c>
      <c r="D795" s="79" t="str">
        <f>IF(A795="","",IF(ISNA(VLOOKUP(A795,Journal!$X$2:$X$1000,1,FALSE)),"",VLOOKUP(A795,Journal!$X$2:$AF$1000,9,FALSE)))</f>
        <v/>
      </c>
      <c r="E795" s="79" t="str">
        <f>IF(A795="","",IF(ISNA(VLOOKUP(A795,Journal!$X$2:$X$1000,1,FALSE)),"",VLOOKUP(A795,Journal!$X$2:$AK$1000,13,FALSE)))</f>
        <v/>
      </c>
      <c r="F795" s="79" t="str">
        <f>IF(A795="","",IF(ISNA(VLOOKUP(A795,Journal!$X$2:$X$1000,1,FALSE)),"",VLOOKUP(A795,Journal!$X$2:$AK$1000,14,FALSE)))</f>
        <v/>
      </c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</row>
    <row r="796" spans="1:20" ht="15.75" customHeight="1" x14ac:dyDescent="0.25">
      <c r="A796" s="80" t="str">
        <f>IF(AND(Journal!L796&gt;=Statistics!$E$4,Journal!L796&lt;=Statistics!$F$4),Journal!X796,"")</f>
        <v/>
      </c>
      <c r="B796" s="128" t="str">
        <f>IF(A796="","",VLOOKUP(A796,Journal!$X:$AG,10,FALSE))</f>
        <v/>
      </c>
      <c r="C796" s="127" t="str">
        <f>IF(A796="","",IF(ISNA(VLOOKUP(A796,Journal!$X$2:$X$1000,1,FALSE)),"",VLOOKUP(A796,Journal!$X$2:$Y$1000,2,FALSE)))</f>
        <v/>
      </c>
      <c r="D796" s="79" t="str">
        <f>IF(A796="","",IF(ISNA(VLOOKUP(A796,Journal!$X$2:$X$1000,1,FALSE)),"",VLOOKUP(A796,Journal!$X$2:$AF$1000,9,FALSE)))</f>
        <v/>
      </c>
      <c r="E796" s="79" t="str">
        <f>IF(A796="","",IF(ISNA(VLOOKUP(A796,Journal!$X$2:$X$1000,1,FALSE)),"",VLOOKUP(A796,Journal!$X$2:$AK$1000,13,FALSE)))</f>
        <v/>
      </c>
      <c r="F796" s="79" t="str">
        <f>IF(A796="","",IF(ISNA(VLOOKUP(A796,Journal!$X$2:$X$1000,1,FALSE)),"",VLOOKUP(A796,Journal!$X$2:$AK$1000,14,FALSE)))</f>
        <v/>
      </c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</row>
    <row r="797" spans="1:20" ht="15.75" customHeight="1" x14ac:dyDescent="0.25">
      <c r="A797" s="80" t="str">
        <f>IF(AND(Journal!L797&gt;=Statistics!$E$4,Journal!L797&lt;=Statistics!$F$4),Journal!X797,"")</f>
        <v/>
      </c>
      <c r="B797" s="128" t="str">
        <f>IF(A797="","",VLOOKUP(A797,Journal!$X:$AG,10,FALSE))</f>
        <v/>
      </c>
      <c r="C797" s="127" t="str">
        <f>IF(A797="","",IF(ISNA(VLOOKUP(A797,Journal!$X$2:$X$1000,1,FALSE)),"",VLOOKUP(A797,Journal!$X$2:$Y$1000,2,FALSE)))</f>
        <v/>
      </c>
      <c r="D797" s="79" t="str">
        <f>IF(A797="","",IF(ISNA(VLOOKUP(A797,Journal!$X$2:$X$1000,1,FALSE)),"",VLOOKUP(A797,Journal!$X$2:$AF$1000,9,FALSE)))</f>
        <v/>
      </c>
      <c r="E797" s="79" t="str">
        <f>IF(A797="","",IF(ISNA(VLOOKUP(A797,Journal!$X$2:$X$1000,1,FALSE)),"",VLOOKUP(A797,Journal!$X$2:$AK$1000,13,FALSE)))</f>
        <v/>
      </c>
      <c r="F797" s="79" t="str">
        <f>IF(A797="","",IF(ISNA(VLOOKUP(A797,Journal!$X$2:$X$1000,1,FALSE)),"",VLOOKUP(A797,Journal!$X$2:$AK$1000,14,FALSE)))</f>
        <v/>
      </c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</row>
    <row r="798" spans="1:20" ht="15.75" customHeight="1" x14ac:dyDescent="0.25">
      <c r="A798" s="80" t="str">
        <f>IF(AND(Journal!L798&gt;=Statistics!$E$4,Journal!L798&lt;=Statistics!$F$4),Journal!X798,"")</f>
        <v/>
      </c>
      <c r="B798" s="128" t="str">
        <f>IF(A798="","",VLOOKUP(A798,Journal!$X:$AG,10,FALSE))</f>
        <v/>
      </c>
      <c r="C798" s="127" t="str">
        <f>IF(A798="","",IF(ISNA(VLOOKUP(A798,Journal!$X$2:$X$1000,1,FALSE)),"",VLOOKUP(A798,Journal!$X$2:$Y$1000,2,FALSE)))</f>
        <v/>
      </c>
      <c r="D798" s="79" t="str">
        <f>IF(A798="","",IF(ISNA(VLOOKUP(A798,Journal!$X$2:$X$1000,1,FALSE)),"",VLOOKUP(A798,Journal!$X$2:$AF$1000,9,FALSE)))</f>
        <v/>
      </c>
      <c r="E798" s="79" t="str">
        <f>IF(A798="","",IF(ISNA(VLOOKUP(A798,Journal!$X$2:$X$1000,1,FALSE)),"",VLOOKUP(A798,Journal!$X$2:$AK$1000,13,FALSE)))</f>
        <v/>
      </c>
      <c r="F798" s="79" t="str">
        <f>IF(A798="","",IF(ISNA(VLOOKUP(A798,Journal!$X$2:$X$1000,1,FALSE)),"",VLOOKUP(A798,Journal!$X$2:$AK$1000,14,FALSE)))</f>
        <v/>
      </c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</row>
    <row r="799" spans="1:20" ht="15.75" customHeight="1" x14ac:dyDescent="0.25">
      <c r="A799" s="80" t="str">
        <f>IF(AND(Journal!L799&gt;=Statistics!$E$4,Journal!L799&lt;=Statistics!$F$4),Journal!X799,"")</f>
        <v/>
      </c>
      <c r="B799" s="128" t="str">
        <f>IF(A799="","",VLOOKUP(A799,Journal!$X:$AG,10,FALSE))</f>
        <v/>
      </c>
      <c r="C799" s="127" t="str">
        <f>IF(A799="","",IF(ISNA(VLOOKUP(A799,Journal!$X$2:$X$1000,1,FALSE)),"",VLOOKUP(A799,Journal!$X$2:$Y$1000,2,FALSE)))</f>
        <v/>
      </c>
      <c r="D799" s="79" t="str">
        <f>IF(A799="","",IF(ISNA(VLOOKUP(A799,Journal!$X$2:$X$1000,1,FALSE)),"",VLOOKUP(A799,Journal!$X$2:$AF$1000,9,FALSE)))</f>
        <v/>
      </c>
      <c r="E799" s="79" t="str">
        <f>IF(A799="","",IF(ISNA(VLOOKUP(A799,Journal!$X$2:$X$1000,1,FALSE)),"",VLOOKUP(A799,Journal!$X$2:$AK$1000,13,FALSE)))</f>
        <v/>
      </c>
      <c r="F799" s="79" t="str">
        <f>IF(A799="","",IF(ISNA(VLOOKUP(A799,Journal!$X$2:$X$1000,1,FALSE)),"",VLOOKUP(A799,Journal!$X$2:$AK$1000,14,FALSE)))</f>
        <v/>
      </c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</row>
    <row r="800" spans="1:20" ht="15.75" customHeight="1" x14ac:dyDescent="0.25">
      <c r="A800" s="80" t="str">
        <f>IF(AND(Journal!L800&gt;=Statistics!$E$4,Journal!L800&lt;=Statistics!$F$4),Journal!X800,"")</f>
        <v/>
      </c>
      <c r="B800" s="128" t="str">
        <f>IF(A800="","",VLOOKUP(A800,Journal!$X:$AG,10,FALSE))</f>
        <v/>
      </c>
      <c r="C800" s="127" t="str">
        <f>IF(A800="","",IF(ISNA(VLOOKUP(A800,Journal!$X$2:$X$1000,1,FALSE)),"",VLOOKUP(A800,Journal!$X$2:$Y$1000,2,FALSE)))</f>
        <v/>
      </c>
      <c r="D800" s="79" t="str">
        <f>IF(A800="","",IF(ISNA(VLOOKUP(A800,Journal!$X$2:$X$1000,1,FALSE)),"",VLOOKUP(A800,Journal!$X$2:$AF$1000,9,FALSE)))</f>
        <v/>
      </c>
      <c r="E800" s="79" t="str">
        <f>IF(A800="","",IF(ISNA(VLOOKUP(A800,Journal!$X$2:$X$1000,1,FALSE)),"",VLOOKUP(A800,Journal!$X$2:$AK$1000,13,FALSE)))</f>
        <v/>
      </c>
      <c r="F800" s="79" t="str">
        <f>IF(A800="","",IF(ISNA(VLOOKUP(A800,Journal!$X$2:$X$1000,1,FALSE)),"",VLOOKUP(A800,Journal!$X$2:$AK$1000,14,FALSE)))</f>
        <v/>
      </c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</row>
    <row r="801" spans="1:20" ht="15.75" customHeight="1" x14ac:dyDescent="0.25">
      <c r="A801" s="80" t="str">
        <f>IF(AND(Journal!L801&gt;=Statistics!$E$4,Journal!L801&lt;=Statistics!$F$4),Journal!X801,"")</f>
        <v/>
      </c>
      <c r="B801" s="128" t="str">
        <f>IF(A801="","",VLOOKUP(A801,Journal!$X:$AG,10,FALSE))</f>
        <v/>
      </c>
      <c r="C801" s="127" t="str">
        <f>IF(A801="","",IF(ISNA(VLOOKUP(A801,Journal!$X$2:$X$1000,1,FALSE)),"",VLOOKUP(A801,Journal!$X$2:$Y$1000,2,FALSE)))</f>
        <v/>
      </c>
      <c r="D801" s="79" t="str">
        <f>IF(A801="","",IF(ISNA(VLOOKUP(A801,Journal!$X$2:$X$1000,1,FALSE)),"",VLOOKUP(A801,Journal!$X$2:$AF$1000,9,FALSE)))</f>
        <v/>
      </c>
      <c r="E801" s="79" t="str">
        <f>IF(A801="","",IF(ISNA(VLOOKUP(A801,Journal!$X$2:$X$1000,1,FALSE)),"",VLOOKUP(A801,Journal!$X$2:$AK$1000,13,FALSE)))</f>
        <v/>
      </c>
      <c r="F801" s="79" t="str">
        <f>IF(A801="","",IF(ISNA(VLOOKUP(A801,Journal!$X$2:$X$1000,1,FALSE)),"",VLOOKUP(A801,Journal!$X$2:$AK$1000,14,FALSE)))</f>
        <v/>
      </c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</row>
    <row r="802" spans="1:20" ht="15.75" customHeight="1" x14ac:dyDescent="0.25">
      <c r="A802" s="80" t="str">
        <f>IF(AND(Journal!L802&gt;=Statistics!$E$4,Journal!L802&lt;=Statistics!$F$4),Journal!X802,"")</f>
        <v/>
      </c>
      <c r="B802" s="128" t="str">
        <f>IF(A802="","",VLOOKUP(A802,Journal!$X:$AG,10,FALSE))</f>
        <v/>
      </c>
      <c r="C802" s="127" t="str">
        <f>IF(A802="","",IF(ISNA(VLOOKUP(A802,Journal!$X$2:$X$1000,1,FALSE)),"",VLOOKUP(A802,Journal!$X$2:$Y$1000,2,FALSE)))</f>
        <v/>
      </c>
      <c r="D802" s="79" t="str">
        <f>IF(A802="","",IF(ISNA(VLOOKUP(A802,Journal!$X$2:$X$1000,1,FALSE)),"",VLOOKUP(A802,Journal!$X$2:$AF$1000,9,FALSE)))</f>
        <v/>
      </c>
      <c r="E802" s="79" t="str">
        <f>IF(A802="","",IF(ISNA(VLOOKUP(A802,Journal!$X$2:$X$1000,1,FALSE)),"",VLOOKUP(A802,Journal!$X$2:$AK$1000,13,FALSE)))</f>
        <v/>
      </c>
      <c r="F802" s="79" t="str">
        <f>IF(A802="","",IF(ISNA(VLOOKUP(A802,Journal!$X$2:$X$1000,1,FALSE)),"",VLOOKUP(A802,Journal!$X$2:$AK$1000,14,FALSE)))</f>
        <v/>
      </c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</row>
    <row r="803" spans="1:20" ht="15.75" customHeight="1" x14ac:dyDescent="0.25">
      <c r="A803" s="80" t="str">
        <f>IF(AND(Journal!L803&gt;=Statistics!$E$4,Journal!L803&lt;=Statistics!$F$4),Journal!X803,"")</f>
        <v/>
      </c>
      <c r="B803" s="128" t="str">
        <f>IF(A803="","",VLOOKUP(A803,Journal!$X:$AG,10,FALSE))</f>
        <v/>
      </c>
      <c r="C803" s="127" t="str">
        <f>IF(A803="","",IF(ISNA(VLOOKUP(A803,Journal!$X$2:$X$1000,1,FALSE)),"",VLOOKUP(A803,Journal!$X$2:$Y$1000,2,FALSE)))</f>
        <v/>
      </c>
      <c r="D803" s="79" t="str">
        <f>IF(A803="","",IF(ISNA(VLOOKUP(A803,Journal!$X$2:$X$1000,1,FALSE)),"",VLOOKUP(A803,Journal!$X$2:$AF$1000,9,FALSE)))</f>
        <v/>
      </c>
      <c r="E803" s="79" t="str">
        <f>IF(A803="","",IF(ISNA(VLOOKUP(A803,Journal!$X$2:$X$1000,1,FALSE)),"",VLOOKUP(A803,Journal!$X$2:$AK$1000,13,FALSE)))</f>
        <v/>
      </c>
      <c r="F803" s="79" t="str">
        <f>IF(A803="","",IF(ISNA(VLOOKUP(A803,Journal!$X$2:$X$1000,1,FALSE)),"",VLOOKUP(A803,Journal!$X$2:$AK$1000,14,FALSE)))</f>
        <v/>
      </c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</row>
    <row r="804" spans="1:20" ht="15.75" customHeight="1" x14ac:dyDescent="0.25">
      <c r="A804" s="80" t="str">
        <f>IF(AND(Journal!L804&gt;=Statistics!$E$4,Journal!L804&lt;=Statistics!$F$4),Journal!X804,"")</f>
        <v/>
      </c>
      <c r="B804" s="128" t="str">
        <f>IF(A804="","",VLOOKUP(A804,Journal!$X:$AG,10,FALSE))</f>
        <v/>
      </c>
      <c r="C804" s="127" t="str">
        <f>IF(A804="","",IF(ISNA(VLOOKUP(A804,Journal!$X$2:$X$1000,1,FALSE)),"",VLOOKUP(A804,Journal!$X$2:$Y$1000,2,FALSE)))</f>
        <v/>
      </c>
      <c r="D804" s="79" t="str">
        <f>IF(A804="","",IF(ISNA(VLOOKUP(A804,Journal!$X$2:$X$1000,1,FALSE)),"",VLOOKUP(A804,Journal!$X$2:$AF$1000,9,FALSE)))</f>
        <v/>
      </c>
      <c r="E804" s="79" t="str">
        <f>IF(A804="","",IF(ISNA(VLOOKUP(A804,Journal!$X$2:$X$1000,1,FALSE)),"",VLOOKUP(A804,Journal!$X$2:$AK$1000,13,FALSE)))</f>
        <v/>
      </c>
      <c r="F804" s="79" t="str">
        <f>IF(A804="","",IF(ISNA(VLOOKUP(A804,Journal!$X$2:$X$1000,1,FALSE)),"",VLOOKUP(A804,Journal!$X$2:$AK$1000,14,FALSE)))</f>
        <v/>
      </c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</row>
    <row r="805" spans="1:20" ht="15.75" customHeight="1" x14ac:dyDescent="0.25">
      <c r="A805" s="80" t="str">
        <f>IF(AND(Journal!L805&gt;=Statistics!$E$4,Journal!L805&lt;=Statistics!$F$4),Journal!X805,"")</f>
        <v/>
      </c>
      <c r="B805" s="128" t="str">
        <f>IF(A805="","",VLOOKUP(A805,Journal!$X:$AG,10,FALSE))</f>
        <v/>
      </c>
      <c r="C805" s="127" t="str">
        <f>IF(A805="","",IF(ISNA(VLOOKUP(A805,Journal!$X$2:$X$1000,1,FALSE)),"",VLOOKUP(A805,Journal!$X$2:$Y$1000,2,FALSE)))</f>
        <v/>
      </c>
      <c r="D805" s="79" t="str">
        <f>IF(A805="","",IF(ISNA(VLOOKUP(A805,Journal!$X$2:$X$1000,1,FALSE)),"",VLOOKUP(A805,Journal!$X$2:$AF$1000,9,FALSE)))</f>
        <v/>
      </c>
      <c r="E805" s="79" t="str">
        <f>IF(A805="","",IF(ISNA(VLOOKUP(A805,Journal!$X$2:$X$1000,1,FALSE)),"",VLOOKUP(A805,Journal!$X$2:$AK$1000,13,FALSE)))</f>
        <v/>
      </c>
      <c r="F805" s="79" t="str">
        <f>IF(A805="","",IF(ISNA(VLOOKUP(A805,Journal!$X$2:$X$1000,1,FALSE)),"",VLOOKUP(A805,Journal!$X$2:$AK$1000,14,FALSE)))</f>
        <v/>
      </c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</row>
    <row r="806" spans="1:20" ht="15.75" customHeight="1" x14ac:dyDescent="0.25">
      <c r="A806" s="80" t="str">
        <f>IF(AND(Journal!L806&gt;=Statistics!$E$4,Journal!L806&lt;=Statistics!$F$4),Journal!X806,"")</f>
        <v/>
      </c>
      <c r="B806" s="128" t="str">
        <f>IF(A806="","",VLOOKUP(A806,Journal!$X:$AG,10,FALSE))</f>
        <v/>
      </c>
      <c r="C806" s="127" t="str">
        <f>IF(A806="","",IF(ISNA(VLOOKUP(A806,Journal!$X$2:$X$1000,1,FALSE)),"",VLOOKUP(A806,Journal!$X$2:$Y$1000,2,FALSE)))</f>
        <v/>
      </c>
      <c r="D806" s="79" t="str">
        <f>IF(A806="","",IF(ISNA(VLOOKUP(A806,Journal!$X$2:$X$1000,1,FALSE)),"",VLOOKUP(A806,Journal!$X$2:$AF$1000,9,FALSE)))</f>
        <v/>
      </c>
      <c r="E806" s="79" t="str">
        <f>IF(A806="","",IF(ISNA(VLOOKUP(A806,Journal!$X$2:$X$1000,1,FALSE)),"",VLOOKUP(A806,Journal!$X$2:$AK$1000,13,FALSE)))</f>
        <v/>
      </c>
      <c r="F806" s="79" t="str">
        <f>IF(A806="","",IF(ISNA(VLOOKUP(A806,Journal!$X$2:$X$1000,1,FALSE)),"",VLOOKUP(A806,Journal!$X$2:$AK$1000,14,FALSE)))</f>
        <v/>
      </c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</row>
    <row r="807" spans="1:20" ht="15.75" customHeight="1" x14ac:dyDescent="0.25">
      <c r="A807" s="80" t="str">
        <f>IF(AND(Journal!L807&gt;=Statistics!$E$4,Journal!L807&lt;=Statistics!$F$4),Journal!X807,"")</f>
        <v/>
      </c>
      <c r="B807" s="128" t="str">
        <f>IF(A807="","",VLOOKUP(A807,Journal!$X:$AG,10,FALSE))</f>
        <v/>
      </c>
      <c r="C807" s="127" t="str">
        <f>IF(A807="","",IF(ISNA(VLOOKUP(A807,Journal!$X$2:$X$1000,1,FALSE)),"",VLOOKUP(A807,Journal!$X$2:$Y$1000,2,FALSE)))</f>
        <v/>
      </c>
      <c r="D807" s="79" t="str">
        <f>IF(A807="","",IF(ISNA(VLOOKUP(A807,Journal!$X$2:$X$1000,1,FALSE)),"",VLOOKUP(A807,Journal!$X$2:$AF$1000,9,FALSE)))</f>
        <v/>
      </c>
      <c r="E807" s="79" t="str">
        <f>IF(A807="","",IF(ISNA(VLOOKUP(A807,Journal!$X$2:$X$1000,1,FALSE)),"",VLOOKUP(A807,Journal!$X$2:$AK$1000,13,FALSE)))</f>
        <v/>
      </c>
      <c r="F807" s="79" t="str">
        <f>IF(A807="","",IF(ISNA(VLOOKUP(A807,Journal!$X$2:$X$1000,1,FALSE)),"",VLOOKUP(A807,Journal!$X$2:$AK$1000,14,FALSE)))</f>
        <v/>
      </c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</row>
    <row r="808" spans="1:20" ht="15.75" customHeight="1" x14ac:dyDescent="0.25">
      <c r="A808" s="80" t="str">
        <f>IF(AND(Journal!L808&gt;=Statistics!$E$4,Journal!L808&lt;=Statistics!$F$4),Journal!X808,"")</f>
        <v/>
      </c>
      <c r="B808" s="128" t="str">
        <f>IF(A808="","",VLOOKUP(A808,Journal!$X:$AG,10,FALSE))</f>
        <v/>
      </c>
      <c r="C808" s="127" t="str">
        <f>IF(A808="","",IF(ISNA(VLOOKUP(A808,Journal!$X$2:$X$1000,1,FALSE)),"",VLOOKUP(A808,Journal!$X$2:$Y$1000,2,FALSE)))</f>
        <v/>
      </c>
      <c r="D808" s="79" t="str">
        <f>IF(A808="","",IF(ISNA(VLOOKUP(A808,Journal!$X$2:$X$1000,1,FALSE)),"",VLOOKUP(A808,Journal!$X$2:$AF$1000,9,FALSE)))</f>
        <v/>
      </c>
      <c r="E808" s="79" t="str">
        <f>IF(A808="","",IF(ISNA(VLOOKUP(A808,Journal!$X$2:$X$1000,1,FALSE)),"",VLOOKUP(A808,Journal!$X$2:$AK$1000,13,FALSE)))</f>
        <v/>
      </c>
      <c r="F808" s="79" t="str">
        <f>IF(A808="","",IF(ISNA(VLOOKUP(A808,Journal!$X$2:$X$1000,1,FALSE)),"",VLOOKUP(A808,Journal!$X$2:$AK$1000,14,FALSE)))</f>
        <v/>
      </c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</row>
    <row r="809" spans="1:20" ht="15.75" customHeight="1" x14ac:dyDescent="0.25">
      <c r="A809" s="80" t="str">
        <f>IF(AND(Journal!L809&gt;=Statistics!$E$4,Journal!L809&lt;=Statistics!$F$4),Journal!X809,"")</f>
        <v/>
      </c>
      <c r="B809" s="128" t="str">
        <f>IF(A809="","",VLOOKUP(A809,Journal!$X:$AG,10,FALSE))</f>
        <v/>
      </c>
      <c r="C809" s="127" t="str">
        <f>IF(A809="","",IF(ISNA(VLOOKUP(A809,Journal!$X$2:$X$1000,1,FALSE)),"",VLOOKUP(A809,Journal!$X$2:$Y$1000,2,FALSE)))</f>
        <v/>
      </c>
      <c r="D809" s="79" t="str">
        <f>IF(A809="","",IF(ISNA(VLOOKUP(A809,Journal!$X$2:$X$1000,1,FALSE)),"",VLOOKUP(A809,Journal!$X$2:$AF$1000,9,FALSE)))</f>
        <v/>
      </c>
      <c r="E809" s="79" t="str">
        <f>IF(A809="","",IF(ISNA(VLOOKUP(A809,Journal!$X$2:$X$1000,1,FALSE)),"",VLOOKUP(A809,Journal!$X$2:$AK$1000,13,FALSE)))</f>
        <v/>
      </c>
      <c r="F809" s="79" t="str">
        <f>IF(A809="","",IF(ISNA(VLOOKUP(A809,Journal!$X$2:$X$1000,1,FALSE)),"",VLOOKUP(A809,Journal!$X$2:$AK$1000,14,FALSE)))</f>
        <v/>
      </c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</row>
    <row r="810" spans="1:20" ht="15.75" customHeight="1" x14ac:dyDescent="0.25">
      <c r="A810" s="80" t="str">
        <f>IF(AND(Journal!L810&gt;=Statistics!$E$4,Journal!L810&lt;=Statistics!$F$4),Journal!X810,"")</f>
        <v/>
      </c>
      <c r="B810" s="128" t="str">
        <f>IF(A810="","",VLOOKUP(A810,Journal!$X:$AG,10,FALSE))</f>
        <v/>
      </c>
      <c r="C810" s="127" t="str">
        <f>IF(A810="","",IF(ISNA(VLOOKUP(A810,Journal!$X$2:$X$1000,1,FALSE)),"",VLOOKUP(A810,Journal!$X$2:$Y$1000,2,FALSE)))</f>
        <v/>
      </c>
      <c r="D810" s="79" t="str">
        <f>IF(A810="","",IF(ISNA(VLOOKUP(A810,Journal!$X$2:$X$1000,1,FALSE)),"",VLOOKUP(A810,Journal!$X$2:$AF$1000,9,FALSE)))</f>
        <v/>
      </c>
      <c r="E810" s="79" t="str">
        <f>IF(A810="","",IF(ISNA(VLOOKUP(A810,Journal!$X$2:$X$1000,1,FALSE)),"",VLOOKUP(A810,Journal!$X$2:$AK$1000,13,FALSE)))</f>
        <v/>
      </c>
      <c r="F810" s="79" t="str">
        <f>IF(A810="","",IF(ISNA(VLOOKUP(A810,Journal!$X$2:$X$1000,1,FALSE)),"",VLOOKUP(A810,Journal!$X$2:$AK$1000,14,FALSE)))</f>
        <v/>
      </c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</row>
    <row r="811" spans="1:20" ht="15.75" customHeight="1" x14ac:dyDescent="0.25">
      <c r="A811" s="80" t="str">
        <f>IF(AND(Journal!L811&gt;=Statistics!$E$4,Journal!L811&lt;=Statistics!$F$4),Journal!X811,"")</f>
        <v/>
      </c>
      <c r="B811" s="128" t="str">
        <f>IF(A811="","",VLOOKUP(A811,Journal!$X:$AG,10,FALSE))</f>
        <v/>
      </c>
      <c r="C811" s="127" t="str">
        <f>IF(A811="","",IF(ISNA(VLOOKUP(A811,Journal!$X$2:$X$1000,1,FALSE)),"",VLOOKUP(A811,Journal!$X$2:$Y$1000,2,FALSE)))</f>
        <v/>
      </c>
      <c r="D811" s="79" t="str">
        <f>IF(A811="","",IF(ISNA(VLOOKUP(A811,Journal!$X$2:$X$1000,1,FALSE)),"",VLOOKUP(A811,Journal!$X$2:$AF$1000,9,FALSE)))</f>
        <v/>
      </c>
      <c r="E811" s="79" t="str">
        <f>IF(A811="","",IF(ISNA(VLOOKUP(A811,Journal!$X$2:$X$1000,1,FALSE)),"",VLOOKUP(A811,Journal!$X$2:$AK$1000,13,FALSE)))</f>
        <v/>
      </c>
      <c r="F811" s="79" t="str">
        <f>IF(A811="","",IF(ISNA(VLOOKUP(A811,Journal!$X$2:$X$1000,1,FALSE)),"",VLOOKUP(A811,Journal!$X$2:$AK$1000,14,FALSE)))</f>
        <v/>
      </c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</row>
    <row r="812" spans="1:20" ht="15.75" customHeight="1" x14ac:dyDescent="0.25">
      <c r="A812" s="80" t="str">
        <f>IF(AND(Journal!L812&gt;=Statistics!$E$4,Journal!L812&lt;=Statistics!$F$4),Journal!X812,"")</f>
        <v/>
      </c>
      <c r="B812" s="128" t="str">
        <f>IF(A812="","",VLOOKUP(A812,Journal!$X:$AG,10,FALSE))</f>
        <v/>
      </c>
      <c r="C812" s="127" t="str">
        <f>IF(A812="","",IF(ISNA(VLOOKUP(A812,Journal!$X$2:$X$1000,1,FALSE)),"",VLOOKUP(A812,Journal!$X$2:$Y$1000,2,FALSE)))</f>
        <v/>
      </c>
      <c r="D812" s="79" t="str">
        <f>IF(A812="","",IF(ISNA(VLOOKUP(A812,Journal!$X$2:$X$1000,1,FALSE)),"",VLOOKUP(A812,Journal!$X$2:$AF$1000,9,FALSE)))</f>
        <v/>
      </c>
      <c r="E812" s="79" t="str">
        <f>IF(A812="","",IF(ISNA(VLOOKUP(A812,Journal!$X$2:$X$1000,1,FALSE)),"",VLOOKUP(A812,Journal!$X$2:$AK$1000,13,FALSE)))</f>
        <v/>
      </c>
      <c r="F812" s="79" t="str">
        <f>IF(A812="","",IF(ISNA(VLOOKUP(A812,Journal!$X$2:$X$1000,1,FALSE)),"",VLOOKUP(A812,Journal!$X$2:$AK$1000,14,FALSE)))</f>
        <v/>
      </c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</row>
    <row r="813" spans="1:20" ht="15.75" customHeight="1" x14ac:dyDescent="0.25">
      <c r="A813" s="80" t="str">
        <f>IF(AND(Journal!L813&gt;=Statistics!$E$4,Journal!L813&lt;=Statistics!$F$4),Journal!X813,"")</f>
        <v/>
      </c>
      <c r="B813" s="128" t="str">
        <f>IF(A813="","",VLOOKUP(A813,Journal!$X:$AG,10,FALSE))</f>
        <v/>
      </c>
      <c r="C813" s="127" t="str">
        <f>IF(A813="","",IF(ISNA(VLOOKUP(A813,Journal!$X$2:$X$1000,1,FALSE)),"",VLOOKUP(A813,Journal!$X$2:$Y$1000,2,FALSE)))</f>
        <v/>
      </c>
      <c r="D813" s="79" t="str">
        <f>IF(A813="","",IF(ISNA(VLOOKUP(A813,Journal!$X$2:$X$1000,1,FALSE)),"",VLOOKUP(A813,Journal!$X$2:$AF$1000,9,FALSE)))</f>
        <v/>
      </c>
      <c r="E813" s="79" t="str">
        <f>IF(A813="","",IF(ISNA(VLOOKUP(A813,Journal!$X$2:$X$1000,1,FALSE)),"",VLOOKUP(A813,Journal!$X$2:$AK$1000,13,FALSE)))</f>
        <v/>
      </c>
      <c r="F813" s="79" t="str">
        <f>IF(A813="","",IF(ISNA(VLOOKUP(A813,Journal!$X$2:$X$1000,1,FALSE)),"",VLOOKUP(A813,Journal!$X$2:$AK$1000,14,FALSE)))</f>
        <v/>
      </c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</row>
    <row r="814" spans="1:20" ht="15.75" customHeight="1" x14ac:dyDescent="0.25">
      <c r="A814" s="80" t="str">
        <f>IF(AND(Journal!L814&gt;=Statistics!$E$4,Journal!L814&lt;=Statistics!$F$4),Journal!X814,"")</f>
        <v/>
      </c>
      <c r="B814" s="128" t="str">
        <f>IF(A814="","",VLOOKUP(A814,Journal!$X:$AG,10,FALSE))</f>
        <v/>
      </c>
      <c r="C814" s="127" t="str">
        <f>IF(A814="","",IF(ISNA(VLOOKUP(A814,Journal!$X$2:$X$1000,1,FALSE)),"",VLOOKUP(A814,Journal!$X$2:$Y$1000,2,FALSE)))</f>
        <v/>
      </c>
      <c r="D814" s="79" t="str">
        <f>IF(A814="","",IF(ISNA(VLOOKUP(A814,Journal!$X$2:$X$1000,1,FALSE)),"",VLOOKUP(A814,Journal!$X$2:$AF$1000,9,FALSE)))</f>
        <v/>
      </c>
      <c r="E814" s="79" t="str">
        <f>IF(A814="","",IF(ISNA(VLOOKUP(A814,Journal!$X$2:$X$1000,1,FALSE)),"",VLOOKUP(A814,Journal!$X$2:$AK$1000,13,FALSE)))</f>
        <v/>
      </c>
      <c r="F814" s="79" t="str">
        <f>IF(A814="","",IF(ISNA(VLOOKUP(A814,Journal!$X$2:$X$1000,1,FALSE)),"",VLOOKUP(A814,Journal!$X$2:$AK$1000,14,FALSE)))</f>
        <v/>
      </c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</row>
    <row r="815" spans="1:20" ht="15.75" customHeight="1" x14ac:dyDescent="0.25">
      <c r="A815" s="80" t="str">
        <f>IF(AND(Journal!L815&gt;=Statistics!$E$4,Journal!L815&lt;=Statistics!$F$4),Journal!X815,"")</f>
        <v/>
      </c>
      <c r="B815" s="128" t="str">
        <f>IF(A815="","",VLOOKUP(A815,Journal!$X:$AG,10,FALSE))</f>
        <v/>
      </c>
      <c r="C815" s="127" t="str">
        <f>IF(A815="","",IF(ISNA(VLOOKUP(A815,Journal!$X$2:$X$1000,1,FALSE)),"",VLOOKUP(A815,Journal!$X$2:$Y$1000,2,FALSE)))</f>
        <v/>
      </c>
      <c r="D815" s="79" t="str">
        <f>IF(A815="","",IF(ISNA(VLOOKUP(A815,Journal!$X$2:$X$1000,1,FALSE)),"",VLOOKUP(A815,Journal!$X$2:$AF$1000,9,FALSE)))</f>
        <v/>
      </c>
      <c r="E815" s="79" t="str">
        <f>IF(A815="","",IF(ISNA(VLOOKUP(A815,Journal!$X$2:$X$1000,1,FALSE)),"",VLOOKUP(A815,Journal!$X$2:$AK$1000,13,FALSE)))</f>
        <v/>
      </c>
      <c r="F815" s="79" t="str">
        <f>IF(A815="","",IF(ISNA(VLOOKUP(A815,Journal!$X$2:$X$1000,1,FALSE)),"",VLOOKUP(A815,Journal!$X$2:$AK$1000,14,FALSE)))</f>
        <v/>
      </c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</row>
    <row r="816" spans="1:20" ht="15.75" customHeight="1" x14ac:dyDescent="0.25">
      <c r="A816" s="80" t="str">
        <f>IF(AND(Journal!L816&gt;=Statistics!$E$4,Journal!L816&lt;=Statistics!$F$4),Journal!X816,"")</f>
        <v/>
      </c>
      <c r="B816" s="128" t="str">
        <f>IF(A816="","",VLOOKUP(A816,Journal!$X:$AG,10,FALSE))</f>
        <v/>
      </c>
      <c r="C816" s="127" t="str">
        <f>IF(A816="","",IF(ISNA(VLOOKUP(A816,Journal!$X$2:$X$1000,1,FALSE)),"",VLOOKUP(A816,Journal!$X$2:$Y$1000,2,FALSE)))</f>
        <v/>
      </c>
      <c r="D816" s="79" t="str">
        <f>IF(A816="","",IF(ISNA(VLOOKUP(A816,Journal!$X$2:$X$1000,1,FALSE)),"",VLOOKUP(A816,Journal!$X$2:$AF$1000,9,FALSE)))</f>
        <v/>
      </c>
      <c r="E816" s="79" t="str">
        <f>IF(A816="","",IF(ISNA(VLOOKUP(A816,Journal!$X$2:$X$1000,1,FALSE)),"",VLOOKUP(A816,Journal!$X$2:$AK$1000,13,FALSE)))</f>
        <v/>
      </c>
      <c r="F816" s="79" t="str">
        <f>IF(A816="","",IF(ISNA(VLOOKUP(A816,Journal!$X$2:$X$1000,1,FALSE)),"",VLOOKUP(A816,Journal!$X$2:$AK$1000,14,FALSE)))</f>
        <v/>
      </c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</row>
    <row r="817" spans="1:20" ht="15.75" customHeight="1" x14ac:dyDescent="0.25">
      <c r="A817" s="80" t="str">
        <f>IF(AND(Journal!L817&gt;=Statistics!$E$4,Journal!L817&lt;=Statistics!$F$4),Journal!X817,"")</f>
        <v/>
      </c>
      <c r="B817" s="128" t="str">
        <f>IF(A817="","",VLOOKUP(A817,Journal!$X:$AG,10,FALSE))</f>
        <v/>
      </c>
      <c r="C817" s="127" t="str">
        <f>IF(A817="","",IF(ISNA(VLOOKUP(A817,Journal!$X$2:$X$1000,1,FALSE)),"",VLOOKUP(A817,Journal!$X$2:$Y$1000,2,FALSE)))</f>
        <v/>
      </c>
      <c r="D817" s="79" t="str">
        <f>IF(A817="","",IF(ISNA(VLOOKUP(A817,Journal!$X$2:$X$1000,1,FALSE)),"",VLOOKUP(A817,Journal!$X$2:$AF$1000,9,FALSE)))</f>
        <v/>
      </c>
      <c r="E817" s="79" t="str">
        <f>IF(A817="","",IF(ISNA(VLOOKUP(A817,Journal!$X$2:$X$1000,1,FALSE)),"",VLOOKUP(A817,Journal!$X$2:$AK$1000,13,FALSE)))</f>
        <v/>
      </c>
      <c r="F817" s="79" t="str">
        <f>IF(A817="","",IF(ISNA(VLOOKUP(A817,Journal!$X$2:$X$1000,1,FALSE)),"",VLOOKUP(A817,Journal!$X$2:$AK$1000,14,FALSE)))</f>
        <v/>
      </c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</row>
    <row r="818" spans="1:20" ht="15.75" customHeight="1" x14ac:dyDescent="0.25">
      <c r="A818" s="80" t="str">
        <f>IF(AND(Journal!L818&gt;=Statistics!$E$4,Journal!L818&lt;=Statistics!$F$4),Journal!X818,"")</f>
        <v/>
      </c>
      <c r="B818" s="128" t="str">
        <f>IF(A818="","",VLOOKUP(A818,Journal!$X:$AG,10,FALSE))</f>
        <v/>
      </c>
      <c r="C818" s="127" t="str">
        <f>IF(A818="","",IF(ISNA(VLOOKUP(A818,Journal!$X$2:$X$1000,1,FALSE)),"",VLOOKUP(A818,Journal!$X$2:$Y$1000,2,FALSE)))</f>
        <v/>
      </c>
      <c r="D818" s="79" t="str">
        <f>IF(A818="","",IF(ISNA(VLOOKUP(A818,Journal!$X$2:$X$1000,1,FALSE)),"",VLOOKUP(A818,Journal!$X$2:$AF$1000,9,FALSE)))</f>
        <v/>
      </c>
      <c r="E818" s="79" t="str">
        <f>IF(A818="","",IF(ISNA(VLOOKUP(A818,Journal!$X$2:$X$1000,1,FALSE)),"",VLOOKUP(A818,Journal!$X$2:$AK$1000,13,FALSE)))</f>
        <v/>
      </c>
      <c r="F818" s="79" t="str">
        <f>IF(A818="","",IF(ISNA(VLOOKUP(A818,Journal!$X$2:$X$1000,1,FALSE)),"",VLOOKUP(A818,Journal!$X$2:$AK$1000,14,FALSE)))</f>
        <v/>
      </c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</row>
    <row r="819" spans="1:20" ht="15.75" customHeight="1" x14ac:dyDescent="0.25">
      <c r="A819" s="80" t="str">
        <f>IF(AND(Journal!L819&gt;=Statistics!$E$4,Journal!L819&lt;=Statistics!$F$4),Journal!X819,"")</f>
        <v/>
      </c>
      <c r="B819" s="128" t="str">
        <f>IF(A819="","",VLOOKUP(A819,Journal!$X:$AG,10,FALSE))</f>
        <v/>
      </c>
      <c r="C819" s="127" t="str">
        <f>IF(A819="","",IF(ISNA(VLOOKUP(A819,Journal!$X$2:$X$1000,1,FALSE)),"",VLOOKUP(A819,Journal!$X$2:$Y$1000,2,FALSE)))</f>
        <v/>
      </c>
      <c r="D819" s="79" t="str">
        <f>IF(A819="","",IF(ISNA(VLOOKUP(A819,Journal!$X$2:$X$1000,1,FALSE)),"",VLOOKUP(A819,Journal!$X$2:$AF$1000,9,FALSE)))</f>
        <v/>
      </c>
      <c r="E819" s="79" t="str">
        <f>IF(A819="","",IF(ISNA(VLOOKUP(A819,Journal!$X$2:$X$1000,1,FALSE)),"",VLOOKUP(A819,Journal!$X$2:$AK$1000,13,FALSE)))</f>
        <v/>
      </c>
      <c r="F819" s="79" t="str">
        <f>IF(A819="","",IF(ISNA(VLOOKUP(A819,Journal!$X$2:$X$1000,1,FALSE)),"",VLOOKUP(A819,Journal!$X$2:$AK$1000,14,FALSE)))</f>
        <v/>
      </c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</row>
    <row r="820" spans="1:20" ht="15.75" customHeight="1" x14ac:dyDescent="0.25">
      <c r="A820" s="80" t="str">
        <f>IF(AND(Journal!L820&gt;=Statistics!$E$4,Journal!L820&lt;=Statistics!$F$4),Journal!X820,"")</f>
        <v/>
      </c>
      <c r="B820" s="128" t="str">
        <f>IF(A820="","",VLOOKUP(A820,Journal!$X:$AG,10,FALSE))</f>
        <v/>
      </c>
      <c r="C820" s="127" t="str">
        <f>IF(A820="","",IF(ISNA(VLOOKUP(A820,Journal!$X$2:$X$1000,1,FALSE)),"",VLOOKUP(A820,Journal!$X$2:$Y$1000,2,FALSE)))</f>
        <v/>
      </c>
      <c r="D820" s="79" t="str">
        <f>IF(A820="","",IF(ISNA(VLOOKUP(A820,Journal!$X$2:$X$1000,1,FALSE)),"",VLOOKUP(A820,Journal!$X$2:$AF$1000,9,FALSE)))</f>
        <v/>
      </c>
      <c r="E820" s="79" t="str">
        <f>IF(A820="","",IF(ISNA(VLOOKUP(A820,Journal!$X$2:$X$1000,1,FALSE)),"",VLOOKUP(A820,Journal!$X$2:$AK$1000,13,FALSE)))</f>
        <v/>
      </c>
      <c r="F820" s="79" t="str">
        <f>IF(A820="","",IF(ISNA(VLOOKUP(A820,Journal!$X$2:$X$1000,1,FALSE)),"",VLOOKUP(A820,Journal!$X$2:$AK$1000,14,FALSE)))</f>
        <v/>
      </c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</row>
    <row r="821" spans="1:20" ht="15.75" customHeight="1" x14ac:dyDescent="0.25">
      <c r="A821" s="80" t="str">
        <f>IF(AND(Journal!L821&gt;=Statistics!$E$4,Journal!L821&lt;=Statistics!$F$4),Journal!X821,"")</f>
        <v/>
      </c>
      <c r="B821" s="128" t="str">
        <f>IF(A821="","",VLOOKUP(A821,Journal!$X:$AG,10,FALSE))</f>
        <v/>
      </c>
      <c r="C821" s="127" t="str">
        <f>IF(A821="","",IF(ISNA(VLOOKUP(A821,Journal!$X$2:$X$1000,1,FALSE)),"",VLOOKUP(A821,Journal!$X$2:$Y$1000,2,FALSE)))</f>
        <v/>
      </c>
      <c r="D821" s="79" t="str">
        <f>IF(A821="","",IF(ISNA(VLOOKUP(A821,Journal!$X$2:$X$1000,1,FALSE)),"",VLOOKUP(A821,Journal!$X$2:$AF$1000,9,FALSE)))</f>
        <v/>
      </c>
      <c r="E821" s="79" t="str">
        <f>IF(A821="","",IF(ISNA(VLOOKUP(A821,Journal!$X$2:$X$1000,1,FALSE)),"",VLOOKUP(A821,Journal!$X$2:$AK$1000,13,FALSE)))</f>
        <v/>
      </c>
      <c r="F821" s="79" t="str">
        <f>IF(A821="","",IF(ISNA(VLOOKUP(A821,Journal!$X$2:$X$1000,1,FALSE)),"",VLOOKUP(A821,Journal!$X$2:$AK$1000,14,FALSE)))</f>
        <v/>
      </c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</row>
    <row r="822" spans="1:20" ht="15.75" customHeight="1" x14ac:dyDescent="0.25">
      <c r="A822" s="80" t="str">
        <f>IF(AND(Journal!L822&gt;=Statistics!$E$4,Journal!L822&lt;=Statistics!$F$4),Journal!X822,"")</f>
        <v/>
      </c>
      <c r="B822" s="128" t="str">
        <f>IF(A822="","",VLOOKUP(A822,Journal!$X:$AG,10,FALSE))</f>
        <v/>
      </c>
      <c r="C822" s="127" t="str">
        <f>IF(A822="","",IF(ISNA(VLOOKUP(A822,Journal!$X$2:$X$1000,1,FALSE)),"",VLOOKUP(A822,Journal!$X$2:$Y$1000,2,FALSE)))</f>
        <v/>
      </c>
      <c r="D822" s="79" t="str">
        <f>IF(A822="","",IF(ISNA(VLOOKUP(A822,Journal!$X$2:$X$1000,1,FALSE)),"",VLOOKUP(A822,Journal!$X$2:$AF$1000,9,FALSE)))</f>
        <v/>
      </c>
      <c r="E822" s="79" t="str">
        <f>IF(A822="","",IF(ISNA(VLOOKUP(A822,Journal!$X$2:$X$1000,1,FALSE)),"",VLOOKUP(A822,Journal!$X$2:$AK$1000,13,FALSE)))</f>
        <v/>
      </c>
      <c r="F822" s="79" t="str">
        <f>IF(A822="","",IF(ISNA(VLOOKUP(A822,Journal!$X$2:$X$1000,1,FALSE)),"",VLOOKUP(A822,Journal!$X$2:$AK$1000,14,FALSE)))</f>
        <v/>
      </c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</row>
    <row r="823" spans="1:20" ht="15.75" customHeight="1" x14ac:dyDescent="0.25">
      <c r="A823" s="80" t="str">
        <f>IF(AND(Journal!L823&gt;=Statistics!$E$4,Journal!L823&lt;=Statistics!$F$4),Journal!X823,"")</f>
        <v/>
      </c>
      <c r="B823" s="128" t="str">
        <f>IF(A823="","",VLOOKUP(A823,Journal!$X:$AG,10,FALSE))</f>
        <v/>
      </c>
      <c r="C823" s="127" t="str">
        <f>IF(A823="","",IF(ISNA(VLOOKUP(A823,Journal!$X$2:$X$1000,1,FALSE)),"",VLOOKUP(A823,Journal!$X$2:$Y$1000,2,FALSE)))</f>
        <v/>
      </c>
      <c r="D823" s="79" t="str">
        <f>IF(A823="","",IF(ISNA(VLOOKUP(A823,Journal!$X$2:$X$1000,1,FALSE)),"",VLOOKUP(A823,Journal!$X$2:$AF$1000,9,FALSE)))</f>
        <v/>
      </c>
      <c r="E823" s="79" t="str">
        <f>IF(A823="","",IF(ISNA(VLOOKUP(A823,Journal!$X$2:$X$1000,1,FALSE)),"",VLOOKUP(A823,Journal!$X$2:$AK$1000,13,FALSE)))</f>
        <v/>
      </c>
      <c r="F823" s="79" t="str">
        <f>IF(A823="","",IF(ISNA(VLOOKUP(A823,Journal!$X$2:$X$1000,1,FALSE)),"",VLOOKUP(A823,Journal!$X$2:$AK$1000,14,FALSE)))</f>
        <v/>
      </c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</row>
    <row r="824" spans="1:20" ht="15.75" customHeight="1" x14ac:dyDescent="0.25">
      <c r="A824" s="80" t="str">
        <f>IF(AND(Journal!L824&gt;=Statistics!$E$4,Journal!L824&lt;=Statistics!$F$4),Journal!X824,"")</f>
        <v/>
      </c>
      <c r="B824" s="128" t="str">
        <f>IF(A824="","",VLOOKUP(A824,Journal!$X:$AG,10,FALSE))</f>
        <v/>
      </c>
      <c r="C824" s="127" t="str">
        <f>IF(A824="","",IF(ISNA(VLOOKUP(A824,Journal!$X$2:$X$1000,1,FALSE)),"",VLOOKUP(A824,Journal!$X$2:$Y$1000,2,FALSE)))</f>
        <v/>
      </c>
      <c r="D824" s="79" t="str">
        <f>IF(A824="","",IF(ISNA(VLOOKUP(A824,Journal!$X$2:$X$1000,1,FALSE)),"",VLOOKUP(A824,Journal!$X$2:$AF$1000,9,FALSE)))</f>
        <v/>
      </c>
      <c r="E824" s="79" t="str">
        <f>IF(A824="","",IF(ISNA(VLOOKUP(A824,Journal!$X$2:$X$1000,1,FALSE)),"",VLOOKUP(A824,Journal!$X$2:$AK$1000,13,FALSE)))</f>
        <v/>
      </c>
      <c r="F824" s="79" t="str">
        <f>IF(A824="","",IF(ISNA(VLOOKUP(A824,Journal!$X$2:$X$1000,1,FALSE)),"",VLOOKUP(A824,Journal!$X$2:$AK$1000,14,FALSE)))</f>
        <v/>
      </c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</row>
    <row r="825" spans="1:20" ht="15.75" customHeight="1" x14ac:dyDescent="0.25">
      <c r="A825" s="80" t="str">
        <f>IF(AND(Journal!L825&gt;=Statistics!$E$4,Journal!L825&lt;=Statistics!$F$4),Journal!X825,"")</f>
        <v/>
      </c>
      <c r="B825" s="128" t="str">
        <f>IF(A825="","",VLOOKUP(A825,Journal!$X:$AG,10,FALSE))</f>
        <v/>
      </c>
      <c r="C825" s="127" t="str">
        <f>IF(A825="","",IF(ISNA(VLOOKUP(A825,Journal!$X$2:$X$1000,1,FALSE)),"",VLOOKUP(A825,Journal!$X$2:$Y$1000,2,FALSE)))</f>
        <v/>
      </c>
      <c r="D825" s="79" t="str">
        <f>IF(A825="","",IF(ISNA(VLOOKUP(A825,Journal!$X$2:$X$1000,1,FALSE)),"",VLOOKUP(A825,Journal!$X$2:$AF$1000,9,FALSE)))</f>
        <v/>
      </c>
      <c r="E825" s="79" t="str">
        <f>IF(A825="","",IF(ISNA(VLOOKUP(A825,Journal!$X$2:$X$1000,1,FALSE)),"",VLOOKUP(A825,Journal!$X$2:$AK$1000,13,FALSE)))</f>
        <v/>
      </c>
      <c r="F825" s="79" t="str">
        <f>IF(A825="","",IF(ISNA(VLOOKUP(A825,Journal!$X$2:$X$1000,1,FALSE)),"",VLOOKUP(A825,Journal!$X$2:$AK$1000,14,FALSE)))</f>
        <v/>
      </c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</row>
    <row r="826" spans="1:20" ht="15.75" customHeight="1" x14ac:dyDescent="0.25">
      <c r="A826" s="80" t="str">
        <f>IF(AND(Journal!L826&gt;=Statistics!$E$4,Journal!L826&lt;=Statistics!$F$4),Journal!X826,"")</f>
        <v/>
      </c>
      <c r="B826" s="128" t="str">
        <f>IF(A826="","",VLOOKUP(A826,Journal!$X:$AG,10,FALSE))</f>
        <v/>
      </c>
      <c r="C826" s="127" t="str">
        <f>IF(A826="","",IF(ISNA(VLOOKUP(A826,Journal!$X$2:$X$1000,1,FALSE)),"",VLOOKUP(A826,Journal!$X$2:$Y$1000,2,FALSE)))</f>
        <v/>
      </c>
      <c r="D826" s="79" t="str">
        <f>IF(A826="","",IF(ISNA(VLOOKUP(A826,Journal!$X$2:$X$1000,1,FALSE)),"",VLOOKUP(A826,Journal!$X$2:$AF$1000,9,FALSE)))</f>
        <v/>
      </c>
      <c r="E826" s="79" t="str">
        <f>IF(A826="","",IF(ISNA(VLOOKUP(A826,Journal!$X$2:$X$1000,1,FALSE)),"",VLOOKUP(A826,Journal!$X$2:$AK$1000,13,FALSE)))</f>
        <v/>
      </c>
      <c r="F826" s="79" t="str">
        <f>IF(A826="","",IF(ISNA(VLOOKUP(A826,Journal!$X$2:$X$1000,1,FALSE)),"",VLOOKUP(A826,Journal!$X$2:$AK$1000,14,FALSE)))</f>
        <v/>
      </c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</row>
    <row r="827" spans="1:20" ht="15.75" customHeight="1" x14ac:dyDescent="0.25">
      <c r="A827" s="80" t="str">
        <f>IF(AND(Journal!L827&gt;=Statistics!$E$4,Journal!L827&lt;=Statistics!$F$4),Journal!X827,"")</f>
        <v/>
      </c>
      <c r="B827" s="128" t="str">
        <f>IF(A827="","",VLOOKUP(A827,Journal!$X:$AG,10,FALSE))</f>
        <v/>
      </c>
      <c r="C827" s="127" t="str">
        <f>IF(A827="","",IF(ISNA(VLOOKUP(A827,Journal!$X$2:$X$1000,1,FALSE)),"",VLOOKUP(A827,Journal!$X$2:$Y$1000,2,FALSE)))</f>
        <v/>
      </c>
      <c r="D827" s="79" t="str">
        <f>IF(A827="","",IF(ISNA(VLOOKUP(A827,Journal!$X$2:$X$1000,1,FALSE)),"",VLOOKUP(A827,Journal!$X$2:$AF$1000,9,FALSE)))</f>
        <v/>
      </c>
      <c r="E827" s="79" t="str">
        <f>IF(A827="","",IF(ISNA(VLOOKUP(A827,Journal!$X$2:$X$1000,1,FALSE)),"",VLOOKUP(A827,Journal!$X$2:$AK$1000,13,FALSE)))</f>
        <v/>
      </c>
      <c r="F827" s="79" t="str">
        <f>IF(A827="","",IF(ISNA(VLOOKUP(A827,Journal!$X$2:$X$1000,1,FALSE)),"",VLOOKUP(A827,Journal!$X$2:$AK$1000,14,FALSE)))</f>
        <v/>
      </c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</row>
    <row r="828" spans="1:20" ht="15.75" customHeight="1" x14ac:dyDescent="0.25">
      <c r="A828" s="80" t="str">
        <f>IF(AND(Journal!L828&gt;=Statistics!$E$4,Journal!L828&lt;=Statistics!$F$4),Journal!X828,"")</f>
        <v/>
      </c>
      <c r="B828" s="128" t="str">
        <f>IF(A828="","",VLOOKUP(A828,Journal!$X:$AG,10,FALSE))</f>
        <v/>
      </c>
      <c r="C828" s="127" t="str">
        <f>IF(A828="","",IF(ISNA(VLOOKUP(A828,Journal!$X$2:$X$1000,1,FALSE)),"",VLOOKUP(A828,Journal!$X$2:$Y$1000,2,FALSE)))</f>
        <v/>
      </c>
      <c r="D828" s="79" t="str">
        <f>IF(A828="","",IF(ISNA(VLOOKUP(A828,Journal!$X$2:$X$1000,1,FALSE)),"",VLOOKUP(A828,Journal!$X$2:$AF$1000,9,FALSE)))</f>
        <v/>
      </c>
      <c r="E828" s="79" t="str">
        <f>IF(A828="","",IF(ISNA(VLOOKUP(A828,Journal!$X$2:$X$1000,1,FALSE)),"",VLOOKUP(A828,Journal!$X$2:$AK$1000,13,FALSE)))</f>
        <v/>
      </c>
      <c r="F828" s="79" t="str">
        <f>IF(A828="","",IF(ISNA(VLOOKUP(A828,Journal!$X$2:$X$1000,1,FALSE)),"",VLOOKUP(A828,Journal!$X$2:$AK$1000,14,FALSE)))</f>
        <v/>
      </c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</row>
    <row r="829" spans="1:20" ht="15.75" customHeight="1" x14ac:dyDescent="0.25">
      <c r="A829" s="80" t="str">
        <f>IF(AND(Journal!L829&gt;=Statistics!$E$4,Journal!L829&lt;=Statistics!$F$4),Journal!X829,"")</f>
        <v/>
      </c>
      <c r="B829" s="128" t="str">
        <f>IF(A829="","",VLOOKUP(A829,Journal!$X:$AG,10,FALSE))</f>
        <v/>
      </c>
      <c r="C829" s="127" t="str">
        <f>IF(A829="","",IF(ISNA(VLOOKUP(A829,Journal!$X$2:$X$1000,1,FALSE)),"",VLOOKUP(A829,Journal!$X$2:$Y$1000,2,FALSE)))</f>
        <v/>
      </c>
      <c r="D829" s="79" t="str">
        <f>IF(A829="","",IF(ISNA(VLOOKUP(A829,Journal!$X$2:$X$1000,1,FALSE)),"",VLOOKUP(A829,Journal!$X$2:$AF$1000,9,FALSE)))</f>
        <v/>
      </c>
      <c r="E829" s="79" t="str">
        <f>IF(A829="","",IF(ISNA(VLOOKUP(A829,Journal!$X$2:$X$1000,1,FALSE)),"",VLOOKUP(A829,Journal!$X$2:$AK$1000,13,FALSE)))</f>
        <v/>
      </c>
      <c r="F829" s="79" t="str">
        <f>IF(A829="","",IF(ISNA(VLOOKUP(A829,Journal!$X$2:$X$1000,1,FALSE)),"",VLOOKUP(A829,Journal!$X$2:$AK$1000,14,FALSE)))</f>
        <v/>
      </c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</row>
    <row r="830" spans="1:20" ht="15.75" customHeight="1" x14ac:dyDescent="0.25">
      <c r="A830" s="80" t="str">
        <f>IF(AND(Journal!L830&gt;=Statistics!$E$4,Journal!L830&lt;=Statistics!$F$4),Journal!X830,"")</f>
        <v/>
      </c>
      <c r="B830" s="128" t="str">
        <f>IF(A830="","",VLOOKUP(A830,Journal!$X:$AG,10,FALSE))</f>
        <v/>
      </c>
      <c r="C830" s="127" t="str">
        <f>IF(A830="","",IF(ISNA(VLOOKUP(A830,Journal!$X$2:$X$1000,1,FALSE)),"",VLOOKUP(A830,Journal!$X$2:$Y$1000,2,FALSE)))</f>
        <v/>
      </c>
      <c r="D830" s="79" t="str">
        <f>IF(A830="","",IF(ISNA(VLOOKUP(A830,Journal!$X$2:$X$1000,1,FALSE)),"",VLOOKUP(A830,Journal!$X$2:$AF$1000,9,FALSE)))</f>
        <v/>
      </c>
      <c r="E830" s="79" t="str">
        <f>IF(A830="","",IF(ISNA(VLOOKUP(A830,Journal!$X$2:$X$1000,1,FALSE)),"",VLOOKUP(A830,Journal!$X$2:$AK$1000,13,FALSE)))</f>
        <v/>
      </c>
      <c r="F830" s="79" t="str">
        <f>IF(A830="","",IF(ISNA(VLOOKUP(A830,Journal!$X$2:$X$1000,1,FALSE)),"",VLOOKUP(A830,Journal!$X$2:$AK$1000,14,FALSE)))</f>
        <v/>
      </c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</row>
    <row r="831" spans="1:20" ht="15.75" customHeight="1" x14ac:dyDescent="0.25">
      <c r="A831" s="80" t="str">
        <f>IF(AND(Journal!L831&gt;=Statistics!$E$4,Journal!L831&lt;=Statistics!$F$4),Journal!X831,"")</f>
        <v/>
      </c>
      <c r="B831" s="128" t="str">
        <f>IF(A831="","",VLOOKUP(A831,Journal!$X:$AG,10,FALSE))</f>
        <v/>
      </c>
      <c r="C831" s="127" t="str">
        <f>IF(A831="","",IF(ISNA(VLOOKUP(A831,Journal!$X$2:$X$1000,1,FALSE)),"",VLOOKUP(A831,Journal!$X$2:$Y$1000,2,FALSE)))</f>
        <v/>
      </c>
      <c r="D831" s="79" t="str">
        <f>IF(A831="","",IF(ISNA(VLOOKUP(A831,Journal!$X$2:$X$1000,1,FALSE)),"",VLOOKUP(A831,Journal!$X$2:$AF$1000,9,FALSE)))</f>
        <v/>
      </c>
      <c r="E831" s="79" t="str">
        <f>IF(A831="","",IF(ISNA(VLOOKUP(A831,Journal!$X$2:$X$1000,1,FALSE)),"",VLOOKUP(A831,Journal!$X$2:$AK$1000,13,FALSE)))</f>
        <v/>
      </c>
      <c r="F831" s="79" t="str">
        <f>IF(A831="","",IF(ISNA(VLOOKUP(A831,Journal!$X$2:$X$1000,1,FALSE)),"",VLOOKUP(A831,Journal!$X$2:$AK$1000,14,FALSE)))</f>
        <v/>
      </c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</row>
    <row r="832" spans="1:20" ht="15.75" customHeight="1" x14ac:dyDescent="0.25">
      <c r="A832" s="80" t="str">
        <f>IF(AND(Journal!L832&gt;=Statistics!$E$4,Journal!L832&lt;=Statistics!$F$4),Journal!X832,"")</f>
        <v/>
      </c>
      <c r="B832" s="128" t="str">
        <f>IF(A832="","",VLOOKUP(A832,Journal!$X:$AG,10,FALSE))</f>
        <v/>
      </c>
      <c r="C832" s="127" t="str">
        <f>IF(A832="","",IF(ISNA(VLOOKUP(A832,Journal!$X$2:$X$1000,1,FALSE)),"",VLOOKUP(A832,Journal!$X$2:$Y$1000,2,FALSE)))</f>
        <v/>
      </c>
      <c r="D832" s="79" t="str">
        <f>IF(A832="","",IF(ISNA(VLOOKUP(A832,Journal!$X$2:$X$1000,1,FALSE)),"",VLOOKUP(A832,Journal!$X$2:$AF$1000,9,FALSE)))</f>
        <v/>
      </c>
      <c r="E832" s="79" t="str">
        <f>IF(A832="","",IF(ISNA(VLOOKUP(A832,Journal!$X$2:$X$1000,1,FALSE)),"",VLOOKUP(A832,Journal!$X$2:$AK$1000,13,FALSE)))</f>
        <v/>
      </c>
      <c r="F832" s="79" t="str">
        <f>IF(A832="","",IF(ISNA(VLOOKUP(A832,Journal!$X$2:$X$1000,1,FALSE)),"",VLOOKUP(A832,Journal!$X$2:$AK$1000,14,FALSE)))</f>
        <v/>
      </c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</row>
    <row r="833" spans="1:20" ht="15.75" customHeight="1" x14ac:dyDescent="0.25">
      <c r="A833" s="80" t="str">
        <f>IF(AND(Journal!L833&gt;=Statistics!$E$4,Journal!L833&lt;=Statistics!$F$4),Journal!X833,"")</f>
        <v/>
      </c>
      <c r="B833" s="128" t="str">
        <f>IF(A833="","",VLOOKUP(A833,Journal!$X:$AG,10,FALSE))</f>
        <v/>
      </c>
      <c r="C833" s="127" t="str">
        <f>IF(A833="","",IF(ISNA(VLOOKUP(A833,Journal!$X$2:$X$1000,1,FALSE)),"",VLOOKUP(A833,Journal!$X$2:$Y$1000,2,FALSE)))</f>
        <v/>
      </c>
      <c r="D833" s="79" t="str">
        <f>IF(A833="","",IF(ISNA(VLOOKUP(A833,Journal!$X$2:$X$1000,1,FALSE)),"",VLOOKUP(A833,Journal!$X$2:$AF$1000,9,FALSE)))</f>
        <v/>
      </c>
      <c r="E833" s="79" t="str">
        <f>IF(A833="","",IF(ISNA(VLOOKUP(A833,Journal!$X$2:$X$1000,1,FALSE)),"",VLOOKUP(A833,Journal!$X$2:$AK$1000,13,FALSE)))</f>
        <v/>
      </c>
      <c r="F833" s="79" t="str">
        <f>IF(A833="","",IF(ISNA(VLOOKUP(A833,Journal!$X$2:$X$1000,1,FALSE)),"",VLOOKUP(A833,Journal!$X$2:$AK$1000,14,FALSE)))</f>
        <v/>
      </c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</row>
    <row r="834" spans="1:20" ht="15.75" customHeight="1" x14ac:dyDescent="0.25">
      <c r="A834" s="80" t="str">
        <f>IF(AND(Journal!L834&gt;=Statistics!$E$4,Journal!L834&lt;=Statistics!$F$4),Journal!X834,"")</f>
        <v/>
      </c>
      <c r="B834" s="128" t="str">
        <f>IF(A834="","",VLOOKUP(A834,Journal!$X:$AG,10,FALSE))</f>
        <v/>
      </c>
      <c r="C834" s="127" t="str">
        <f>IF(A834="","",IF(ISNA(VLOOKUP(A834,Journal!$X$2:$X$1000,1,FALSE)),"",VLOOKUP(A834,Journal!$X$2:$Y$1000,2,FALSE)))</f>
        <v/>
      </c>
      <c r="D834" s="79" t="str">
        <f>IF(A834="","",IF(ISNA(VLOOKUP(A834,Journal!$X$2:$X$1000,1,FALSE)),"",VLOOKUP(A834,Journal!$X$2:$AF$1000,9,FALSE)))</f>
        <v/>
      </c>
      <c r="E834" s="79" t="str">
        <f>IF(A834="","",IF(ISNA(VLOOKUP(A834,Journal!$X$2:$X$1000,1,FALSE)),"",VLOOKUP(A834,Journal!$X$2:$AK$1000,13,FALSE)))</f>
        <v/>
      </c>
      <c r="F834" s="79" t="str">
        <f>IF(A834="","",IF(ISNA(VLOOKUP(A834,Journal!$X$2:$X$1000,1,FALSE)),"",VLOOKUP(A834,Journal!$X$2:$AK$1000,14,FALSE)))</f>
        <v/>
      </c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</row>
    <row r="835" spans="1:20" ht="15.75" customHeight="1" x14ac:dyDescent="0.25">
      <c r="A835" s="80" t="str">
        <f>IF(AND(Journal!L835&gt;=Statistics!$E$4,Journal!L835&lt;=Statistics!$F$4),Journal!X835,"")</f>
        <v/>
      </c>
      <c r="B835" s="128" t="str">
        <f>IF(A835="","",VLOOKUP(A835,Journal!$X:$AG,10,FALSE))</f>
        <v/>
      </c>
      <c r="C835" s="127" t="str">
        <f>IF(A835="","",IF(ISNA(VLOOKUP(A835,Journal!$X$2:$X$1000,1,FALSE)),"",VLOOKUP(A835,Journal!$X$2:$Y$1000,2,FALSE)))</f>
        <v/>
      </c>
      <c r="D835" s="79" t="str">
        <f>IF(A835="","",IF(ISNA(VLOOKUP(A835,Journal!$X$2:$X$1000,1,FALSE)),"",VLOOKUP(A835,Journal!$X$2:$AF$1000,9,FALSE)))</f>
        <v/>
      </c>
      <c r="E835" s="79" t="str">
        <f>IF(A835="","",IF(ISNA(VLOOKUP(A835,Journal!$X$2:$X$1000,1,FALSE)),"",VLOOKUP(A835,Journal!$X$2:$AK$1000,13,FALSE)))</f>
        <v/>
      </c>
      <c r="F835" s="79" t="str">
        <f>IF(A835="","",IF(ISNA(VLOOKUP(A835,Journal!$X$2:$X$1000,1,FALSE)),"",VLOOKUP(A835,Journal!$X$2:$AK$1000,14,FALSE)))</f>
        <v/>
      </c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</row>
    <row r="836" spans="1:20" ht="15.75" customHeight="1" x14ac:dyDescent="0.25">
      <c r="A836" s="80" t="str">
        <f>IF(AND(Journal!L836&gt;=Statistics!$E$4,Journal!L836&lt;=Statistics!$F$4),Journal!X836,"")</f>
        <v/>
      </c>
      <c r="B836" s="128" t="str">
        <f>IF(A836="","",VLOOKUP(A836,Journal!$X:$AG,10,FALSE))</f>
        <v/>
      </c>
      <c r="C836" s="127" t="str">
        <f>IF(A836="","",IF(ISNA(VLOOKUP(A836,Journal!$X$2:$X$1000,1,FALSE)),"",VLOOKUP(A836,Journal!$X$2:$Y$1000,2,FALSE)))</f>
        <v/>
      </c>
      <c r="D836" s="79" t="str">
        <f>IF(A836="","",IF(ISNA(VLOOKUP(A836,Journal!$X$2:$X$1000,1,FALSE)),"",VLOOKUP(A836,Journal!$X$2:$AF$1000,9,FALSE)))</f>
        <v/>
      </c>
      <c r="E836" s="79" t="str">
        <f>IF(A836="","",IF(ISNA(VLOOKUP(A836,Journal!$X$2:$X$1000,1,FALSE)),"",VLOOKUP(A836,Journal!$X$2:$AK$1000,13,FALSE)))</f>
        <v/>
      </c>
      <c r="F836" s="79" t="str">
        <f>IF(A836="","",IF(ISNA(VLOOKUP(A836,Journal!$X$2:$X$1000,1,FALSE)),"",VLOOKUP(A836,Journal!$X$2:$AK$1000,14,FALSE)))</f>
        <v/>
      </c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</row>
    <row r="837" spans="1:20" ht="15.75" customHeight="1" x14ac:dyDescent="0.25">
      <c r="A837" s="80" t="str">
        <f>IF(AND(Journal!L837&gt;=Statistics!$E$4,Journal!L837&lt;=Statistics!$F$4),Journal!X837,"")</f>
        <v/>
      </c>
      <c r="B837" s="128" t="str">
        <f>IF(A837="","",VLOOKUP(A837,Journal!$X:$AG,10,FALSE))</f>
        <v/>
      </c>
      <c r="C837" s="127" t="str">
        <f>IF(A837="","",IF(ISNA(VLOOKUP(A837,Journal!$X$2:$X$1000,1,FALSE)),"",VLOOKUP(A837,Journal!$X$2:$Y$1000,2,FALSE)))</f>
        <v/>
      </c>
      <c r="D837" s="79" t="str">
        <f>IF(A837="","",IF(ISNA(VLOOKUP(A837,Journal!$X$2:$X$1000,1,FALSE)),"",VLOOKUP(A837,Journal!$X$2:$AF$1000,9,FALSE)))</f>
        <v/>
      </c>
      <c r="E837" s="79" t="str">
        <f>IF(A837="","",IF(ISNA(VLOOKUP(A837,Journal!$X$2:$X$1000,1,FALSE)),"",VLOOKUP(A837,Journal!$X$2:$AK$1000,13,FALSE)))</f>
        <v/>
      </c>
      <c r="F837" s="79" t="str">
        <f>IF(A837="","",IF(ISNA(VLOOKUP(A837,Journal!$X$2:$X$1000,1,FALSE)),"",VLOOKUP(A837,Journal!$X$2:$AK$1000,14,FALSE)))</f>
        <v/>
      </c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</row>
    <row r="838" spans="1:20" ht="15.75" customHeight="1" x14ac:dyDescent="0.25">
      <c r="A838" s="80" t="str">
        <f>IF(AND(Journal!L838&gt;=Statistics!$E$4,Journal!L838&lt;=Statistics!$F$4),Journal!X838,"")</f>
        <v/>
      </c>
      <c r="B838" s="128" t="str">
        <f>IF(A838="","",VLOOKUP(A838,Journal!$X:$AG,10,FALSE))</f>
        <v/>
      </c>
      <c r="C838" s="127" t="str">
        <f>IF(A838="","",IF(ISNA(VLOOKUP(A838,Journal!$X$2:$X$1000,1,FALSE)),"",VLOOKUP(A838,Journal!$X$2:$Y$1000,2,FALSE)))</f>
        <v/>
      </c>
      <c r="D838" s="79" t="str">
        <f>IF(A838="","",IF(ISNA(VLOOKUP(A838,Journal!$X$2:$X$1000,1,FALSE)),"",VLOOKUP(A838,Journal!$X$2:$AF$1000,9,FALSE)))</f>
        <v/>
      </c>
      <c r="E838" s="79" t="str">
        <f>IF(A838="","",IF(ISNA(VLOOKUP(A838,Journal!$X$2:$X$1000,1,FALSE)),"",VLOOKUP(A838,Journal!$X$2:$AK$1000,13,FALSE)))</f>
        <v/>
      </c>
      <c r="F838" s="79" t="str">
        <f>IF(A838="","",IF(ISNA(VLOOKUP(A838,Journal!$X$2:$X$1000,1,FALSE)),"",VLOOKUP(A838,Journal!$X$2:$AK$1000,14,FALSE)))</f>
        <v/>
      </c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</row>
    <row r="839" spans="1:20" ht="15.75" customHeight="1" x14ac:dyDescent="0.25">
      <c r="A839" s="80" t="str">
        <f>IF(AND(Journal!L839&gt;=Statistics!$E$4,Journal!L839&lt;=Statistics!$F$4),Journal!X839,"")</f>
        <v/>
      </c>
      <c r="B839" s="128" t="str">
        <f>IF(A839="","",VLOOKUP(A839,Journal!$X:$AG,10,FALSE))</f>
        <v/>
      </c>
      <c r="C839" s="127" t="str">
        <f>IF(A839="","",IF(ISNA(VLOOKUP(A839,Journal!$X$2:$X$1000,1,FALSE)),"",VLOOKUP(A839,Journal!$X$2:$Y$1000,2,FALSE)))</f>
        <v/>
      </c>
      <c r="D839" s="79" t="str">
        <f>IF(A839="","",IF(ISNA(VLOOKUP(A839,Journal!$X$2:$X$1000,1,FALSE)),"",VLOOKUP(A839,Journal!$X$2:$AF$1000,9,FALSE)))</f>
        <v/>
      </c>
      <c r="E839" s="79" t="str">
        <f>IF(A839="","",IF(ISNA(VLOOKUP(A839,Journal!$X$2:$X$1000,1,FALSE)),"",VLOOKUP(A839,Journal!$X$2:$AK$1000,13,FALSE)))</f>
        <v/>
      </c>
      <c r="F839" s="79" t="str">
        <f>IF(A839="","",IF(ISNA(VLOOKUP(A839,Journal!$X$2:$X$1000,1,FALSE)),"",VLOOKUP(A839,Journal!$X$2:$AK$1000,14,FALSE)))</f>
        <v/>
      </c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</row>
    <row r="840" spans="1:20" ht="15.75" customHeight="1" x14ac:dyDescent="0.25">
      <c r="A840" s="80" t="str">
        <f>IF(AND(Journal!L840&gt;=Statistics!$E$4,Journal!L840&lt;=Statistics!$F$4),Journal!X840,"")</f>
        <v/>
      </c>
      <c r="B840" s="128" t="str">
        <f>IF(A840="","",VLOOKUP(A840,Journal!$X:$AG,10,FALSE))</f>
        <v/>
      </c>
      <c r="C840" s="127" t="str">
        <f>IF(A840="","",IF(ISNA(VLOOKUP(A840,Journal!$X$2:$X$1000,1,FALSE)),"",VLOOKUP(A840,Journal!$X$2:$Y$1000,2,FALSE)))</f>
        <v/>
      </c>
      <c r="D840" s="79" t="str">
        <f>IF(A840="","",IF(ISNA(VLOOKUP(A840,Journal!$X$2:$X$1000,1,FALSE)),"",VLOOKUP(A840,Journal!$X$2:$AF$1000,9,FALSE)))</f>
        <v/>
      </c>
      <c r="E840" s="79" t="str">
        <f>IF(A840="","",IF(ISNA(VLOOKUP(A840,Journal!$X$2:$X$1000,1,FALSE)),"",VLOOKUP(A840,Journal!$X$2:$AK$1000,13,FALSE)))</f>
        <v/>
      </c>
      <c r="F840" s="79" t="str">
        <f>IF(A840="","",IF(ISNA(VLOOKUP(A840,Journal!$X$2:$X$1000,1,FALSE)),"",VLOOKUP(A840,Journal!$X$2:$AK$1000,14,FALSE)))</f>
        <v/>
      </c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</row>
    <row r="841" spans="1:20" ht="15.75" customHeight="1" x14ac:dyDescent="0.25">
      <c r="A841" s="80" t="str">
        <f>IF(AND(Journal!L841&gt;=Statistics!$E$4,Journal!L841&lt;=Statistics!$F$4),Journal!X841,"")</f>
        <v/>
      </c>
      <c r="B841" s="128" t="str">
        <f>IF(A841="","",VLOOKUP(A841,Journal!$X:$AG,10,FALSE))</f>
        <v/>
      </c>
      <c r="C841" s="127" t="str">
        <f>IF(A841="","",IF(ISNA(VLOOKUP(A841,Journal!$X$2:$X$1000,1,FALSE)),"",VLOOKUP(A841,Journal!$X$2:$Y$1000,2,FALSE)))</f>
        <v/>
      </c>
      <c r="D841" s="79" t="str">
        <f>IF(A841="","",IF(ISNA(VLOOKUP(A841,Journal!$X$2:$X$1000,1,FALSE)),"",VLOOKUP(A841,Journal!$X$2:$AF$1000,9,FALSE)))</f>
        <v/>
      </c>
      <c r="E841" s="79" t="str">
        <f>IF(A841="","",IF(ISNA(VLOOKUP(A841,Journal!$X$2:$X$1000,1,FALSE)),"",VLOOKUP(A841,Journal!$X$2:$AK$1000,13,FALSE)))</f>
        <v/>
      </c>
      <c r="F841" s="79" t="str">
        <f>IF(A841="","",IF(ISNA(VLOOKUP(A841,Journal!$X$2:$X$1000,1,FALSE)),"",VLOOKUP(A841,Journal!$X$2:$AK$1000,14,FALSE)))</f>
        <v/>
      </c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</row>
    <row r="842" spans="1:20" ht="15.75" customHeight="1" x14ac:dyDescent="0.25">
      <c r="A842" s="80" t="str">
        <f>IF(AND(Journal!L842&gt;=Statistics!$E$4,Journal!L842&lt;=Statistics!$F$4),Journal!X842,"")</f>
        <v/>
      </c>
      <c r="B842" s="128" t="str">
        <f>IF(A842="","",VLOOKUP(A842,Journal!$X:$AG,10,FALSE))</f>
        <v/>
      </c>
      <c r="C842" s="127" t="str">
        <f>IF(A842="","",IF(ISNA(VLOOKUP(A842,Journal!$X$2:$X$1000,1,FALSE)),"",VLOOKUP(A842,Journal!$X$2:$Y$1000,2,FALSE)))</f>
        <v/>
      </c>
      <c r="D842" s="79" t="str">
        <f>IF(A842="","",IF(ISNA(VLOOKUP(A842,Journal!$X$2:$X$1000,1,FALSE)),"",VLOOKUP(A842,Journal!$X$2:$AF$1000,9,FALSE)))</f>
        <v/>
      </c>
      <c r="E842" s="79" t="str">
        <f>IF(A842="","",IF(ISNA(VLOOKUP(A842,Journal!$X$2:$X$1000,1,FALSE)),"",VLOOKUP(A842,Journal!$X$2:$AK$1000,13,FALSE)))</f>
        <v/>
      </c>
      <c r="F842" s="79" t="str">
        <f>IF(A842="","",IF(ISNA(VLOOKUP(A842,Journal!$X$2:$X$1000,1,FALSE)),"",VLOOKUP(A842,Journal!$X$2:$AK$1000,14,FALSE)))</f>
        <v/>
      </c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</row>
    <row r="843" spans="1:20" ht="15.75" customHeight="1" x14ac:dyDescent="0.25">
      <c r="A843" s="80" t="str">
        <f>IF(AND(Journal!L843&gt;=Statistics!$E$4,Journal!L843&lt;=Statistics!$F$4),Journal!X843,"")</f>
        <v/>
      </c>
      <c r="B843" s="128" t="str">
        <f>IF(A843="","",VLOOKUP(A843,Journal!$X:$AG,10,FALSE))</f>
        <v/>
      </c>
      <c r="C843" s="127" t="str">
        <f>IF(A843="","",IF(ISNA(VLOOKUP(A843,Journal!$X$2:$X$1000,1,FALSE)),"",VLOOKUP(A843,Journal!$X$2:$Y$1000,2,FALSE)))</f>
        <v/>
      </c>
      <c r="D843" s="79" t="str">
        <f>IF(A843="","",IF(ISNA(VLOOKUP(A843,Journal!$X$2:$X$1000,1,FALSE)),"",VLOOKUP(A843,Journal!$X$2:$AF$1000,9,FALSE)))</f>
        <v/>
      </c>
      <c r="E843" s="79" t="str">
        <f>IF(A843="","",IF(ISNA(VLOOKUP(A843,Journal!$X$2:$X$1000,1,FALSE)),"",VLOOKUP(A843,Journal!$X$2:$AK$1000,13,FALSE)))</f>
        <v/>
      </c>
      <c r="F843" s="79" t="str">
        <f>IF(A843="","",IF(ISNA(VLOOKUP(A843,Journal!$X$2:$X$1000,1,FALSE)),"",VLOOKUP(A843,Journal!$X$2:$AK$1000,14,FALSE)))</f>
        <v/>
      </c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</row>
    <row r="844" spans="1:20" ht="15.75" customHeight="1" x14ac:dyDescent="0.25">
      <c r="A844" s="80" t="str">
        <f>IF(AND(Journal!L844&gt;=Statistics!$E$4,Journal!L844&lt;=Statistics!$F$4),Journal!X844,"")</f>
        <v/>
      </c>
      <c r="B844" s="128" t="str">
        <f>IF(A844="","",VLOOKUP(A844,Journal!$X:$AG,10,FALSE))</f>
        <v/>
      </c>
      <c r="C844" s="127" t="str">
        <f>IF(A844="","",IF(ISNA(VLOOKUP(A844,Journal!$X$2:$X$1000,1,FALSE)),"",VLOOKUP(A844,Journal!$X$2:$Y$1000,2,FALSE)))</f>
        <v/>
      </c>
      <c r="D844" s="79" t="str">
        <f>IF(A844="","",IF(ISNA(VLOOKUP(A844,Journal!$X$2:$X$1000,1,FALSE)),"",VLOOKUP(A844,Journal!$X$2:$AF$1000,9,FALSE)))</f>
        <v/>
      </c>
      <c r="E844" s="79" t="str">
        <f>IF(A844="","",IF(ISNA(VLOOKUP(A844,Journal!$X$2:$X$1000,1,FALSE)),"",VLOOKUP(A844,Journal!$X$2:$AK$1000,13,FALSE)))</f>
        <v/>
      </c>
      <c r="F844" s="79" t="str">
        <f>IF(A844="","",IF(ISNA(VLOOKUP(A844,Journal!$X$2:$X$1000,1,FALSE)),"",VLOOKUP(A844,Journal!$X$2:$AK$1000,14,FALSE)))</f>
        <v/>
      </c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</row>
    <row r="845" spans="1:20" ht="15.75" customHeight="1" x14ac:dyDescent="0.25">
      <c r="A845" s="80" t="str">
        <f>IF(AND(Journal!L845&gt;=Statistics!$E$4,Journal!L845&lt;=Statistics!$F$4),Journal!X845,"")</f>
        <v/>
      </c>
      <c r="B845" s="128" t="str">
        <f>IF(A845="","",VLOOKUP(A845,Journal!$X:$AG,10,FALSE))</f>
        <v/>
      </c>
      <c r="C845" s="127" t="str">
        <f>IF(A845="","",IF(ISNA(VLOOKUP(A845,Journal!$X$2:$X$1000,1,FALSE)),"",VLOOKUP(A845,Journal!$X$2:$Y$1000,2,FALSE)))</f>
        <v/>
      </c>
      <c r="D845" s="79" t="str">
        <f>IF(A845="","",IF(ISNA(VLOOKUP(A845,Journal!$X$2:$X$1000,1,FALSE)),"",VLOOKUP(A845,Journal!$X$2:$AF$1000,9,FALSE)))</f>
        <v/>
      </c>
      <c r="E845" s="79" t="str">
        <f>IF(A845="","",IF(ISNA(VLOOKUP(A845,Journal!$X$2:$X$1000,1,FALSE)),"",VLOOKUP(A845,Journal!$X$2:$AK$1000,13,FALSE)))</f>
        <v/>
      </c>
      <c r="F845" s="79" t="str">
        <f>IF(A845="","",IF(ISNA(VLOOKUP(A845,Journal!$X$2:$X$1000,1,FALSE)),"",VLOOKUP(A845,Journal!$X$2:$AK$1000,14,FALSE)))</f>
        <v/>
      </c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</row>
    <row r="846" spans="1:20" ht="15.75" customHeight="1" x14ac:dyDescent="0.25">
      <c r="A846" s="80" t="str">
        <f>IF(AND(Journal!L846&gt;=Statistics!$E$4,Journal!L846&lt;=Statistics!$F$4),Journal!X846,"")</f>
        <v/>
      </c>
      <c r="B846" s="128" t="str">
        <f>IF(A846="","",VLOOKUP(A846,Journal!$X:$AG,10,FALSE))</f>
        <v/>
      </c>
      <c r="C846" s="127" t="str">
        <f>IF(A846="","",IF(ISNA(VLOOKUP(A846,Journal!$X$2:$X$1000,1,FALSE)),"",VLOOKUP(A846,Journal!$X$2:$Y$1000,2,FALSE)))</f>
        <v/>
      </c>
      <c r="D846" s="79" t="str">
        <f>IF(A846="","",IF(ISNA(VLOOKUP(A846,Journal!$X$2:$X$1000,1,FALSE)),"",VLOOKUP(A846,Journal!$X$2:$AF$1000,9,FALSE)))</f>
        <v/>
      </c>
      <c r="E846" s="79" t="str">
        <f>IF(A846="","",IF(ISNA(VLOOKUP(A846,Journal!$X$2:$X$1000,1,FALSE)),"",VLOOKUP(A846,Journal!$X$2:$AK$1000,13,FALSE)))</f>
        <v/>
      </c>
      <c r="F846" s="79" t="str">
        <f>IF(A846="","",IF(ISNA(VLOOKUP(A846,Journal!$X$2:$X$1000,1,FALSE)),"",VLOOKUP(A846,Journal!$X$2:$AK$1000,14,FALSE)))</f>
        <v/>
      </c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</row>
    <row r="847" spans="1:20" ht="15.75" customHeight="1" x14ac:dyDescent="0.25">
      <c r="A847" s="80" t="str">
        <f>IF(AND(Journal!L847&gt;=Statistics!$E$4,Journal!L847&lt;=Statistics!$F$4),Journal!X847,"")</f>
        <v/>
      </c>
      <c r="B847" s="128" t="str">
        <f>IF(A847="","",VLOOKUP(A847,Journal!$X:$AG,10,FALSE))</f>
        <v/>
      </c>
      <c r="C847" s="127" t="str">
        <f>IF(A847="","",IF(ISNA(VLOOKUP(A847,Journal!$X$2:$X$1000,1,FALSE)),"",VLOOKUP(A847,Journal!$X$2:$Y$1000,2,FALSE)))</f>
        <v/>
      </c>
      <c r="D847" s="79" t="str">
        <f>IF(A847="","",IF(ISNA(VLOOKUP(A847,Journal!$X$2:$X$1000,1,FALSE)),"",VLOOKUP(A847,Journal!$X$2:$AF$1000,9,FALSE)))</f>
        <v/>
      </c>
      <c r="E847" s="79" t="str">
        <f>IF(A847="","",IF(ISNA(VLOOKUP(A847,Journal!$X$2:$X$1000,1,FALSE)),"",VLOOKUP(A847,Journal!$X$2:$AK$1000,13,FALSE)))</f>
        <v/>
      </c>
      <c r="F847" s="79" t="str">
        <f>IF(A847="","",IF(ISNA(VLOOKUP(A847,Journal!$X$2:$X$1000,1,FALSE)),"",VLOOKUP(A847,Journal!$X$2:$AK$1000,14,FALSE)))</f>
        <v/>
      </c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</row>
    <row r="848" spans="1:20" ht="15.75" customHeight="1" x14ac:dyDescent="0.25">
      <c r="A848" s="80" t="str">
        <f>IF(AND(Journal!L848&gt;=Statistics!$E$4,Journal!L848&lt;=Statistics!$F$4),Journal!X848,"")</f>
        <v/>
      </c>
      <c r="B848" s="128" t="str">
        <f>IF(A848="","",VLOOKUP(A848,Journal!$X:$AG,10,FALSE))</f>
        <v/>
      </c>
      <c r="C848" s="127" t="str">
        <f>IF(A848="","",IF(ISNA(VLOOKUP(A848,Journal!$X$2:$X$1000,1,FALSE)),"",VLOOKUP(A848,Journal!$X$2:$Y$1000,2,FALSE)))</f>
        <v/>
      </c>
      <c r="D848" s="79" t="str">
        <f>IF(A848="","",IF(ISNA(VLOOKUP(A848,Journal!$X$2:$X$1000,1,FALSE)),"",VLOOKUP(A848,Journal!$X$2:$AF$1000,9,FALSE)))</f>
        <v/>
      </c>
      <c r="E848" s="79" t="str">
        <f>IF(A848="","",IF(ISNA(VLOOKUP(A848,Journal!$X$2:$X$1000,1,FALSE)),"",VLOOKUP(A848,Journal!$X$2:$AK$1000,13,FALSE)))</f>
        <v/>
      </c>
      <c r="F848" s="79" t="str">
        <f>IF(A848="","",IF(ISNA(VLOOKUP(A848,Journal!$X$2:$X$1000,1,FALSE)),"",VLOOKUP(A848,Journal!$X$2:$AK$1000,14,FALSE)))</f>
        <v/>
      </c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</row>
    <row r="849" spans="1:20" ht="15.75" customHeight="1" x14ac:dyDescent="0.25">
      <c r="A849" s="80" t="str">
        <f>IF(AND(Journal!L849&gt;=Statistics!$E$4,Journal!L849&lt;=Statistics!$F$4),Journal!X849,"")</f>
        <v/>
      </c>
      <c r="B849" s="128" t="str">
        <f>IF(A849="","",VLOOKUP(A849,Journal!$X:$AG,10,FALSE))</f>
        <v/>
      </c>
      <c r="C849" s="127" t="str">
        <f>IF(A849="","",IF(ISNA(VLOOKUP(A849,Journal!$X$2:$X$1000,1,FALSE)),"",VLOOKUP(A849,Journal!$X$2:$Y$1000,2,FALSE)))</f>
        <v/>
      </c>
      <c r="D849" s="79" t="str">
        <f>IF(A849="","",IF(ISNA(VLOOKUP(A849,Journal!$X$2:$X$1000,1,FALSE)),"",VLOOKUP(A849,Journal!$X$2:$AF$1000,9,FALSE)))</f>
        <v/>
      </c>
      <c r="E849" s="79" t="str">
        <f>IF(A849="","",IF(ISNA(VLOOKUP(A849,Journal!$X$2:$X$1000,1,FALSE)),"",VLOOKUP(A849,Journal!$X$2:$AK$1000,13,FALSE)))</f>
        <v/>
      </c>
      <c r="F849" s="79" t="str">
        <f>IF(A849="","",IF(ISNA(VLOOKUP(A849,Journal!$X$2:$X$1000,1,FALSE)),"",VLOOKUP(A849,Journal!$X$2:$AK$1000,14,FALSE)))</f>
        <v/>
      </c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</row>
    <row r="850" spans="1:20" ht="15.75" customHeight="1" x14ac:dyDescent="0.25">
      <c r="A850" s="80" t="str">
        <f>IF(AND(Journal!L850&gt;=Statistics!$E$4,Journal!L850&lt;=Statistics!$F$4),Journal!X850,"")</f>
        <v/>
      </c>
      <c r="B850" s="128" t="str">
        <f>IF(A850="","",VLOOKUP(A850,Journal!$X:$AG,10,FALSE))</f>
        <v/>
      </c>
      <c r="C850" s="127" t="str">
        <f>IF(A850="","",IF(ISNA(VLOOKUP(A850,Journal!$X$2:$X$1000,1,FALSE)),"",VLOOKUP(A850,Journal!$X$2:$Y$1000,2,FALSE)))</f>
        <v/>
      </c>
      <c r="D850" s="79" t="str">
        <f>IF(A850="","",IF(ISNA(VLOOKUP(A850,Journal!$X$2:$X$1000,1,FALSE)),"",VLOOKUP(A850,Journal!$X$2:$AF$1000,9,FALSE)))</f>
        <v/>
      </c>
      <c r="E850" s="79" t="str">
        <f>IF(A850="","",IF(ISNA(VLOOKUP(A850,Journal!$X$2:$X$1000,1,FALSE)),"",VLOOKUP(A850,Journal!$X$2:$AK$1000,13,FALSE)))</f>
        <v/>
      </c>
      <c r="F850" s="79" t="str">
        <f>IF(A850="","",IF(ISNA(VLOOKUP(A850,Journal!$X$2:$X$1000,1,FALSE)),"",VLOOKUP(A850,Journal!$X$2:$AK$1000,14,FALSE)))</f>
        <v/>
      </c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</row>
    <row r="851" spans="1:20" ht="15.75" customHeight="1" x14ac:dyDescent="0.25">
      <c r="A851" s="80" t="str">
        <f>IF(AND(Journal!L851&gt;=Statistics!$E$4,Journal!L851&lt;=Statistics!$F$4),Journal!X851,"")</f>
        <v/>
      </c>
      <c r="B851" s="128" t="str">
        <f>IF(A851="","",VLOOKUP(A851,Journal!$X:$AG,10,FALSE))</f>
        <v/>
      </c>
      <c r="C851" s="127" t="str">
        <f>IF(A851="","",IF(ISNA(VLOOKUP(A851,Journal!$X$2:$X$1000,1,FALSE)),"",VLOOKUP(A851,Journal!$X$2:$Y$1000,2,FALSE)))</f>
        <v/>
      </c>
      <c r="D851" s="79" t="str">
        <f>IF(A851="","",IF(ISNA(VLOOKUP(A851,Journal!$X$2:$X$1000,1,FALSE)),"",VLOOKUP(A851,Journal!$X$2:$AF$1000,9,FALSE)))</f>
        <v/>
      </c>
      <c r="E851" s="79" t="str">
        <f>IF(A851="","",IF(ISNA(VLOOKUP(A851,Journal!$X$2:$X$1000,1,FALSE)),"",VLOOKUP(A851,Journal!$X$2:$AK$1000,13,FALSE)))</f>
        <v/>
      </c>
      <c r="F851" s="79" t="str">
        <f>IF(A851="","",IF(ISNA(VLOOKUP(A851,Journal!$X$2:$X$1000,1,FALSE)),"",VLOOKUP(A851,Journal!$X$2:$AK$1000,14,FALSE)))</f>
        <v/>
      </c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</row>
    <row r="852" spans="1:20" ht="15.75" customHeight="1" x14ac:dyDescent="0.25">
      <c r="A852" s="80" t="str">
        <f>IF(AND(Journal!L852&gt;=Statistics!$E$4,Journal!L852&lt;=Statistics!$F$4),Journal!X852,"")</f>
        <v/>
      </c>
      <c r="B852" s="128" t="str">
        <f>IF(A852="","",VLOOKUP(A852,Journal!$X:$AG,10,FALSE))</f>
        <v/>
      </c>
      <c r="C852" s="127" t="str">
        <f>IF(A852="","",IF(ISNA(VLOOKUP(A852,Journal!$X$2:$X$1000,1,FALSE)),"",VLOOKUP(A852,Journal!$X$2:$Y$1000,2,FALSE)))</f>
        <v/>
      </c>
      <c r="D852" s="79" t="str">
        <f>IF(A852="","",IF(ISNA(VLOOKUP(A852,Journal!$X$2:$X$1000,1,FALSE)),"",VLOOKUP(A852,Journal!$X$2:$AF$1000,9,FALSE)))</f>
        <v/>
      </c>
      <c r="E852" s="79" t="str">
        <f>IF(A852="","",IF(ISNA(VLOOKUP(A852,Journal!$X$2:$X$1000,1,FALSE)),"",VLOOKUP(A852,Journal!$X$2:$AK$1000,13,FALSE)))</f>
        <v/>
      </c>
      <c r="F852" s="79" t="str">
        <f>IF(A852="","",IF(ISNA(VLOOKUP(A852,Journal!$X$2:$X$1000,1,FALSE)),"",VLOOKUP(A852,Journal!$X$2:$AK$1000,14,FALSE)))</f>
        <v/>
      </c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</row>
    <row r="853" spans="1:20" ht="15.75" customHeight="1" x14ac:dyDescent="0.25">
      <c r="A853" s="80" t="str">
        <f>IF(AND(Journal!L853&gt;=Statistics!$E$4,Journal!L853&lt;=Statistics!$F$4),Journal!X853,"")</f>
        <v/>
      </c>
      <c r="B853" s="128" t="str">
        <f>IF(A853="","",VLOOKUP(A853,Journal!$X:$AG,10,FALSE))</f>
        <v/>
      </c>
      <c r="C853" s="127" t="str">
        <f>IF(A853="","",IF(ISNA(VLOOKUP(A853,Journal!$X$2:$X$1000,1,FALSE)),"",VLOOKUP(A853,Journal!$X$2:$Y$1000,2,FALSE)))</f>
        <v/>
      </c>
      <c r="D853" s="79" t="str">
        <f>IF(A853="","",IF(ISNA(VLOOKUP(A853,Journal!$X$2:$X$1000,1,FALSE)),"",VLOOKUP(A853,Journal!$X$2:$AF$1000,9,FALSE)))</f>
        <v/>
      </c>
      <c r="E853" s="79" t="str">
        <f>IF(A853="","",IF(ISNA(VLOOKUP(A853,Journal!$X$2:$X$1000,1,FALSE)),"",VLOOKUP(A853,Journal!$X$2:$AK$1000,13,FALSE)))</f>
        <v/>
      </c>
      <c r="F853" s="79" t="str">
        <f>IF(A853="","",IF(ISNA(VLOOKUP(A853,Journal!$X$2:$X$1000,1,FALSE)),"",VLOOKUP(A853,Journal!$X$2:$AK$1000,14,FALSE)))</f>
        <v/>
      </c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</row>
    <row r="854" spans="1:20" ht="15.75" customHeight="1" x14ac:dyDescent="0.25">
      <c r="A854" s="80" t="str">
        <f>IF(AND(Journal!L854&gt;=Statistics!$E$4,Journal!L854&lt;=Statistics!$F$4),Journal!X854,"")</f>
        <v/>
      </c>
      <c r="B854" s="128" t="str">
        <f>IF(A854="","",VLOOKUP(A854,Journal!$X:$AG,10,FALSE))</f>
        <v/>
      </c>
      <c r="C854" s="127" t="str">
        <f>IF(A854="","",IF(ISNA(VLOOKUP(A854,Journal!$X$2:$X$1000,1,FALSE)),"",VLOOKUP(A854,Journal!$X$2:$Y$1000,2,FALSE)))</f>
        <v/>
      </c>
      <c r="D854" s="79" t="str">
        <f>IF(A854="","",IF(ISNA(VLOOKUP(A854,Journal!$X$2:$X$1000,1,FALSE)),"",VLOOKUP(A854,Journal!$X$2:$AF$1000,9,FALSE)))</f>
        <v/>
      </c>
      <c r="E854" s="79" t="str">
        <f>IF(A854="","",IF(ISNA(VLOOKUP(A854,Journal!$X$2:$X$1000,1,FALSE)),"",VLOOKUP(A854,Journal!$X$2:$AK$1000,13,FALSE)))</f>
        <v/>
      </c>
      <c r="F854" s="79" t="str">
        <f>IF(A854="","",IF(ISNA(VLOOKUP(A854,Journal!$X$2:$X$1000,1,FALSE)),"",VLOOKUP(A854,Journal!$X$2:$AK$1000,14,FALSE)))</f>
        <v/>
      </c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</row>
    <row r="855" spans="1:20" ht="15.75" customHeight="1" x14ac:dyDescent="0.25">
      <c r="A855" s="80" t="str">
        <f>IF(AND(Journal!L855&gt;=Statistics!$E$4,Journal!L855&lt;=Statistics!$F$4),Journal!X855,"")</f>
        <v/>
      </c>
      <c r="B855" s="128" t="str">
        <f>IF(A855="","",VLOOKUP(A855,Journal!$X:$AG,10,FALSE))</f>
        <v/>
      </c>
      <c r="C855" s="127" t="str">
        <f>IF(A855="","",IF(ISNA(VLOOKUP(A855,Journal!$X$2:$X$1000,1,FALSE)),"",VLOOKUP(A855,Journal!$X$2:$Y$1000,2,FALSE)))</f>
        <v/>
      </c>
      <c r="D855" s="79" t="str">
        <f>IF(A855="","",IF(ISNA(VLOOKUP(A855,Journal!$X$2:$X$1000,1,FALSE)),"",VLOOKUP(A855,Journal!$X$2:$AF$1000,9,FALSE)))</f>
        <v/>
      </c>
      <c r="E855" s="79" t="str">
        <f>IF(A855="","",IF(ISNA(VLOOKUP(A855,Journal!$X$2:$X$1000,1,FALSE)),"",VLOOKUP(A855,Journal!$X$2:$AK$1000,13,FALSE)))</f>
        <v/>
      </c>
      <c r="F855" s="79" t="str">
        <f>IF(A855="","",IF(ISNA(VLOOKUP(A855,Journal!$X$2:$X$1000,1,FALSE)),"",VLOOKUP(A855,Journal!$X$2:$AK$1000,14,FALSE)))</f>
        <v/>
      </c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</row>
    <row r="856" spans="1:20" ht="15.75" customHeight="1" x14ac:dyDescent="0.25">
      <c r="A856" s="80" t="str">
        <f>IF(AND(Journal!L856&gt;=Statistics!$E$4,Journal!L856&lt;=Statistics!$F$4),Journal!X856,"")</f>
        <v/>
      </c>
      <c r="B856" s="128" t="str">
        <f>IF(A856="","",VLOOKUP(A856,Journal!$X:$AG,10,FALSE))</f>
        <v/>
      </c>
      <c r="C856" s="127" t="str">
        <f>IF(A856="","",IF(ISNA(VLOOKUP(A856,Journal!$X$2:$X$1000,1,FALSE)),"",VLOOKUP(A856,Journal!$X$2:$Y$1000,2,FALSE)))</f>
        <v/>
      </c>
      <c r="D856" s="79" t="str">
        <f>IF(A856="","",IF(ISNA(VLOOKUP(A856,Journal!$X$2:$X$1000,1,FALSE)),"",VLOOKUP(A856,Journal!$X$2:$AF$1000,9,FALSE)))</f>
        <v/>
      </c>
      <c r="E856" s="79" t="str">
        <f>IF(A856="","",IF(ISNA(VLOOKUP(A856,Journal!$X$2:$X$1000,1,FALSE)),"",VLOOKUP(A856,Journal!$X$2:$AK$1000,13,FALSE)))</f>
        <v/>
      </c>
      <c r="F856" s="79" t="str">
        <f>IF(A856="","",IF(ISNA(VLOOKUP(A856,Journal!$X$2:$X$1000,1,FALSE)),"",VLOOKUP(A856,Journal!$X$2:$AK$1000,14,FALSE)))</f>
        <v/>
      </c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</row>
    <row r="857" spans="1:20" ht="15.75" customHeight="1" x14ac:dyDescent="0.25">
      <c r="A857" s="80" t="str">
        <f>IF(AND(Journal!L857&gt;=Statistics!$E$4,Journal!L857&lt;=Statistics!$F$4),Journal!X857,"")</f>
        <v/>
      </c>
      <c r="B857" s="128" t="str">
        <f>IF(A857="","",VLOOKUP(A857,Journal!$X:$AG,10,FALSE))</f>
        <v/>
      </c>
      <c r="C857" s="127" t="str">
        <f>IF(A857="","",IF(ISNA(VLOOKUP(A857,Journal!$X$2:$X$1000,1,FALSE)),"",VLOOKUP(A857,Journal!$X$2:$Y$1000,2,FALSE)))</f>
        <v/>
      </c>
      <c r="D857" s="79" t="str">
        <f>IF(A857="","",IF(ISNA(VLOOKUP(A857,Journal!$X$2:$X$1000,1,FALSE)),"",VLOOKUP(A857,Journal!$X$2:$AF$1000,9,FALSE)))</f>
        <v/>
      </c>
      <c r="E857" s="79" t="str">
        <f>IF(A857="","",IF(ISNA(VLOOKUP(A857,Journal!$X$2:$X$1000,1,FALSE)),"",VLOOKUP(A857,Journal!$X$2:$AK$1000,13,FALSE)))</f>
        <v/>
      </c>
      <c r="F857" s="79" t="str">
        <f>IF(A857="","",IF(ISNA(VLOOKUP(A857,Journal!$X$2:$X$1000,1,FALSE)),"",VLOOKUP(A857,Journal!$X$2:$AK$1000,14,FALSE)))</f>
        <v/>
      </c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</row>
    <row r="858" spans="1:20" ht="15.75" customHeight="1" x14ac:dyDescent="0.25">
      <c r="A858" s="80" t="str">
        <f>IF(AND(Journal!L858&gt;=Statistics!$E$4,Journal!L858&lt;=Statistics!$F$4),Journal!X858,"")</f>
        <v/>
      </c>
      <c r="B858" s="128" t="str">
        <f>IF(A858="","",VLOOKUP(A858,Journal!$X:$AG,10,FALSE))</f>
        <v/>
      </c>
      <c r="C858" s="127" t="str">
        <f>IF(A858="","",IF(ISNA(VLOOKUP(A858,Journal!$X$2:$X$1000,1,FALSE)),"",VLOOKUP(A858,Journal!$X$2:$Y$1000,2,FALSE)))</f>
        <v/>
      </c>
      <c r="D858" s="79" t="str">
        <f>IF(A858="","",IF(ISNA(VLOOKUP(A858,Journal!$X$2:$X$1000,1,FALSE)),"",VLOOKUP(A858,Journal!$X$2:$AF$1000,9,FALSE)))</f>
        <v/>
      </c>
      <c r="E858" s="79" t="str">
        <f>IF(A858="","",IF(ISNA(VLOOKUP(A858,Journal!$X$2:$X$1000,1,FALSE)),"",VLOOKUP(A858,Journal!$X$2:$AK$1000,13,FALSE)))</f>
        <v/>
      </c>
      <c r="F858" s="79" t="str">
        <f>IF(A858="","",IF(ISNA(VLOOKUP(A858,Journal!$X$2:$X$1000,1,FALSE)),"",VLOOKUP(A858,Journal!$X$2:$AK$1000,14,FALSE)))</f>
        <v/>
      </c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</row>
    <row r="859" spans="1:20" ht="15.75" customHeight="1" x14ac:dyDescent="0.25">
      <c r="A859" s="80" t="str">
        <f>IF(AND(Journal!L859&gt;=Statistics!$E$4,Journal!L859&lt;=Statistics!$F$4),Journal!X859,"")</f>
        <v/>
      </c>
      <c r="B859" s="128" t="str">
        <f>IF(A859="","",VLOOKUP(A859,Journal!$X:$AG,10,FALSE))</f>
        <v/>
      </c>
      <c r="C859" s="127" t="str">
        <f>IF(A859="","",IF(ISNA(VLOOKUP(A859,Journal!$X$2:$X$1000,1,FALSE)),"",VLOOKUP(A859,Journal!$X$2:$Y$1000,2,FALSE)))</f>
        <v/>
      </c>
      <c r="D859" s="79" t="str">
        <f>IF(A859="","",IF(ISNA(VLOOKUP(A859,Journal!$X$2:$X$1000,1,FALSE)),"",VLOOKUP(A859,Journal!$X$2:$AF$1000,9,FALSE)))</f>
        <v/>
      </c>
      <c r="E859" s="79" t="str">
        <f>IF(A859="","",IF(ISNA(VLOOKUP(A859,Journal!$X$2:$X$1000,1,FALSE)),"",VLOOKUP(A859,Journal!$X$2:$AK$1000,13,FALSE)))</f>
        <v/>
      </c>
      <c r="F859" s="79" t="str">
        <f>IF(A859="","",IF(ISNA(VLOOKUP(A859,Journal!$X$2:$X$1000,1,FALSE)),"",VLOOKUP(A859,Journal!$X$2:$AK$1000,14,FALSE)))</f>
        <v/>
      </c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</row>
    <row r="860" spans="1:20" ht="15.75" customHeight="1" x14ac:dyDescent="0.25">
      <c r="A860" s="80" t="str">
        <f>IF(AND(Journal!L860&gt;=Statistics!$E$4,Journal!L860&lt;=Statistics!$F$4),Journal!X860,"")</f>
        <v/>
      </c>
      <c r="B860" s="128" t="str">
        <f>IF(A860="","",VLOOKUP(A860,Journal!$X:$AG,10,FALSE))</f>
        <v/>
      </c>
      <c r="C860" s="127" t="str">
        <f>IF(A860="","",IF(ISNA(VLOOKUP(A860,Journal!$X$2:$X$1000,1,FALSE)),"",VLOOKUP(A860,Journal!$X$2:$Y$1000,2,FALSE)))</f>
        <v/>
      </c>
      <c r="D860" s="79" t="str">
        <f>IF(A860="","",IF(ISNA(VLOOKUP(A860,Journal!$X$2:$X$1000,1,FALSE)),"",VLOOKUP(A860,Journal!$X$2:$AF$1000,9,FALSE)))</f>
        <v/>
      </c>
      <c r="E860" s="79" t="str">
        <f>IF(A860="","",IF(ISNA(VLOOKUP(A860,Journal!$X$2:$X$1000,1,FALSE)),"",VLOOKUP(A860,Journal!$X$2:$AK$1000,13,FALSE)))</f>
        <v/>
      </c>
      <c r="F860" s="79" t="str">
        <f>IF(A860="","",IF(ISNA(VLOOKUP(A860,Journal!$X$2:$X$1000,1,FALSE)),"",VLOOKUP(A860,Journal!$X$2:$AK$1000,14,FALSE)))</f>
        <v/>
      </c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</row>
    <row r="861" spans="1:20" ht="15.75" customHeight="1" x14ac:dyDescent="0.25">
      <c r="A861" s="80" t="str">
        <f>IF(AND(Journal!L861&gt;=Statistics!$E$4,Journal!L861&lt;=Statistics!$F$4),Journal!X861,"")</f>
        <v/>
      </c>
      <c r="B861" s="128" t="str">
        <f>IF(A861="","",VLOOKUP(A861,Journal!$X:$AG,10,FALSE))</f>
        <v/>
      </c>
      <c r="C861" s="127" t="str">
        <f>IF(A861="","",IF(ISNA(VLOOKUP(A861,Journal!$X$2:$X$1000,1,FALSE)),"",VLOOKUP(A861,Journal!$X$2:$Y$1000,2,FALSE)))</f>
        <v/>
      </c>
      <c r="D861" s="79" t="str">
        <f>IF(A861="","",IF(ISNA(VLOOKUP(A861,Journal!$X$2:$X$1000,1,FALSE)),"",VLOOKUP(A861,Journal!$X$2:$AF$1000,9,FALSE)))</f>
        <v/>
      </c>
      <c r="E861" s="79" t="str">
        <f>IF(A861="","",IF(ISNA(VLOOKUP(A861,Journal!$X$2:$X$1000,1,FALSE)),"",VLOOKUP(A861,Journal!$X$2:$AK$1000,13,FALSE)))</f>
        <v/>
      </c>
      <c r="F861" s="79" t="str">
        <f>IF(A861="","",IF(ISNA(VLOOKUP(A861,Journal!$X$2:$X$1000,1,FALSE)),"",VLOOKUP(A861,Journal!$X$2:$AK$1000,14,FALSE)))</f>
        <v/>
      </c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</row>
    <row r="862" spans="1:20" ht="15.75" customHeight="1" x14ac:dyDescent="0.25">
      <c r="A862" s="80" t="str">
        <f>IF(AND(Journal!L862&gt;=Statistics!$E$4,Journal!L862&lt;=Statistics!$F$4),Journal!X862,"")</f>
        <v/>
      </c>
      <c r="B862" s="128" t="str">
        <f>IF(A862="","",VLOOKUP(A862,Journal!$X:$AG,10,FALSE))</f>
        <v/>
      </c>
      <c r="C862" s="127" t="str">
        <f>IF(A862="","",IF(ISNA(VLOOKUP(A862,Journal!$X$2:$X$1000,1,FALSE)),"",VLOOKUP(A862,Journal!$X$2:$Y$1000,2,FALSE)))</f>
        <v/>
      </c>
      <c r="D862" s="79" t="str">
        <f>IF(A862="","",IF(ISNA(VLOOKUP(A862,Journal!$X$2:$X$1000,1,FALSE)),"",VLOOKUP(A862,Journal!$X$2:$AF$1000,9,FALSE)))</f>
        <v/>
      </c>
      <c r="E862" s="79" t="str">
        <f>IF(A862="","",IF(ISNA(VLOOKUP(A862,Journal!$X$2:$X$1000,1,FALSE)),"",VLOOKUP(A862,Journal!$X$2:$AK$1000,13,FALSE)))</f>
        <v/>
      </c>
      <c r="F862" s="79" t="str">
        <f>IF(A862="","",IF(ISNA(VLOOKUP(A862,Journal!$X$2:$X$1000,1,FALSE)),"",VLOOKUP(A862,Journal!$X$2:$AK$1000,14,FALSE)))</f>
        <v/>
      </c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</row>
    <row r="863" spans="1:20" ht="15.75" customHeight="1" x14ac:dyDescent="0.25">
      <c r="A863" s="80" t="str">
        <f>IF(AND(Journal!L863&gt;=Statistics!$E$4,Journal!L863&lt;=Statistics!$F$4),Journal!X863,"")</f>
        <v/>
      </c>
      <c r="B863" s="128" t="str">
        <f>IF(A863="","",VLOOKUP(A863,Journal!$X:$AG,10,FALSE))</f>
        <v/>
      </c>
      <c r="C863" s="127" t="str">
        <f>IF(A863="","",IF(ISNA(VLOOKUP(A863,Journal!$X$2:$X$1000,1,FALSE)),"",VLOOKUP(A863,Journal!$X$2:$Y$1000,2,FALSE)))</f>
        <v/>
      </c>
      <c r="D863" s="79" t="str">
        <f>IF(A863="","",IF(ISNA(VLOOKUP(A863,Journal!$X$2:$X$1000,1,FALSE)),"",VLOOKUP(A863,Journal!$X$2:$AF$1000,9,FALSE)))</f>
        <v/>
      </c>
      <c r="E863" s="79" t="str">
        <f>IF(A863="","",IF(ISNA(VLOOKUP(A863,Journal!$X$2:$X$1000,1,FALSE)),"",VLOOKUP(A863,Journal!$X$2:$AK$1000,13,FALSE)))</f>
        <v/>
      </c>
      <c r="F863" s="79" t="str">
        <f>IF(A863="","",IF(ISNA(VLOOKUP(A863,Journal!$X$2:$X$1000,1,FALSE)),"",VLOOKUP(A863,Journal!$X$2:$AK$1000,14,FALSE)))</f>
        <v/>
      </c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</row>
    <row r="864" spans="1:20" ht="15.75" customHeight="1" x14ac:dyDescent="0.25">
      <c r="A864" s="80" t="str">
        <f>IF(AND(Journal!L864&gt;=Statistics!$E$4,Journal!L864&lt;=Statistics!$F$4),Journal!X864,"")</f>
        <v/>
      </c>
      <c r="B864" s="128" t="str">
        <f>IF(A864="","",VLOOKUP(A864,Journal!$X:$AG,10,FALSE))</f>
        <v/>
      </c>
      <c r="C864" s="127" t="str">
        <f>IF(A864="","",IF(ISNA(VLOOKUP(A864,Journal!$X$2:$X$1000,1,FALSE)),"",VLOOKUP(A864,Journal!$X$2:$Y$1000,2,FALSE)))</f>
        <v/>
      </c>
      <c r="D864" s="79" t="str">
        <f>IF(A864="","",IF(ISNA(VLOOKUP(A864,Journal!$X$2:$X$1000,1,FALSE)),"",VLOOKUP(A864,Journal!$X$2:$AF$1000,9,FALSE)))</f>
        <v/>
      </c>
      <c r="E864" s="79" t="str">
        <f>IF(A864="","",IF(ISNA(VLOOKUP(A864,Journal!$X$2:$X$1000,1,FALSE)),"",VLOOKUP(A864,Journal!$X$2:$AK$1000,13,FALSE)))</f>
        <v/>
      </c>
      <c r="F864" s="79" t="str">
        <f>IF(A864="","",IF(ISNA(VLOOKUP(A864,Journal!$X$2:$X$1000,1,FALSE)),"",VLOOKUP(A864,Journal!$X$2:$AK$1000,14,FALSE)))</f>
        <v/>
      </c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</row>
    <row r="865" spans="1:20" ht="15.75" customHeight="1" x14ac:dyDescent="0.25">
      <c r="A865" s="80" t="str">
        <f>IF(AND(Journal!L865&gt;=Statistics!$E$4,Journal!L865&lt;=Statistics!$F$4),Journal!X865,"")</f>
        <v/>
      </c>
      <c r="B865" s="128" t="str">
        <f>IF(A865="","",VLOOKUP(A865,Journal!$X:$AG,10,FALSE))</f>
        <v/>
      </c>
      <c r="C865" s="127" t="str">
        <f>IF(A865="","",IF(ISNA(VLOOKUP(A865,Journal!$X$2:$X$1000,1,FALSE)),"",VLOOKUP(A865,Journal!$X$2:$Y$1000,2,FALSE)))</f>
        <v/>
      </c>
      <c r="D865" s="79" t="str">
        <f>IF(A865="","",IF(ISNA(VLOOKUP(A865,Journal!$X$2:$X$1000,1,FALSE)),"",VLOOKUP(A865,Journal!$X$2:$AF$1000,9,FALSE)))</f>
        <v/>
      </c>
      <c r="E865" s="79" t="str">
        <f>IF(A865="","",IF(ISNA(VLOOKUP(A865,Journal!$X$2:$X$1000,1,FALSE)),"",VLOOKUP(A865,Journal!$X$2:$AK$1000,13,FALSE)))</f>
        <v/>
      </c>
      <c r="F865" s="79" t="str">
        <f>IF(A865="","",IF(ISNA(VLOOKUP(A865,Journal!$X$2:$X$1000,1,FALSE)),"",VLOOKUP(A865,Journal!$X$2:$AK$1000,14,FALSE)))</f>
        <v/>
      </c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</row>
    <row r="866" spans="1:20" ht="15.75" customHeight="1" x14ac:dyDescent="0.25">
      <c r="A866" s="80" t="str">
        <f>IF(AND(Journal!L866&gt;=Statistics!$E$4,Journal!L866&lt;=Statistics!$F$4),Journal!X866,"")</f>
        <v/>
      </c>
      <c r="B866" s="128" t="str">
        <f>IF(A866="","",VLOOKUP(A866,Journal!$X:$AG,10,FALSE))</f>
        <v/>
      </c>
      <c r="C866" s="127" t="str">
        <f>IF(A866="","",IF(ISNA(VLOOKUP(A866,Journal!$X$2:$X$1000,1,FALSE)),"",VLOOKUP(A866,Journal!$X$2:$Y$1000,2,FALSE)))</f>
        <v/>
      </c>
      <c r="D866" s="79" t="str">
        <f>IF(A866="","",IF(ISNA(VLOOKUP(A866,Journal!$X$2:$X$1000,1,FALSE)),"",VLOOKUP(A866,Journal!$X$2:$AF$1000,9,FALSE)))</f>
        <v/>
      </c>
      <c r="E866" s="79" t="str">
        <f>IF(A866="","",IF(ISNA(VLOOKUP(A866,Journal!$X$2:$X$1000,1,FALSE)),"",VLOOKUP(A866,Journal!$X$2:$AK$1000,13,FALSE)))</f>
        <v/>
      </c>
      <c r="F866" s="79" t="str">
        <f>IF(A866="","",IF(ISNA(VLOOKUP(A866,Journal!$X$2:$X$1000,1,FALSE)),"",VLOOKUP(A866,Journal!$X$2:$AK$1000,14,FALSE)))</f>
        <v/>
      </c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</row>
    <row r="867" spans="1:20" ht="15.75" customHeight="1" x14ac:dyDescent="0.25">
      <c r="A867" s="80" t="str">
        <f>IF(AND(Journal!L867&gt;=Statistics!$E$4,Journal!L867&lt;=Statistics!$F$4),Journal!X867,"")</f>
        <v/>
      </c>
      <c r="B867" s="128" t="str">
        <f>IF(A867="","",VLOOKUP(A867,Journal!$X:$AG,10,FALSE))</f>
        <v/>
      </c>
      <c r="C867" s="127" t="str">
        <f>IF(A867="","",IF(ISNA(VLOOKUP(A867,Journal!$X$2:$X$1000,1,FALSE)),"",VLOOKUP(A867,Journal!$X$2:$Y$1000,2,FALSE)))</f>
        <v/>
      </c>
      <c r="D867" s="79" t="str">
        <f>IF(A867="","",IF(ISNA(VLOOKUP(A867,Journal!$X$2:$X$1000,1,FALSE)),"",VLOOKUP(A867,Journal!$X$2:$AF$1000,9,FALSE)))</f>
        <v/>
      </c>
      <c r="E867" s="79" t="str">
        <f>IF(A867="","",IF(ISNA(VLOOKUP(A867,Journal!$X$2:$X$1000,1,FALSE)),"",VLOOKUP(A867,Journal!$X$2:$AK$1000,13,FALSE)))</f>
        <v/>
      </c>
      <c r="F867" s="79" t="str">
        <f>IF(A867="","",IF(ISNA(VLOOKUP(A867,Journal!$X$2:$X$1000,1,FALSE)),"",VLOOKUP(A867,Journal!$X$2:$AK$1000,14,FALSE)))</f>
        <v/>
      </c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</row>
    <row r="868" spans="1:20" ht="15.75" customHeight="1" x14ac:dyDescent="0.25">
      <c r="A868" s="80" t="str">
        <f>IF(AND(Journal!L868&gt;=Statistics!$E$4,Journal!L868&lt;=Statistics!$F$4),Journal!X868,"")</f>
        <v/>
      </c>
      <c r="B868" s="128" t="str">
        <f>IF(A868="","",VLOOKUP(A868,Journal!$X:$AG,10,FALSE))</f>
        <v/>
      </c>
      <c r="C868" s="127" t="str">
        <f>IF(A868="","",IF(ISNA(VLOOKUP(A868,Journal!$X$2:$X$1000,1,FALSE)),"",VLOOKUP(A868,Journal!$X$2:$Y$1000,2,FALSE)))</f>
        <v/>
      </c>
      <c r="D868" s="79" t="str">
        <f>IF(A868="","",IF(ISNA(VLOOKUP(A868,Journal!$X$2:$X$1000,1,FALSE)),"",VLOOKUP(A868,Journal!$X$2:$AF$1000,9,FALSE)))</f>
        <v/>
      </c>
      <c r="E868" s="79" t="str">
        <f>IF(A868="","",IF(ISNA(VLOOKUP(A868,Journal!$X$2:$X$1000,1,FALSE)),"",VLOOKUP(A868,Journal!$X$2:$AK$1000,13,FALSE)))</f>
        <v/>
      </c>
      <c r="F868" s="79" t="str">
        <f>IF(A868="","",IF(ISNA(VLOOKUP(A868,Journal!$X$2:$X$1000,1,FALSE)),"",VLOOKUP(A868,Journal!$X$2:$AK$1000,14,FALSE)))</f>
        <v/>
      </c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</row>
    <row r="869" spans="1:20" ht="15.75" customHeight="1" x14ac:dyDescent="0.25">
      <c r="A869" s="80" t="str">
        <f>IF(AND(Journal!L869&gt;=Statistics!$E$4,Journal!L869&lt;=Statistics!$F$4),Journal!X869,"")</f>
        <v/>
      </c>
      <c r="B869" s="128" t="str">
        <f>IF(A869="","",VLOOKUP(A869,Journal!$X:$AG,10,FALSE))</f>
        <v/>
      </c>
      <c r="C869" s="127" t="str">
        <f>IF(A869="","",IF(ISNA(VLOOKUP(A869,Journal!$X$2:$X$1000,1,FALSE)),"",VLOOKUP(A869,Journal!$X$2:$Y$1000,2,FALSE)))</f>
        <v/>
      </c>
      <c r="D869" s="79" t="str">
        <f>IF(A869="","",IF(ISNA(VLOOKUP(A869,Journal!$X$2:$X$1000,1,FALSE)),"",VLOOKUP(A869,Journal!$X$2:$AF$1000,9,FALSE)))</f>
        <v/>
      </c>
      <c r="E869" s="79" t="str">
        <f>IF(A869="","",IF(ISNA(VLOOKUP(A869,Journal!$X$2:$X$1000,1,FALSE)),"",VLOOKUP(A869,Journal!$X$2:$AK$1000,13,FALSE)))</f>
        <v/>
      </c>
      <c r="F869" s="79" t="str">
        <f>IF(A869="","",IF(ISNA(VLOOKUP(A869,Journal!$X$2:$X$1000,1,FALSE)),"",VLOOKUP(A869,Journal!$X$2:$AK$1000,14,FALSE)))</f>
        <v/>
      </c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</row>
    <row r="870" spans="1:20" ht="15.75" customHeight="1" x14ac:dyDescent="0.25">
      <c r="A870" s="80" t="str">
        <f>IF(AND(Journal!L870&gt;=Statistics!$E$4,Journal!L870&lt;=Statistics!$F$4),Journal!X870,"")</f>
        <v/>
      </c>
      <c r="B870" s="128" t="str">
        <f>IF(A870="","",VLOOKUP(A870,Journal!$X:$AG,10,FALSE))</f>
        <v/>
      </c>
      <c r="C870" s="127" t="str">
        <f>IF(A870="","",IF(ISNA(VLOOKUP(A870,Journal!$X$2:$X$1000,1,FALSE)),"",VLOOKUP(A870,Journal!$X$2:$Y$1000,2,FALSE)))</f>
        <v/>
      </c>
      <c r="D870" s="79" t="str">
        <f>IF(A870="","",IF(ISNA(VLOOKUP(A870,Journal!$X$2:$X$1000,1,FALSE)),"",VLOOKUP(A870,Journal!$X$2:$AF$1000,9,FALSE)))</f>
        <v/>
      </c>
      <c r="E870" s="79" t="str">
        <f>IF(A870="","",IF(ISNA(VLOOKUP(A870,Journal!$X$2:$X$1000,1,FALSE)),"",VLOOKUP(A870,Journal!$X$2:$AK$1000,13,FALSE)))</f>
        <v/>
      </c>
      <c r="F870" s="79" t="str">
        <f>IF(A870="","",IF(ISNA(VLOOKUP(A870,Journal!$X$2:$X$1000,1,FALSE)),"",VLOOKUP(A870,Journal!$X$2:$AK$1000,14,FALSE)))</f>
        <v/>
      </c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</row>
    <row r="871" spans="1:20" ht="15.75" customHeight="1" x14ac:dyDescent="0.25">
      <c r="A871" s="80" t="str">
        <f>IF(AND(Journal!L871&gt;=Statistics!$E$4,Journal!L871&lt;=Statistics!$F$4),Journal!X871,"")</f>
        <v/>
      </c>
      <c r="B871" s="128" t="str">
        <f>IF(A871="","",VLOOKUP(A871,Journal!$X:$AG,10,FALSE))</f>
        <v/>
      </c>
      <c r="C871" s="127" t="str">
        <f>IF(A871="","",IF(ISNA(VLOOKUP(A871,Journal!$X$2:$X$1000,1,FALSE)),"",VLOOKUP(A871,Journal!$X$2:$Y$1000,2,FALSE)))</f>
        <v/>
      </c>
      <c r="D871" s="79" t="str">
        <f>IF(A871="","",IF(ISNA(VLOOKUP(A871,Journal!$X$2:$X$1000,1,FALSE)),"",VLOOKUP(A871,Journal!$X$2:$AF$1000,9,FALSE)))</f>
        <v/>
      </c>
      <c r="E871" s="79" t="str">
        <f>IF(A871="","",IF(ISNA(VLOOKUP(A871,Journal!$X$2:$X$1000,1,FALSE)),"",VLOOKUP(A871,Journal!$X$2:$AK$1000,13,FALSE)))</f>
        <v/>
      </c>
      <c r="F871" s="79" t="str">
        <f>IF(A871="","",IF(ISNA(VLOOKUP(A871,Journal!$X$2:$X$1000,1,FALSE)),"",VLOOKUP(A871,Journal!$X$2:$AK$1000,14,FALSE)))</f>
        <v/>
      </c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</row>
    <row r="872" spans="1:20" ht="15.75" customHeight="1" x14ac:dyDescent="0.25">
      <c r="A872" s="80" t="str">
        <f>IF(AND(Journal!L872&gt;=Statistics!$E$4,Journal!L872&lt;=Statistics!$F$4),Journal!X872,"")</f>
        <v/>
      </c>
      <c r="B872" s="128" t="str">
        <f>IF(A872="","",VLOOKUP(A872,Journal!$X:$AG,10,FALSE))</f>
        <v/>
      </c>
      <c r="C872" s="127" t="str">
        <f>IF(A872="","",IF(ISNA(VLOOKUP(A872,Journal!$X$2:$X$1000,1,FALSE)),"",VLOOKUP(A872,Journal!$X$2:$Y$1000,2,FALSE)))</f>
        <v/>
      </c>
      <c r="D872" s="79" t="str">
        <f>IF(A872="","",IF(ISNA(VLOOKUP(A872,Journal!$X$2:$X$1000,1,FALSE)),"",VLOOKUP(A872,Journal!$X$2:$AF$1000,9,FALSE)))</f>
        <v/>
      </c>
      <c r="E872" s="79" t="str">
        <f>IF(A872="","",IF(ISNA(VLOOKUP(A872,Journal!$X$2:$X$1000,1,FALSE)),"",VLOOKUP(A872,Journal!$X$2:$AK$1000,13,FALSE)))</f>
        <v/>
      </c>
      <c r="F872" s="79" t="str">
        <f>IF(A872="","",IF(ISNA(VLOOKUP(A872,Journal!$X$2:$X$1000,1,FALSE)),"",VLOOKUP(A872,Journal!$X$2:$AK$1000,14,FALSE)))</f>
        <v/>
      </c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</row>
    <row r="873" spans="1:20" ht="15.75" customHeight="1" x14ac:dyDescent="0.25">
      <c r="A873" s="80" t="str">
        <f>IF(AND(Journal!L873&gt;=Statistics!$E$4,Journal!L873&lt;=Statistics!$F$4),Journal!X873,"")</f>
        <v/>
      </c>
      <c r="B873" s="128" t="str">
        <f>IF(A873="","",VLOOKUP(A873,Journal!$X:$AG,10,FALSE))</f>
        <v/>
      </c>
      <c r="C873" s="127" t="str">
        <f>IF(A873="","",IF(ISNA(VLOOKUP(A873,Journal!$X$2:$X$1000,1,FALSE)),"",VLOOKUP(A873,Journal!$X$2:$Y$1000,2,FALSE)))</f>
        <v/>
      </c>
      <c r="D873" s="79" t="str">
        <f>IF(A873="","",IF(ISNA(VLOOKUP(A873,Journal!$X$2:$X$1000,1,FALSE)),"",VLOOKUP(A873,Journal!$X$2:$AF$1000,9,FALSE)))</f>
        <v/>
      </c>
      <c r="E873" s="79" t="str">
        <f>IF(A873="","",IF(ISNA(VLOOKUP(A873,Journal!$X$2:$X$1000,1,FALSE)),"",VLOOKUP(A873,Journal!$X$2:$AK$1000,13,FALSE)))</f>
        <v/>
      </c>
      <c r="F873" s="79" t="str">
        <f>IF(A873="","",IF(ISNA(VLOOKUP(A873,Journal!$X$2:$X$1000,1,FALSE)),"",VLOOKUP(A873,Journal!$X$2:$AK$1000,14,FALSE)))</f>
        <v/>
      </c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</row>
    <row r="874" spans="1:20" ht="15.75" customHeight="1" x14ac:dyDescent="0.25">
      <c r="A874" s="80" t="str">
        <f>IF(AND(Journal!L874&gt;=Statistics!$E$4,Journal!L874&lt;=Statistics!$F$4),Journal!X874,"")</f>
        <v/>
      </c>
      <c r="B874" s="128" t="str">
        <f>IF(A874="","",VLOOKUP(A874,Journal!$X:$AG,10,FALSE))</f>
        <v/>
      </c>
      <c r="C874" s="127" t="str">
        <f>IF(A874="","",IF(ISNA(VLOOKUP(A874,Journal!$X$2:$X$1000,1,FALSE)),"",VLOOKUP(A874,Journal!$X$2:$Y$1000,2,FALSE)))</f>
        <v/>
      </c>
      <c r="D874" s="79" t="str">
        <f>IF(A874="","",IF(ISNA(VLOOKUP(A874,Journal!$X$2:$X$1000,1,FALSE)),"",VLOOKUP(A874,Journal!$X$2:$AF$1000,9,FALSE)))</f>
        <v/>
      </c>
      <c r="E874" s="79" t="str">
        <f>IF(A874="","",IF(ISNA(VLOOKUP(A874,Journal!$X$2:$X$1000,1,FALSE)),"",VLOOKUP(A874,Journal!$X$2:$AK$1000,13,FALSE)))</f>
        <v/>
      </c>
      <c r="F874" s="79" t="str">
        <f>IF(A874="","",IF(ISNA(VLOOKUP(A874,Journal!$X$2:$X$1000,1,FALSE)),"",VLOOKUP(A874,Journal!$X$2:$AK$1000,14,FALSE)))</f>
        <v/>
      </c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</row>
    <row r="875" spans="1:20" ht="15.75" customHeight="1" x14ac:dyDescent="0.25">
      <c r="A875" s="80" t="str">
        <f>IF(AND(Journal!L875&gt;=Statistics!$E$4,Journal!L875&lt;=Statistics!$F$4),Journal!X875,"")</f>
        <v/>
      </c>
      <c r="B875" s="128" t="str">
        <f>IF(A875="","",VLOOKUP(A875,Journal!$X:$AG,10,FALSE))</f>
        <v/>
      </c>
      <c r="C875" s="127" t="str">
        <f>IF(A875="","",IF(ISNA(VLOOKUP(A875,Journal!$X$2:$X$1000,1,FALSE)),"",VLOOKUP(A875,Journal!$X$2:$Y$1000,2,FALSE)))</f>
        <v/>
      </c>
      <c r="D875" s="79" t="str">
        <f>IF(A875="","",IF(ISNA(VLOOKUP(A875,Journal!$X$2:$X$1000,1,FALSE)),"",VLOOKUP(A875,Journal!$X$2:$AF$1000,9,FALSE)))</f>
        <v/>
      </c>
      <c r="E875" s="79" t="str">
        <f>IF(A875="","",IF(ISNA(VLOOKUP(A875,Journal!$X$2:$X$1000,1,FALSE)),"",VLOOKUP(A875,Journal!$X$2:$AK$1000,13,FALSE)))</f>
        <v/>
      </c>
      <c r="F875" s="79" t="str">
        <f>IF(A875="","",IF(ISNA(VLOOKUP(A875,Journal!$X$2:$X$1000,1,FALSE)),"",VLOOKUP(A875,Journal!$X$2:$AK$1000,14,FALSE)))</f>
        <v/>
      </c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</row>
    <row r="876" spans="1:20" ht="15.75" customHeight="1" x14ac:dyDescent="0.25">
      <c r="A876" s="80" t="str">
        <f>IF(AND(Journal!L876&gt;=Statistics!$E$4,Journal!L876&lt;=Statistics!$F$4),Journal!X876,"")</f>
        <v/>
      </c>
      <c r="B876" s="128" t="str">
        <f>IF(A876="","",VLOOKUP(A876,Journal!$X:$AG,10,FALSE))</f>
        <v/>
      </c>
      <c r="C876" s="127" t="str">
        <f>IF(A876="","",IF(ISNA(VLOOKUP(A876,Journal!$X$2:$X$1000,1,FALSE)),"",VLOOKUP(A876,Journal!$X$2:$Y$1000,2,FALSE)))</f>
        <v/>
      </c>
      <c r="D876" s="79" t="str">
        <f>IF(A876="","",IF(ISNA(VLOOKUP(A876,Journal!$X$2:$X$1000,1,FALSE)),"",VLOOKUP(A876,Journal!$X$2:$AF$1000,9,FALSE)))</f>
        <v/>
      </c>
      <c r="E876" s="79" t="str">
        <f>IF(A876="","",IF(ISNA(VLOOKUP(A876,Journal!$X$2:$X$1000,1,FALSE)),"",VLOOKUP(A876,Journal!$X$2:$AK$1000,13,FALSE)))</f>
        <v/>
      </c>
      <c r="F876" s="79" t="str">
        <f>IF(A876="","",IF(ISNA(VLOOKUP(A876,Journal!$X$2:$X$1000,1,FALSE)),"",VLOOKUP(A876,Journal!$X$2:$AK$1000,14,FALSE)))</f>
        <v/>
      </c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</row>
    <row r="877" spans="1:20" ht="15.75" customHeight="1" x14ac:dyDescent="0.25">
      <c r="A877" s="80" t="str">
        <f>IF(AND(Journal!L877&gt;=Statistics!$E$4,Journal!L877&lt;=Statistics!$F$4),Journal!X877,"")</f>
        <v/>
      </c>
      <c r="B877" s="128" t="str">
        <f>IF(A877="","",VLOOKUP(A877,Journal!$X:$AG,10,FALSE))</f>
        <v/>
      </c>
      <c r="C877" s="127" t="str">
        <f>IF(A877="","",IF(ISNA(VLOOKUP(A877,Journal!$X$2:$X$1000,1,FALSE)),"",VLOOKUP(A877,Journal!$X$2:$Y$1000,2,FALSE)))</f>
        <v/>
      </c>
      <c r="D877" s="79" t="str">
        <f>IF(A877="","",IF(ISNA(VLOOKUP(A877,Journal!$X$2:$X$1000,1,FALSE)),"",VLOOKUP(A877,Journal!$X$2:$AF$1000,9,FALSE)))</f>
        <v/>
      </c>
      <c r="E877" s="79" t="str">
        <f>IF(A877="","",IF(ISNA(VLOOKUP(A877,Journal!$X$2:$X$1000,1,FALSE)),"",VLOOKUP(A877,Journal!$X$2:$AK$1000,13,FALSE)))</f>
        <v/>
      </c>
      <c r="F877" s="79" t="str">
        <f>IF(A877="","",IF(ISNA(VLOOKUP(A877,Journal!$X$2:$X$1000,1,FALSE)),"",VLOOKUP(A877,Journal!$X$2:$AK$1000,14,FALSE)))</f>
        <v/>
      </c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</row>
    <row r="878" spans="1:20" ht="15.75" customHeight="1" x14ac:dyDescent="0.25">
      <c r="A878" s="80" t="str">
        <f>IF(AND(Journal!L878&gt;=Statistics!$E$4,Journal!L878&lt;=Statistics!$F$4),Journal!X878,"")</f>
        <v/>
      </c>
      <c r="B878" s="128" t="str">
        <f>IF(A878="","",VLOOKUP(A878,Journal!$X:$AG,10,FALSE))</f>
        <v/>
      </c>
      <c r="C878" s="127" t="str">
        <f>IF(A878="","",IF(ISNA(VLOOKUP(A878,Journal!$X$2:$X$1000,1,FALSE)),"",VLOOKUP(A878,Journal!$X$2:$Y$1000,2,FALSE)))</f>
        <v/>
      </c>
      <c r="D878" s="79" t="str">
        <f>IF(A878="","",IF(ISNA(VLOOKUP(A878,Journal!$X$2:$X$1000,1,FALSE)),"",VLOOKUP(A878,Journal!$X$2:$AF$1000,9,FALSE)))</f>
        <v/>
      </c>
      <c r="E878" s="79" t="str">
        <f>IF(A878="","",IF(ISNA(VLOOKUP(A878,Journal!$X$2:$X$1000,1,FALSE)),"",VLOOKUP(A878,Journal!$X$2:$AK$1000,13,FALSE)))</f>
        <v/>
      </c>
      <c r="F878" s="79" t="str">
        <f>IF(A878="","",IF(ISNA(VLOOKUP(A878,Journal!$X$2:$X$1000,1,FALSE)),"",VLOOKUP(A878,Journal!$X$2:$AK$1000,14,FALSE)))</f>
        <v/>
      </c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</row>
    <row r="879" spans="1:20" ht="15.75" customHeight="1" x14ac:dyDescent="0.25">
      <c r="A879" s="80" t="str">
        <f>IF(AND(Journal!L879&gt;=Statistics!$E$4,Journal!L879&lt;=Statistics!$F$4),Journal!X879,"")</f>
        <v/>
      </c>
      <c r="B879" s="128" t="str">
        <f>IF(A879="","",VLOOKUP(A879,Journal!$X:$AG,10,FALSE))</f>
        <v/>
      </c>
      <c r="C879" s="127" t="str">
        <f>IF(A879="","",IF(ISNA(VLOOKUP(A879,Journal!$X$2:$X$1000,1,FALSE)),"",VLOOKUP(A879,Journal!$X$2:$Y$1000,2,FALSE)))</f>
        <v/>
      </c>
      <c r="D879" s="79" t="str">
        <f>IF(A879="","",IF(ISNA(VLOOKUP(A879,Journal!$X$2:$X$1000,1,FALSE)),"",VLOOKUP(A879,Journal!$X$2:$AF$1000,9,FALSE)))</f>
        <v/>
      </c>
      <c r="E879" s="79" t="str">
        <f>IF(A879="","",IF(ISNA(VLOOKUP(A879,Journal!$X$2:$X$1000,1,FALSE)),"",VLOOKUP(A879,Journal!$X$2:$AK$1000,13,FALSE)))</f>
        <v/>
      </c>
      <c r="F879" s="79" t="str">
        <f>IF(A879="","",IF(ISNA(VLOOKUP(A879,Journal!$X$2:$X$1000,1,FALSE)),"",VLOOKUP(A879,Journal!$X$2:$AK$1000,14,FALSE)))</f>
        <v/>
      </c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</row>
    <row r="880" spans="1:20" ht="15.75" customHeight="1" x14ac:dyDescent="0.25">
      <c r="A880" s="80" t="str">
        <f>IF(AND(Journal!L880&gt;=Statistics!$E$4,Journal!L880&lt;=Statistics!$F$4),Journal!X880,"")</f>
        <v/>
      </c>
      <c r="B880" s="128" t="str">
        <f>IF(A880="","",VLOOKUP(A880,Journal!$X:$AG,10,FALSE))</f>
        <v/>
      </c>
      <c r="C880" s="127" t="str">
        <f>IF(A880="","",IF(ISNA(VLOOKUP(A880,Journal!$X$2:$X$1000,1,FALSE)),"",VLOOKUP(A880,Journal!$X$2:$Y$1000,2,FALSE)))</f>
        <v/>
      </c>
      <c r="D880" s="79" t="str">
        <f>IF(A880="","",IF(ISNA(VLOOKUP(A880,Journal!$X$2:$X$1000,1,FALSE)),"",VLOOKUP(A880,Journal!$X$2:$AF$1000,9,FALSE)))</f>
        <v/>
      </c>
      <c r="E880" s="79" t="str">
        <f>IF(A880="","",IF(ISNA(VLOOKUP(A880,Journal!$X$2:$X$1000,1,FALSE)),"",VLOOKUP(A880,Journal!$X$2:$AK$1000,13,FALSE)))</f>
        <v/>
      </c>
      <c r="F880" s="79" t="str">
        <f>IF(A880="","",IF(ISNA(VLOOKUP(A880,Journal!$X$2:$X$1000,1,FALSE)),"",VLOOKUP(A880,Journal!$X$2:$AK$1000,14,FALSE)))</f>
        <v/>
      </c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</row>
    <row r="881" spans="1:20" ht="15.75" customHeight="1" x14ac:dyDescent="0.25">
      <c r="A881" s="80" t="str">
        <f>IF(AND(Journal!L881&gt;=Statistics!$E$4,Journal!L881&lt;=Statistics!$F$4),Journal!X881,"")</f>
        <v/>
      </c>
      <c r="B881" s="128" t="str">
        <f>IF(A881="","",VLOOKUP(A881,Journal!$X:$AG,10,FALSE))</f>
        <v/>
      </c>
      <c r="C881" s="127" t="str">
        <f>IF(A881="","",IF(ISNA(VLOOKUP(A881,Journal!$X$2:$X$1000,1,FALSE)),"",VLOOKUP(A881,Journal!$X$2:$Y$1000,2,FALSE)))</f>
        <v/>
      </c>
      <c r="D881" s="79" t="str">
        <f>IF(A881="","",IF(ISNA(VLOOKUP(A881,Journal!$X$2:$X$1000,1,FALSE)),"",VLOOKUP(A881,Journal!$X$2:$AF$1000,9,FALSE)))</f>
        <v/>
      </c>
      <c r="E881" s="79" t="str">
        <f>IF(A881="","",IF(ISNA(VLOOKUP(A881,Journal!$X$2:$X$1000,1,FALSE)),"",VLOOKUP(A881,Journal!$X$2:$AK$1000,13,FALSE)))</f>
        <v/>
      </c>
      <c r="F881" s="79" t="str">
        <f>IF(A881="","",IF(ISNA(VLOOKUP(A881,Journal!$X$2:$X$1000,1,FALSE)),"",VLOOKUP(A881,Journal!$X$2:$AK$1000,14,FALSE)))</f>
        <v/>
      </c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</row>
    <row r="882" spans="1:20" ht="15.75" customHeight="1" x14ac:dyDescent="0.25">
      <c r="A882" s="80" t="str">
        <f>IF(AND(Journal!L882&gt;=Statistics!$E$4,Journal!L882&lt;=Statistics!$F$4),Journal!X882,"")</f>
        <v/>
      </c>
      <c r="B882" s="128" t="str">
        <f>IF(A882="","",VLOOKUP(A882,Journal!$X:$AG,10,FALSE))</f>
        <v/>
      </c>
      <c r="C882" s="127" t="str">
        <f>IF(A882="","",IF(ISNA(VLOOKUP(A882,Journal!$X$2:$X$1000,1,FALSE)),"",VLOOKUP(A882,Journal!$X$2:$Y$1000,2,FALSE)))</f>
        <v/>
      </c>
      <c r="D882" s="79" t="str">
        <f>IF(A882="","",IF(ISNA(VLOOKUP(A882,Journal!$X$2:$X$1000,1,FALSE)),"",VLOOKUP(A882,Journal!$X$2:$AF$1000,9,FALSE)))</f>
        <v/>
      </c>
      <c r="E882" s="79" t="str">
        <f>IF(A882="","",IF(ISNA(VLOOKUP(A882,Journal!$X$2:$X$1000,1,FALSE)),"",VLOOKUP(A882,Journal!$X$2:$AK$1000,13,FALSE)))</f>
        <v/>
      </c>
      <c r="F882" s="79" t="str">
        <f>IF(A882="","",IF(ISNA(VLOOKUP(A882,Journal!$X$2:$X$1000,1,FALSE)),"",VLOOKUP(A882,Journal!$X$2:$AK$1000,14,FALSE)))</f>
        <v/>
      </c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</row>
    <row r="883" spans="1:20" ht="15.75" customHeight="1" x14ac:dyDescent="0.25">
      <c r="A883" s="80" t="str">
        <f>IF(AND(Journal!L883&gt;=Statistics!$E$4,Journal!L883&lt;=Statistics!$F$4),Journal!X883,"")</f>
        <v/>
      </c>
      <c r="B883" s="128" t="str">
        <f>IF(A883="","",VLOOKUP(A883,Journal!$X:$AG,10,FALSE))</f>
        <v/>
      </c>
      <c r="C883" s="127" t="str">
        <f>IF(A883="","",IF(ISNA(VLOOKUP(A883,Journal!$X$2:$X$1000,1,FALSE)),"",VLOOKUP(A883,Journal!$X$2:$Y$1000,2,FALSE)))</f>
        <v/>
      </c>
      <c r="D883" s="79" t="str">
        <f>IF(A883="","",IF(ISNA(VLOOKUP(A883,Journal!$X$2:$X$1000,1,FALSE)),"",VLOOKUP(A883,Journal!$X$2:$AF$1000,9,FALSE)))</f>
        <v/>
      </c>
      <c r="E883" s="79" t="str">
        <f>IF(A883="","",IF(ISNA(VLOOKUP(A883,Journal!$X$2:$X$1000,1,FALSE)),"",VLOOKUP(A883,Journal!$X$2:$AK$1000,13,FALSE)))</f>
        <v/>
      </c>
      <c r="F883" s="79" t="str">
        <f>IF(A883="","",IF(ISNA(VLOOKUP(A883,Journal!$X$2:$X$1000,1,FALSE)),"",VLOOKUP(A883,Journal!$X$2:$AK$1000,14,FALSE)))</f>
        <v/>
      </c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</row>
    <row r="884" spans="1:20" ht="15.75" customHeight="1" x14ac:dyDescent="0.25">
      <c r="A884" s="80" t="str">
        <f>IF(AND(Journal!L884&gt;=Statistics!$E$4,Journal!L884&lt;=Statistics!$F$4),Journal!X884,"")</f>
        <v/>
      </c>
      <c r="B884" s="128" t="str">
        <f>IF(A884="","",VLOOKUP(A884,Journal!$X:$AG,10,FALSE))</f>
        <v/>
      </c>
      <c r="C884" s="127" t="str">
        <f>IF(A884="","",IF(ISNA(VLOOKUP(A884,Journal!$X$2:$X$1000,1,FALSE)),"",VLOOKUP(A884,Journal!$X$2:$Y$1000,2,FALSE)))</f>
        <v/>
      </c>
      <c r="D884" s="79" t="str">
        <f>IF(A884="","",IF(ISNA(VLOOKUP(A884,Journal!$X$2:$X$1000,1,FALSE)),"",VLOOKUP(A884,Journal!$X$2:$AF$1000,9,FALSE)))</f>
        <v/>
      </c>
      <c r="E884" s="79" t="str">
        <f>IF(A884="","",IF(ISNA(VLOOKUP(A884,Journal!$X$2:$X$1000,1,FALSE)),"",VLOOKUP(A884,Journal!$X$2:$AK$1000,13,FALSE)))</f>
        <v/>
      </c>
      <c r="F884" s="79" t="str">
        <f>IF(A884="","",IF(ISNA(VLOOKUP(A884,Journal!$X$2:$X$1000,1,FALSE)),"",VLOOKUP(A884,Journal!$X$2:$AK$1000,14,FALSE)))</f>
        <v/>
      </c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</row>
    <row r="885" spans="1:20" ht="15.75" customHeight="1" x14ac:dyDescent="0.25">
      <c r="A885" s="80" t="str">
        <f>IF(AND(Journal!L885&gt;=Statistics!$E$4,Journal!L885&lt;=Statistics!$F$4),Journal!X885,"")</f>
        <v/>
      </c>
      <c r="B885" s="128" t="str">
        <f>IF(A885="","",VLOOKUP(A885,Journal!$X:$AG,10,FALSE))</f>
        <v/>
      </c>
      <c r="C885" s="127" t="str">
        <f>IF(A885="","",IF(ISNA(VLOOKUP(A885,Journal!$X$2:$X$1000,1,FALSE)),"",VLOOKUP(A885,Journal!$X$2:$Y$1000,2,FALSE)))</f>
        <v/>
      </c>
      <c r="D885" s="79" t="str">
        <f>IF(A885="","",IF(ISNA(VLOOKUP(A885,Journal!$X$2:$X$1000,1,FALSE)),"",VLOOKUP(A885,Journal!$X$2:$AF$1000,9,FALSE)))</f>
        <v/>
      </c>
      <c r="E885" s="79" t="str">
        <f>IF(A885="","",IF(ISNA(VLOOKUP(A885,Journal!$X$2:$X$1000,1,FALSE)),"",VLOOKUP(A885,Journal!$X$2:$AK$1000,13,FALSE)))</f>
        <v/>
      </c>
      <c r="F885" s="79" t="str">
        <f>IF(A885="","",IF(ISNA(VLOOKUP(A885,Journal!$X$2:$X$1000,1,FALSE)),"",VLOOKUP(A885,Journal!$X$2:$AK$1000,14,FALSE)))</f>
        <v/>
      </c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</row>
    <row r="886" spans="1:20" ht="15.75" customHeight="1" x14ac:dyDescent="0.25">
      <c r="A886" s="80" t="str">
        <f>IF(AND(Journal!L886&gt;=Statistics!$E$4,Journal!L886&lt;=Statistics!$F$4),Journal!X886,"")</f>
        <v/>
      </c>
      <c r="B886" s="128" t="str">
        <f>IF(A886="","",VLOOKUP(A886,Journal!$X:$AG,10,FALSE))</f>
        <v/>
      </c>
      <c r="C886" s="127" t="str">
        <f>IF(A886="","",IF(ISNA(VLOOKUP(A886,Journal!$X$2:$X$1000,1,FALSE)),"",VLOOKUP(A886,Journal!$X$2:$Y$1000,2,FALSE)))</f>
        <v/>
      </c>
      <c r="D886" s="79" t="str">
        <f>IF(A886="","",IF(ISNA(VLOOKUP(A886,Journal!$X$2:$X$1000,1,FALSE)),"",VLOOKUP(A886,Journal!$X$2:$AF$1000,9,FALSE)))</f>
        <v/>
      </c>
      <c r="E886" s="79" t="str">
        <f>IF(A886="","",IF(ISNA(VLOOKUP(A886,Journal!$X$2:$X$1000,1,FALSE)),"",VLOOKUP(A886,Journal!$X$2:$AK$1000,13,FALSE)))</f>
        <v/>
      </c>
      <c r="F886" s="79" t="str">
        <f>IF(A886="","",IF(ISNA(VLOOKUP(A886,Journal!$X$2:$X$1000,1,FALSE)),"",VLOOKUP(A886,Journal!$X$2:$AK$1000,14,FALSE)))</f>
        <v/>
      </c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</row>
    <row r="887" spans="1:20" ht="15.75" customHeight="1" x14ac:dyDescent="0.25">
      <c r="A887" s="80" t="str">
        <f>IF(AND(Journal!L887&gt;=Statistics!$E$4,Journal!L887&lt;=Statistics!$F$4),Journal!X887,"")</f>
        <v/>
      </c>
      <c r="B887" s="128" t="str">
        <f>IF(A887="","",VLOOKUP(A887,Journal!$X:$AG,10,FALSE))</f>
        <v/>
      </c>
      <c r="C887" s="127" t="str">
        <f>IF(A887="","",IF(ISNA(VLOOKUP(A887,Journal!$X$2:$X$1000,1,FALSE)),"",VLOOKUP(A887,Journal!$X$2:$Y$1000,2,FALSE)))</f>
        <v/>
      </c>
      <c r="D887" s="79" t="str">
        <f>IF(A887="","",IF(ISNA(VLOOKUP(A887,Journal!$X$2:$X$1000,1,FALSE)),"",VLOOKUP(A887,Journal!$X$2:$AF$1000,9,FALSE)))</f>
        <v/>
      </c>
      <c r="E887" s="79" t="str">
        <f>IF(A887="","",IF(ISNA(VLOOKUP(A887,Journal!$X$2:$X$1000,1,FALSE)),"",VLOOKUP(A887,Journal!$X$2:$AK$1000,13,FALSE)))</f>
        <v/>
      </c>
      <c r="F887" s="79" t="str">
        <f>IF(A887="","",IF(ISNA(VLOOKUP(A887,Journal!$X$2:$X$1000,1,FALSE)),"",VLOOKUP(A887,Journal!$X$2:$AK$1000,14,FALSE)))</f>
        <v/>
      </c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</row>
    <row r="888" spans="1:20" ht="15.75" customHeight="1" x14ac:dyDescent="0.25">
      <c r="A888" s="80" t="str">
        <f>IF(AND(Journal!L888&gt;=Statistics!$E$4,Journal!L888&lt;=Statistics!$F$4),Journal!X888,"")</f>
        <v/>
      </c>
      <c r="B888" s="128" t="str">
        <f>IF(A888="","",VLOOKUP(A888,Journal!$X:$AG,10,FALSE))</f>
        <v/>
      </c>
      <c r="C888" s="127" t="str">
        <f>IF(A888="","",IF(ISNA(VLOOKUP(A888,Journal!$X$2:$X$1000,1,FALSE)),"",VLOOKUP(A888,Journal!$X$2:$Y$1000,2,FALSE)))</f>
        <v/>
      </c>
      <c r="D888" s="79" t="str">
        <f>IF(A888="","",IF(ISNA(VLOOKUP(A888,Journal!$X$2:$X$1000,1,FALSE)),"",VLOOKUP(A888,Journal!$X$2:$AF$1000,9,FALSE)))</f>
        <v/>
      </c>
      <c r="E888" s="79" t="str">
        <f>IF(A888="","",IF(ISNA(VLOOKUP(A888,Journal!$X$2:$X$1000,1,FALSE)),"",VLOOKUP(A888,Journal!$X$2:$AK$1000,13,FALSE)))</f>
        <v/>
      </c>
      <c r="F888" s="79" t="str">
        <f>IF(A888="","",IF(ISNA(VLOOKUP(A888,Journal!$X$2:$X$1000,1,FALSE)),"",VLOOKUP(A888,Journal!$X$2:$AK$1000,14,FALSE)))</f>
        <v/>
      </c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</row>
    <row r="889" spans="1:20" ht="15.75" customHeight="1" x14ac:dyDescent="0.25">
      <c r="A889" s="80" t="str">
        <f>IF(AND(Journal!L889&gt;=Statistics!$E$4,Journal!L889&lt;=Statistics!$F$4),Journal!X889,"")</f>
        <v/>
      </c>
      <c r="B889" s="128" t="str">
        <f>IF(A889="","",VLOOKUP(A889,Journal!$X:$AG,10,FALSE))</f>
        <v/>
      </c>
      <c r="C889" s="127" t="str">
        <f>IF(A889="","",IF(ISNA(VLOOKUP(A889,Journal!$X$2:$X$1000,1,FALSE)),"",VLOOKUP(A889,Journal!$X$2:$Y$1000,2,FALSE)))</f>
        <v/>
      </c>
      <c r="D889" s="79" t="str">
        <f>IF(A889="","",IF(ISNA(VLOOKUP(A889,Journal!$X$2:$X$1000,1,FALSE)),"",VLOOKUP(A889,Journal!$X$2:$AF$1000,9,FALSE)))</f>
        <v/>
      </c>
      <c r="E889" s="79" t="str">
        <f>IF(A889="","",IF(ISNA(VLOOKUP(A889,Journal!$X$2:$X$1000,1,FALSE)),"",VLOOKUP(A889,Journal!$X$2:$AK$1000,13,FALSE)))</f>
        <v/>
      </c>
      <c r="F889" s="79" t="str">
        <f>IF(A889="","",IF(ISNA(VLOOKUP(A889,Journal!$X$2:$X$1000,1,FALSE)),"",VLOOKUP(A889,Journal!$X$2:$AK$1000,14,FALSE)))</f>
        <v/>
      </c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</row>
    <row r="890" spans="1:20" ht="15.75" customHeight="1" x14ac:dyDescent="0.25">
      <c r="A890" s="80" t="str">
        <f>IF(AND(Journal!L890&gt;=Statistics!$E$4,Journal!L890&lt;=Statistics!$F$4),Journal!X890,"")</f>
        <v/>
      </c>
      <c r="B890" s="128" t="str">
        <f>IF(A890="","",VLOOKUP(A890,Journal!$X:$AG,10,FALSE))</f>
        <v/>
      </c>
      <c r="C890" s="127" t="str">
        <f>IF(A890="","",IF(ISNA(VLOOKUP(A890,Journal!$X$2:$X$1000,1,FALSE)),"",VLOOKUP(A890,Journal!$X$2:$Y$1000,2,FALSE)))</f>
        <v/>
      </c>
      <c r="D890" s="79" t="str">
        <f>IF(A890="","",IF(ISNA(VLOOKUP(A890,Journal!$X$2:$X$1000,1,FALSE)),"",VLOOKUP(A890,Journal!$X$2:$AF$1000,9,FALSE)))</f>
        <v/>
      </c>
      <c r="E890" s="79" t="str">
        <f>IF(A890="","",IF(ISNA(VLOOKUP(A890,Journal!$X$2:$X$1000,1,FALSE)),"",VLOOKUP(A890,Journal!$X$2:$AK$1000,13,FALSE)))</f>
        <v/>
      </c>
      <c r="F890" s="79" t="str">
        <f>IF(A890="","",IF(ISNA(VLOOKUP(A890,Journal!$X$2:$X$1000,1,FALSE)),"",VLOOKUP(A890,Journal!$X$2:$AK$1000,14,FALSE)))</f>
        <v/>
      </c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</row>
    <row r="891" spans="1:20" ht="15.75" customHeight="1" x14ac:dyDescent="0.25">
      <c r="A891" s="80" t="str">
        <f>IF(AND(Journal!L891&gt;=Statistics!$E$4,Journal!L891&lt;=Statistics!$F$4),Journal!X891,"")</f>
        <v/>
      </c>
      <c r="B891" s="128" t="str">
        <f>IF(A891="","",VLOOKUP(A891,Journal!$X:$AG,10,FALSE))</f>
        <v/>
      </c>
      <c r="C891" s="127" t="str">
        <f>IF(A891="","",IF(ISNA(VLOOKUP(A891,Journal!$X$2:$X$1000,1,FALSE)),"",VLOOKUP(A891,Journal!$X$2:$Y$1000,2,FALSE)))</f>
        <v/>
      </c>
      <c r="D891" s="79" t="str">
        <f>IF(A891="","",IF(ISNA(VLOOKUP(A891,Journal!$X$2:$X$1000,1,FALSE)),"",VLOOKUP(A891,Journal!$X$2:$AF$1000,9,FALSE)))</f>
        <v/>
      </c>
      <c r="E891" s="79" t="str">
        <f>IF(A891="","",IF(ISNA(VLOOKUP(A891,Journal!$X$2:$X$1000,1,FALSE)),"",VLOOKUP(A891,Journal!$X$2:$AK$1000,13,FALSE)))</f>
        <v/>
      </c>
      <c r="F891" s="79" t="str">
        <f>IF(A891="","",IF(ISNA(VLOOKUP(A891,Journal!$X$2:$X$1000,1,FALSE)),"",VLOOKUP(A891,Journal!$X$2:$AK$1000,14,FALSE)))</f>
        <v/>
      </c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</row>
    <row r="892" spans="1:20" ht="15.75" customHeight="1" x14ac:dyDescent="0.25">
      <c r="A892" s="80" t="str">
        <f>IF(AND(Journal!L892&gt;=Statistics!$E$4,Journal!L892&lt;=Statistics!$F$4),Journal!X892,"")</f>
        <v/>
      </c>
      <c r="B892" s="128" t="str">
        <f>IF(A892="","",VLOOKUP(A892,Journal!$X:$AG,10,FALSE))</f>
        <v/>
      </c>
      <c r="C892" s="127" t="str">
        <f>IF(A892="","",IF(ISNA(VLOOKUP(A892,Journal!$X$2:$X$1000,1,FALSE)),"",VLOOKUP(A892,Journal!$X$2:$Y$1000,2,FALSE)))</f>
        <v/>
      </c>
      <c r="D892" s="79" t="str">
        <f>IF(A892="","",IF(ISNA(VLOOKUP(A892,Journal!$X$2:$X$1000,1,FALSE)),"",VLOOKUP(A892,Journal!$X$2:$AF$1000,9,FALSE)))</f>
        <v/>
      </c>
      <c r="E892" s="79" t="str">
        <f>IF(A892="","",IF(ISNA(VLOOKUP(A892,Journal!$X$2:$X$1000,1,FALSE)),"",VLOOKUP(A892,Journal!$X$2:$AK$1000,13,FALSE)))</f>
        <v/>
      </c>
      <c r="F892" s="79" t="str">
        <f>IF(A892="","",IF(ISNA(VLOOKUP(A892,Journal!$X$2:$X$1000,1,FALSE)),"",VLOOKUP(A892,Journal!$X$2:$AK$1000,14,FALSE)))</f>
        <v/>
      </c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</row>
    <row r="893" spans="1:20" ht="15.75" customHeight="1" x14ac:dyDescent="0.25">
      <c r="A893" s="80" t="str">
        <f>IF(AND(Journal!L893&gt;=Statistics!$E$4,Journal!L893&lt;=Statistics!$F$4),Journal!X893,"")</f>
        <v/>
      </c>
      <c r="B893" s="128" t="str">
        <f>IF(A893="","",VLOOKUP(A893,Journal!$X:$AG,10,FALSE))</f>
        <v/>
      </c>
      <c r="C893" s="127" t="str">
        <f>IF(A893="","",IF(ISNA(VLOOKUP(A893,Journal!$X$2:$X$1000,1,FALSE)),"",VLOOKUP(A893,Journal!$X$2:$Y$1000,2,FALSE)))</f>
        <v/>
      </c>
      <c r="D893" s="79" t="str">
        <f>IF(A893="","",IF(ISNA(VLOOKUP(A893,Journal!$X$2:$X$1000,1,FALSE)),"",VLOOKUP(A893,Journal!$X$2:$AF$1000,9,FALSE)))</f>
        <v/>
      </c>
      <c r="E893" s="79" t="str">
        <f>IF(A893="","",IF(ISNA(VLOOKUP(A893,Journal!$X$2:$X$1000,1,FALSE)),"",VLOOKUP(A893,Journal!$X$2:$AK$1000,13,FALSE)))</f>
        <v/>
      </c>
      <c r="F893" s="79" t="str">
        <f>IF(A893="","",IF(ISNA(VLOOKUP(A893,Journal!$X$2:$X$1000,1,FALSE)),"",VLOOKUP(A893,Journal!$X$2:$AK$1000,14,FALSE)))</f>
        <v/>
      </c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</row>
    <row r="894" spans="1:20" ht="15.75" customHeight="1" x14ac:dyDescent="0.25">
      <c r="A894" s="80" t="str">
        <f>IF(AND(Journal!L894&gt;=Statistics!$E$4,Journal!L894&lt;=Statistics!$F$4),Journal!X894,"")</f>
        <v/>
      </c>
      <c r="B894" s="128" t="str">
        <f>IF(A894="","",VLOOKUP(A894,Journal!$X:$AG,10,FALSE))</f>
        <v/>
      </c>
      <c r="C894" s="127" t="str">
        <f>IF(A894="","",IF(ISNA(VLOOKUP(A894,Journal!$X$2:$X$1000,1,FALSE)),"",VLOOKUP(A894,Journal!$X$2:$Y$1000,2,FALSE)))</f>
        <v/>
      </c>
      <c r="D894" s="79" t="str">
        <f>IF(A894="","",IF(ISNA(VLOOKUP(A894,Journal!$X$2:$X$1000,1,FALSE)),"",VLOOKUP(A894,Journal!$X$2:$AF$1000,9,FALSE)))</f>
        <v/>
      </c>
      <c r="E894" s="79" t="str">
        <f>IF(A894="","",IF(ISNA(VLOOKUP(A894,Journal!$X$2:$X$1000,1,FALSE)),"",VLOOKUP(A894,Journal!$X$2:$AK$1000,13,FALSE)))</f>
        <v/>
      </c>
      <c r="F894" s="79" t="str">
        <f>IF(A894="","",IF(ISNA(VLOOKUP(A894,Journal!$X$2:$X$1000,1,FALSE)),"",VLOOKUP(A894,Journal!$X$2:$AK$1000,14,FALSE)))</f>
        <v/>
      </c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</row>
    <row r="895" spans="1:20" ht="15.75" customHeight="1" x14ac:dyDescent="0.25">
      <c r="A895" s="80" t="str">
        <f>IF(AND(Journal!L895&gt;=Statistics!$E$4,Journal!L895&lt;=Statistics!$F$4),Journal!X895,"")</f>
        <v/>
      </c>
      <c r="B895" s="128" t="str">
        <f>IF(A895="","",VLOOKUP(A895,Journal!$X:$AG,10,FALSE))</f>
        <v/>
      </c>
      <c r="C895" s="127" t="str">
        <f>IF(A895="","",IF(ISNA(VLOOKUP(A895,Journal!$X$2:$X$1000,1,FALSE)),"",VLOOKUP(A895,Journal!$X$2:$Y$1000,2,FALSE)))</f>
        <v/>
      </c>
      <c r="D895" s="79" t="str">
        <f>IF(A895="","",IF(ISNA(VLOOKUP(A895,Journal!$X$2:$X$1000,1,FALSE)),"",VLOOKUP(A895,Journal!$X$2:$AF$1000,9,FALSE)))</f>
        <v/>
      </c>
      <c r="E895" s="79" t="str">
        <f>IF(A895="","",IF(ISNA(VLOOKUP(A895,Journal!$X$2:$X$1000,1,FALSE)),"",VLOOKUP(A895,Journal!$X$2:$AK$1000,13,FALSE)))</f>
        <v/>
      </c>
      <c r="F895" s="79" t="str">
        <f>IF(A895="","",IF(ISNA(VLOOKUP(A895,Journal!$X$2:$X$1000,1,FALSE)),"",VLOOKUP(A895,Journal!$X$2:$AK$1000,14,FALSE)))</f>
        <v/>
      </c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</row>
    <row r="896" spans="1:20" ht="15.75" customHeight="1" x14ac:dyDescent="0.25">
      <c r="A896" s="80" t="str">
        <f>IF(AND(Journal!L896&gt;=Statistics!$E$4,Journal!L896&lt;=Statistics!$F$4),Journal!X896,"")</f>
        <v/>
      </c>
      <c r="B896" s="128" t="str">
        <f>IF(A896="","",VLOOKUP(A896,Journal!$X:$AG,10,FALSE))</f>
        <v/>
      </c>
      <c r="C896" s="127" t="str">
        <f>IF(A896="","",IF(ISNA(VLOOKUP(A896,Journal!$X$2:$X$1000,1,FALSE)),"",VLOOKUP(A896,Journal!$X$2:$Y$1000,2,FALSE)))</f>
        <v/>
      </c>
      <c r="D896" s="79" t="str">
        <f>IF(A896="","",IF(ISNA(VLOOKUP(A896,Journal!$X$2:$X$1000,1,FALSE)),"",VLOOKUP(A896,Journal!$X$2:$AF$1000,9,FALSE)))</f>
        <v/>
      </c>
      <c r="E896" s="79" t="str">
        <f>IF(A896="","",IF(ISNA(VLOOKUP(A896,Journal!$X$2:$X$1000,1,FALSE)),"",VLOOKUP(A896,Journal!$X$2:$AK$1000,13,FALSE)))</f>
        <v/>
      </c>
      <c r="F896" s="79" t="str">
        <f>IF(A896="","",IF(ISNA(VLOOKUP(A896,Journal!$X$2:$X$1000,1,FALSE)),"",VLOOKUP(A896,Journal!$X$2:$AK$1000,14,FALSE)))</f>
        <v/>
      </c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</row>
    <row r="897" spans="1:20" ht="15.75" customHeight="1" x14ac:dyDescent="0.25">
      <c r="A897" s="80" t="str">
        <f>IF(AND(Journal!L897&gt;=Statistics!$E$4,Journal!L897&lt;=Statistics!$F$4),Journal!X897,"")</f>
        <v/>
      </c>
      <c r="B897" s="128" t="str">
        <f>IF(A897="","",VLOOKUP(A897,Journal!$X:$AG,10,FALSE))</f>
        <v/>
      </c>
      <c r="C897" s="127" t="str">
        <f>IF(A897="","",IF(ISNA(VLOOKUP(A897,Journal!$X$2:$X$1000,1,FALSE)),"",VLOOKUP(A897,Journal!$X$2:$Y$1000,2,FALSE)))</f>
        <v/>
      </c>
      <c r="D897" s="79" t="str">
        <f>IF(A897="","",IF(ISNA(VLOOKUP(A897,Journal!$X$2:$X$1000,1,FALSE)),"",VLOOKUP(A897,Journal!$X$2:$AF$1000,9,FALSE)))</f>
        <v/>
      </c>
      <c r="E897" s="79" t="str">
        <f>IF(A897="","",IF(ISNA(VLOOKUP(A897,Journal!$X$2:$X$1000,1,FALSE)),"",VLOOKUP(A897,Journal!$X$2:$AK$1000,13,FALSE)))</f>
        <v/>
      </c>
      <c r="F897" s="79" t="str">
        <f>IF(A897="","",IF(ISNA(VLOOKUP(A897,Journal!$X$2:$X$1000,1,FALSE)),"",VLOOKUP(A897,Journal!$X$2:$AK$1000,14,FALSE)))</f>
        <v/>
      </c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</row>
    <row r="898" spans="1:20" ht="15.75" customHeight="1" x14ac:dyDescent="0.25">
      <c r="A898" s="80" t="str">
        <f>IF(AND(Journal!L898&gt;=Statistics!$E$4,Journal!L898&lt;=Statistics!$F$4),Journal!X898,"")</f>
        <v/>
      </c>
      <c r="B898" s="128" t="str">
        <f>IF(A898="","",VLOOKUP(A898,Journal!$X:$AG,10,FALSE))</f>
        <v/>
      </c>
      <c r="C898" s="127" t="str">
        <f>IF(A898="","",IF(ISNA(VLOOKUP(A898,Journal!$X$2:$X$1000,1,FALSE)),"",VLOOKUP(A898,Journal!$X$2:$Y$1000,2,FALSE)))</f>
        <v/>
      </c>
      <c r="D898" s="79" t="str">
        <f>IF(A898="","",IF(ISNA(VLOOKUP(A898,Journal!$X$2:$X$1000,1,FALSE)),"",VLOOKUP(A898,Journal!$X$2:$AF$1000,9,FALSE)))</f>
        <v/>
      </c>
      <c r="E898" s="79" t="str">
        <f>IF(A898="","",IF(ISNA(VLOOKUP(A898,Journal!$X$2:$X$1000,1,FALSE)),"",VLOOKUP(A898,Journal!$X$2:$AK$1000,13,FALSE)))</f>
        <v/>
      </c>
      <c r="F898" s="79" t="str">
        <f>IF(A898="","",IF(ISNA(VLOOKUP(A898,Journal!$X$2:$X$1000,1,FALSE)),"",VLOOKUP(A898,Journal!$X$2:$AK$1000,14,FALSE)))</f>
        <v/>
      </c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</row>
    <row r="899" spans="1:20" ht="15.75" customHeight="1" x14ac:dyDescent="0.25">
      <c r="A899" s="80" t="str">
        <f>IF(AND(Journal!L899&gt;=Statistics!$E$4,Journal!L899&lt;=Statistics!$F$4),Journal!X899,"")</f>
        <v/>
      </c>
      <c r="B899" s="128" t="str">
        <f>IF(A899="","",VLOOKUP(A899,Journal!$X:$AG,10,FALSE))</f>
        <v/>
      </c>
      <c r="C899" s="127" t="str">
        <f>IF(A899="","",IF(ISNA(VLOOKUP(A899,Journal!$X$2:$X$1000,1,FALSE)),"",VLOOKUP(A899,Journal!$X$2:$Y$1000,2,FALSE)))</f>
        <v/>
      </c>
      <c r="D899" s="79" t="str">
        <f>IF(A899="","",IF(ISNA(VLOOKUP(A899,Journal!$X$2:$X$1000,1,FALSE)),"",VLOOKUP(A899,Journal!$X$2:$AF$1000,9,FALSE)))</f>
        <v/>
      </c>
      <c r="E899" s="79" t="str">
        <f>IF(A899="","",IF(ISNA(VLOOKUP(A899,Journal!$X$2:$X$1000,1,FALSE)),"",VLOOKUP(A899,Journal!$X$2:$AK$1000,13,FALSE)))</f>
        <v/>
      </c>
      <c r="F899" s="79" t="str">
        <f>IF(A899="","",IF(ISNA(VLOOKUP(A899,Journal!$X$2:$X$1000,1,FALSE)),"",VLOOKUP(A899,Journal!$X$2:$AK$1000,14,FALSE)))</f>
        <v/>
      </c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</row>
    <row r="900" spans="1:20" ht="15.75" customHeight="1" x14ac:dyDescent="0.25">
      <c r="A900" s="80" t="str">
        <f>IF(AND(Journal!L900&gt;=Statistics!$E$4,Journal!L900&lt;=Statistics!$F$4),Journal!X900,"")</f>
        <v/>
      </c>
      <c r="B900" s="128" t="str">
        <f>IF(A900="","",VLOOKUP(A900,Journal!$X:$AG,10,FALSE))</f>
        <v/>
      </c>
      <c r="C900" s="127" t="str">
        <f>IF(A900="","",IF(ISNA(VLOOKUP(A900,Journal!$X$2:$X$1000,1,FALSE)),"",VLOOKUP(A900,Journal!$X$2:$Y$1000,2,FALSE)))</f>
        <v/>
      </c>
      <c r="D900" s="79" t="str">
        <f>IF(A900="","",IF(ISNA(VLOOKUP(A900,Journal!$X$2:$X$1000,1,FALSE)),"",VLOOKUP(A900,Journal!$X$2:$AF$1000,9,FALSE)))</f>
        <v/>
      </c>
      <c r="E900" s="79" t="str">
        <f>IF(A900="","",IF(ISNA(VLOOKUP(A900,Journal!$X$2:$X$1000,1,FALSE)),"",VLOOKUP(A900,Journal!$X$2:$AK$1000,13,FALSE)))</f>
        <v/>
      </c>
      <c r="F900" s="79" t="str">
        <f>IF(A900="","",IF(ISNA(VLOOKUP(A900,Journal!$X$2:$X$1000,1,FALSE)),"",VLOOKUP(A900,Journal!$X$2:$AK$1000,14,FALSE)))</f>
        <v/>
      </c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</row>
    <row r="901" spans="1:20" ht="15.75" customHeight="1" x14ac:dyDescent="0.25">
      <c r="A901" s="80" t="str">
        <f>IF(AND(Journal!L901&gt;=Statistics!$E$4,Journal!L901&lt;=Statistics!$F$4),Journal!X901,"")</f>
        <v/>
      </c>
      <c r="B901" s="128" t="str">
        <f>IF(A901="","",VLOOKUP(A901,Journal!$X:$AG,10,FALSE))</f>
        <v/>
      </c>
      <c r="C901" s="127" t="str">
        <f>IF(A901="","",IF(ISNA(VLOOKUP(A901,Journal!$X$2:$X$1000,1,FALSE)),"",VLOOKUP(A901,Journal!$X$2:$Y$1000,2,FALSE)))</f>
        <v/>
      </c>
      <c r="D901" s="79" t="str">
        <f>IF(A901="","",IF(ISNA(VLOOKUP(A901,Journal!$X$2:$X$1000,1,FALSE)),"",VLOOKUP(A901,Journal!$X$2:$AF$1000,9,FALSE)))</f>
        <v/>
      </c>
      <c r="E901" s="79" t="str">
        <f>IF(A901="","",IF(ISNA(VLOOKUP(A901,Journal!$X$2:$X$1000,1,FALSE)),"",VLOOKUP(A901,Journal!$X$2:$AK$1000,13,FALSE)))</f>
        <v/>
      </c>
      <c r="F901" s="79" t="str">
        <f>IF(A901="","",IF(ISNA(VLOOKUP(A901,Journal!$X$2:$X$1000,1,FALSE)),"",VLOOKUP(A901,Journal!$X$2:$AK$1000,14,FALSE)))</f>
        <v/>
      </c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</row>
    <row r="902" spans="1:20" ht="15.75" customHeight="1" x14ac:dyDescent="0.25">
      <c r="A902" s="80" t="str">
        <f>IF(AND(Journal!L902&gt;=Statistics!$E$4,Journal!L902&lt;=Statistics!$F$4),Journal!X902,"")</f>
        <v/>
      </c>
      <c r="B902" s="128" t="str">
        <f>IF(A902="","",VLOOKUP(A902,Journal!$X:$AG,10,FALSE))</f>
        <v/>
      </c>
      <c r="C902" s="127" t="str">
        <f>IF(A902="","",IF(ISNA(VLOOKUP(A902,Journal!$X$2:$X$1000,1,FALSE)),"",VLOOKUP(A902,Journal!$X$2:$Y$1000,2,FALSE)))</f>
        <v/>
      </c>
      <c r="D902" s="79" t="str">
        <f>IF(A902="","",IF(ISNA(VLOOKUP(A902,Journal!$X$2:$X$1000,1,FALSE)),"",VLOOKUP(A902,Journal!$X$2:$AF$1000,9,FALSE)))</f>
        <v/>
      </c>
      <c r="E902" s="79" t="str">
        <f>IF(A902="","",IF(ISNA(VLOOKUP(A902,Journal!$X$2:$X$1000,1,FALSE)),"",VLOOKUP(A902,Journal!$X$2:$AK$1000,13,FALSE)))</f>
        <v/>
      </c>
      <c r="F902" s="79" t="str">
        <f>IF(A902="","",IF(ISNA(VLOOKUP(A902,Journal!$X$2:$X$1000,1,FALSE)),"",VLOOKUP(A902,Journal!$X$2:$AK$1000,14,FALSE)))</f>
        <v/>
      </c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</row>
    <row r="903" spans="1:20" ht="15.75" customHeight="1" x14ac:dyDescent="0.25">
      <c r="A903" s="80" t="str">
        <f>IF(AND(Journal!L903&gt;=Statistics!$E$4,Journal!L903&lt;=Statistics!$F$4),Journal!X903,"")</f>
        <v/>
      </c>
      <c r="B903" s="128" t="str">
        <f>IF(A903="","",VLOOKUP(A903,Journal!$X:$AG,10,FALSE))</f>
        <v/>
      </c>
      <c r="C903" s="127" t="str">
        <f>IF(A903="","",IF(ISNA(VLOOKUP(A903,Journal!$X$2:$X$1000,1,FALSE)),"",VLOOKUP(A903,Journal!$X$2:$Y$1000,2,FALSE)))</f>
        <v/>
      </c>
      <c r="D903" s="79" t="str">
        <f>IF(A903="","",IF(ISNA(VLOOKUP(A903,Journal!$X$2:$X$1000,1,FALSE)),"",VLOOKUP(A903,Journal!$X$2:$AF$1000,9,FALSE)))</f>
        <v/>
      </c>
      <c r="E903" s="79" t="str">
        <f>IF(A903="","",IF(ISNA(VLOOKUP(A903,Journal!$X$2:$X$1000,1,FALSE)),"",VLOOKUP(A903,Journal!$X$2:$AK$1000,13,FALSE)))</f>
        <v/>
      </c>
      <c r="F903" s="79" t="str">
        <f>IF(A903="","",IF(ISNA(VLOOKUP(A903,Journal!$X$2:$X$1000,1,FALSE)),"",VLOOKUP(A903,Journal!$X$2:$AK$1000,14,FALSE)))</f>
        <v/>
      </c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</row>
    <row r="904" spans="1:20" ht="15.75" customHeight="1" x14ac:dyDescent="0.25">
      <c r="A904" s="80" t="str">
        <f>IF(AND(Journal!L904&gt;=Statistics!$E$4,Journal!L904&lt;=Statistics!$F$4),Journal!X904,"")</f>
        <v/>
      </c>
      <c r="B904" s="128" t="str">
        <f>IF(A904="","",VLOOKUP(A904,Journal!$X:$AG,10,FALSE))</f>
        <v/>
      </c>
      <c r="C904" s="127" t="str">
        <f>IF(A904="","",IF(ISNA(VLOOKUP(A904,Journal!$X$2:$X$1000,1,FALSE)),"",VLOOKUP(A904,Journal!$X$2:$Y$1000,2,FALSE)))</f>
        <v/>
      </c>
      <c r="D904" s="79" t="str">
        <f>IF(A904="","",IF(ISNA(VLOOKUP(A904,Journal!$X$2:$X$1000,1,FALSE)),"",VLOOKUP(A904,Journal!$X$2:$AF$1000,9,FALSE)))</f>
        <v/>
      </c>
      <c r="E904" s="79" t="str">
        <f>IF(A904="","",IF(ISNA(VLOOKUP(A904,Journal!$X$2:$X$1000,1,FALSE)),"",VLOOKUP(A904,Journal!$X$2:$AK$1000,13,FALSE)))</f>
        <v/>
      </c>
      <c r="F904" s="79" t="str">
        <f>IF(A904="","",IF(ISNA(VLOOKUP(A904,Journal!$X$2:$X$1000,1,FALSE)),"",VLOOKUP(A904,Journal!$X$2:$AK$1000,14,FALSE)))</f>
        <v/>
      </c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</row>
    <row r="905" spans="1:20" ht="15.75" customHeight="1" x14ac:dyDescent="0.25">
      <c r="A905" s="80" t="str">
        <f>IF(AND(Journal!L905&gt;=Statistics!$E$4,Journal!L905&lt;=Statistics!$F$4),Journal!X905,"")</f>
        <v/>
      </c>
      <c r="B905" s="128" t="str">
        <f>IF(A905="","",VLOOKUP(A905,Journal!$X:$AG,10,FALSE))</f>
        <v/>
      </c>
      <c r="C905" s="127" t="str">
        <f>IF(A905="","",IF(ISNA(VLOOKUP(A905,Journal!$X$2:$X$1000,1,FALSE)),"",VLOOKUP(A905,Journal!$X$2:$Y$1000,2,FALSE)))</f>
        <v/>
      </c>
      <c r="D905" s="79" t="str">
        <f>IF(A905="","",IF(ISNA(VLOOKUP(A905,Journal!$X$2:$X$1000,1,FALSE)),"",VLOOKUP(A905,Journal!$X$2:$AF$1000,9,FALSE)))</f>
        <v/>
      </c>
      <c r="E905" s="79" t="str">
        <f>IF(A905="","",IF(ISNA(VLOOKUP(A905,Journal!$X$2:$X$1000,1,FALSE)),"",VLOOKUP(A905,Journal!$X$2:$AK$1000,13,FALSE)))</f>
        <v/>
      </c>
      <c r="F905" s="79" t="str">
        <f>IF(A905="","",IF(ISNA(VLOOKUP(A905,Journal!$X$2:$X$1000,1,FALSE)),"",VLOOKUP(A905,Journal!$X$2:$AK$1000,14,FALSE)))</f>
        <v/>
      </c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</row>
    <row r="906" spans="1:20" ht="15.75" customHeight="1" x14ac:dyDescent="0.25">
      <c r="A906" s="80" t="str">
        <f>IF(AND(Journal!L906&gt;=Statistics!$E$4,Journal!L906&lt;=Statistics!$F$4),Journal!X906,"")</f>
        <v/>
      </c>
      <c r="B906" s="128" t="str">
        <f>IF(A906="","",VLOOKUP(A906,Journal!$X:$AG,10,FALSE))</f>
        <v/>
      </c>
      <c r="C906" s="127" t="str">
        <f>IF(A906="","",IF(ISNA(VLOOKUP(A906,Journal!$X$2:$X$1000,1,FALSE)),"",VLOOKUP(A906,Journal!$X$2:$Y$1000,2,FALSE)))</f>
        <v/>
      </c>
      <c r="D906" s="79" t="str">
        <f>IF(A906="","",IF(ISNA(VLOOKUP(A906,Journal!$X$2:$X$1000,1,FALSE)),"",VLOOKUP(A906,Journal!$X$2:$AF$1000,9,FALSE)))</f>
        <v/>
      </c>
      <c r="E906" s="79" t="str">
        <f>IF(A906="","",IF(ISNA(VLOOKUP(A906,Journal!$X$2:$X$1000,1,FALSE)),"",VLOOKUP(A906,Journal!$X$2:$AK$1000,13,FALSE)))</f>
        <v/>
      </c>
      <c r="F906" s="79" t="str">
        <f>IF(A906="","",IF(ISNA(VLOOKUP(A906,Journal!$X$2:$X$1000,1,FALSE)),"",VLOOKUP(A906,Journal!$X$2:$AK$1000,14,FALSE)))</f>
        <v/>
      </c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</row>
    <row r="907" spans="1:20" ht="15.75" customHeight="1" x14ac:dyDescent="0.25">
      <c r="A907" s="80" t="str">
        <f>IF(AND(Journal!L907&gt;=Statistics!$E$4,Journal!L907&lt;=Statistics!$F$4),Journal!X907,"")</f>
        <v/>
      </c>
      <c r="B907" s="128" t="str">
        <f>IF(A907="","",VLOOKUP(A907,Journal!$X:$AG,10,FALSE))</f>
        <v/>
      </c>
      <c r="C907" s="127" t="str">
        <f>IF(A907="","",IF(ISNA(VLOOKUP(A907,Journal!$X$2:$X$1000,1,FALSE)),"",VLOOKUP(A907,Journal!$X$2:$Y$1000,2,FALSE)))</f>
        <v/>
      </c>
      <c r="D907" s="79" t="str">
        <f>IF(A907="","",IF(ISNA(VLOOKUP(A907,Journal!$X$2:$X$1000,1,FALSE)),"",VLOOKUP(A907,Journal!$X$2:$AF$1000,9,FALSE)))</f>
        <v/>
      </c>
      <c r="E907" s="79" t="str">
        <f>IF(A907="","",IF(ISNA(VLOOKUP(A907,Journal!$X$2:$X$1000,1,FALSE)),"",VLOOKUP(A907,Journal!$X$2:$AK$1000,13,FALSE)))</f>
        <v/>
      </c>
      <c r="F907" s="79" t="str">
        <f>IF(A907="","",IF(ISNA(VLOOKUP(A907,Journal!$X$2:$X$1000,1,FALSE)),"",VLOOKUP(A907,Journal!$X$2:$AK$1000,14,FALSE)))</f>
        <v/>
      </c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</row>
    <row r="908" spans="1:20" ht="15.75" customHeight="1" x14ac:dyDescent="0.25">
      <c r="A908" s="80" t="str">
        <f>IF(AND(Journal!L908&gt;=Statistics!$E$4,Journal!L908&lt;=Statistics!$F$4),Journal!X908,"")</f>
        <v/>
      </c>
      <c r="B908" s="128" t="str">
        <f>IF(A908="","",VLOOKUP(A908,Journal!$X:$AG,10,FALSE))</f>
        <v/>
      </c>
      <c r="C908" s="127" t="str">
        <f>IF(A908="","",IF(ISNA(VLOOKUP(A908,Journal!$X$2:$X$1000,1,FALSE)),"",VLOOKUP(A908,Journal!$X$2:$Y$1000,2,FALSE)))</f>
        <v/>
      </c>
      <c r="D908" s="79" t="str">
        <f>IF(A908="","",IF(ISNA(VLOOKUP(A908,Journal!$X$2:$X$1000,1,FALSE)),"",VLOOKUP(A908,Journal!$X$2:$AF$1000,9,FALSE)))</f>
        <v/>
      </c>
      <c r="E908" s="79" t="str">
        <f>IF(A908="","",IF(ISNA(VLOOKUP(A908,Journal!$X$2:$X$1000,1,FALSE)),"",VLOOKUP(A908,Journal!$X$2:$AK$1000,13,FALSE)))</f>
        <v/>
      </c>
      <c r="F908" s="79" t="str">
        <f>IF(A908="","",IF(ISNA(VLOOKUP(A908,Journal!$X$2:$X$1000,1,FALSE)),"",VLOOKUP(A908,Journal!$X$2:$AK$1000,14,FALSE)))</f>
        <v/>
      </c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</row>
    <row r="909" spans="1:20" ht="15.75" customHeight="1" x14ac:dyDescent="0.25">
      <c r="A909" s="80" t="str">
        <f>IF(AND(Journal!L909&gt;=Statistics!$E$4,Journal!L909&lt;=Statistics!$F$4),Journal!X909,"")</f>
        <v/>
      </c>
      <c r="B909" s="128" t="str">
        <f>IF(A909="","",VLOOKUP(A909,Journal!$X:$AG,10,FALSE))</f>
        <v/>
      </c>
      <c r="C909" s="127" t="str">
        <f>IF(A909="","",IF(ISNA(VLOOKUP(A909,Journal!$X$2:$X$1000,1,FALSE)),"",VLOOKUP(A909,Journal!$X$2:$Y$1000,2,FALSE)))</f>
        <v/>
      </c>
      <c r="D909" s="79" t="str">
        <f>IF(A909="","",IF(ISNA(VLOOKUP(A909,Journal!$X$2:$X$1000,1,FALSE)),"",VLOOKUP(A909,Journal!$X$2:$AF$1000,9,FALSE)))</f>
        <v/>
      </c>
      <c r="E909" s="79" t="str">
        <f>IF(A909="","",IF(ISNA(VLOOKUP(A909,Journal!$X$2:$X$1000,1,FALSE)),"",VLOOKUP(A909,Journal!$X$2:$AK$1000,13,FALSE)))</f>
        <v/>
      </c>
      <c r="F909" s="79" t="str">
        <f>IF(A909="","",IF(ISNA(VLOOKUP(A909,Journal!$X$2:$X$1000,1,FALSE)),"",VLOOKUP(A909,Journal!$X$2:$AK$1000,14,FALSE)))</f>
        <v/>
      </c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</row>
    <row r="910" spans="1:20" ht="15.75" customHeight="1" x14ac:dyDescent="0.25">
      <c r="A910" s="80" t="str">
        <f>IF(AND(Journal!L910&gt;=Statistics!$E$4,Journal!L910&lt;=Statistics!$F$4),Journal!X910,"")</f>
        <v/>
      </c>
      <c r="B910" s="128" t="str">
        <f>IF(A910="","",VLOOKUP(A910,Journal!$X:$AG,10,FALSE))</f>
        <v/>
      </c>
      <c r="C910" s="127" t="str">
        <f>IF(A910="","",IF(ISNA(VLOOKUP(A910,Journal!$X$2:$X$1000,1,FALSE)),"",VLOOKUP(A910,Journal!$X$2:$Y$1000,2,FALSE)))</f>
        <v/>
      </c>
      <c r="D910" s="79" t="str">
        <f>IF(A910="","",IF(ISNA(VLOOKUP(A910,Journal!$X$2:$X$1000,1,FALSE)),"",VLOOKUP(A910,Journal!$X$2:$AF$1000,9,FALSE)))</f>
        <v/>
      </c>
      <c r="E910" s="79" t="str">
        <f>IF(A910="","",IF(ISNA(VLOOKUP(A910,Journal!$X$2:$X$1000,1,FALSE)),"",VLOOKUP(A910,Journal!$X$2:$AK$1000,13,FALSE)))</f>
        <v/>
      </c>
      <c r="F910" s="79" t="str">
        <f>IF(A910="","",IF(ISNA(VLOOKUP(A910,Journal!$X$2:$X$1000,1,FALSE)),"",VLOOKUP(A910,Journal!$X$2:$AK$1000,14,FALSE)))</f>
        <v/>
      </c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</row>
    <row r="911" spans="1:20" ht="15.75" customHeight="1" x14ac:dyDescent="0.25">
      <c r="A911" s="80" t="str">
        <f>IF(AND(Journal!L911&gt;=Statistics!$E$4,Journal!L911&lt;=Statistics!$F$4),Journal!X911,"")</f>
        <v/>
      </c>
      <c r="B911" s="128" t="str">
        <f>IF(A911="","",VLOOKUP(A911,Journal!$X:$AG,10,FALSE))</f>
        <v/>
      </c>
      <c r="C911" s="127" t="str">
        <f>IF(A911="","",IF(ISNA(VLOOKUP(A911,Journal!$X$2:$X$1000,1,FALSE)),"",VLOOKUP(A911,Journal!$X$2:$Y$1000,2,FALSE)))</f>
        <v/>
      </c>
      <c r="D911" s="79" t="str">
        <f>IF(A911="","",IF(ISNA(VLOOKUP(A911,Journal!$X$2:$X$1000,1,FALSE)),"",VLOOKUP(A911,Journal!$X$2:$AF$1000,9,FALSE)))</f>
        <v/>
      </c>
      <c r="E911" s="79" t="str">
        <f>IF(A911="","",IF(ISNA(VLOOKUP(A911,Journal!$X$2:$X$1000,1,FALSE)),"",VLOOKUP(A911,Journal!$X$2:$AK$1000,13,FALSE)))</f>
        <v/>
      </c>
      <c r="F911" s="79" t="str">
        <f>IF(A911="","",IF(ISNA(VLOOKUP(A911,Journal!$X$2:$X$1000,1,FALSE)),"",VLOOKUP(A911,Journal!$X$2:$AK$1000,14,FALSE)))</f>
        <v/>
      </c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</row>
    <row r="912" spans="1:20" ht="15.75" customHeight="1" x14ac:dyDescent="0.25">
      <c r="A912" s="80" t="str">
        <f>IF(AND(Journal!L912&gt;=Statistics!$E$4,Journal!L912&lt;=Statistics!$F$4),Journal!X912,"")</f>
        <v/>
      </c>
      <c r="B912" s="128" t="str">
        <f>IF(A912="","",VLOOKUP(A912,Journal!$X:$AG,10,FALSE))</f>
        <v/>
      </c>
      <c r="C912" s="127" t="str">
        <f>IF(A912="","",IF(ISNA(VLOOKUP(A912,Journal!$X$2:$X$1000,1,FALSE)),"",VLOOKUP(A912,Journal!$X$2:$Y$1000,2,FALSE)))</f>
        <v/>
      </c>
      <c r="D912" s="79" t="str">
        <f>IF(A912="","",IF(ISNA(VLOOKUP(A912,Journal!$X$2:$X$1000,1,FALSE)),"",VLOOKUP(A912,Journal!$X$2:$AF$1000,9,FALSE)))</f>
        <v/>
      </c>
      <c r="E912" s="79" t="str">
        <f>IF(A912="","",IF(ISNA(VLOOKUP(A912,Journal!$X$2:$X$1000,1,FALSE)),"",VLOOKUP(A912,Journal!$X$2:$AK$1000,13,FALSE)))</f>
        <v/>
      </c>
      <c r="F912" s="79" t="str">
        <f>IF(A912="","",IF(ISNA(VLOOKUP(A912,Journal!$X$2:$X$1000,1,FALSE)),"",VLOOKUP(A912,Journal!$X$2:$AK$1000,14,FALSE)))</f>
        <v/>
      </c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</row>
    <row r="913" spans="1:20" ht="15.75" customHeight="1" x14ac:dyDescent="0.25">
      <c r="A913" s="80" t="str">
        <f>IF(AND(Journal!L913&gt;=Statistics!$E$4,Journal!L913&lt;=Statistics!$F$4),Journal!X913,"")</f>
        <v/>
      </c>
      <c r="B913" s="128" t="str">
        <f>IF(A913="","",VLOOKUP(A913,Journal!$X:$AG,10,FALSE))</f>
        <v/>
      </c>
      <c r="C913" s="127" t="str">
        <f>IF(A913="","",IF(ISNA(VLOOKUP(A913,Journal!$X$2:$X$1000,1,FALSE)),"",VLOOKUP(A913,Journal!$X$2:$Y$1000,2,FALSE)))</f>
        <v/>
      </c>
      <c r="D913" s="79" t="str">
        <f>IF(A913="","",IF(ISNA(VLOOKUP(A913,Journal!$X$2:$X$1000,1,FALSE)),"",VLOOKUP(A913,Journal!$X$2:$AF$1000,9,FALSE)))</f>
        <v/>
      </c>
      <c r="E913" s="79" t="str">
        <f>IF(A913="","",IF(ISNA(VLOOKUP(A913,Journal!$X$2:$X$1000,1,FALSE)),"",VLOOKUP(A913,Journal!$X$2:$AK$1000,13,FALSE)))</f>
        <v/>
      </c>
      <c r="F913" s="79" t="str">
        <f>IF(A913="","",IF(ISNA(VLOOKUP(A913,Journal!$X$2:$X$1000,1,FALSE)),"",VLOOKUP(A913,Journal!$X$2:$AK$1000,14,FALSE)))</f>
        <v/>
      </c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</row>
    <row r="914" spans="1:20" ht="15.75" customHeight="1" x14ac:dyDescent="0.25">
      <c r="A914" s="80" t="str">
        <f>IF(AND(Journal!L914&gt;=Statistics!$E$4,Journal!L914&lt;=Statistics!$F$4),Journal!X914,"")</f>
        <v/>
      </c>
      <c r="B914" s="128" t="str">
        <f>IF(A914="","",VLOOKUP(A914,Journal!$X:$AG,10,FALSE))</f>
        <v/>
      </c>
      <c r="C914" s="127" t="str">
        <f>IF(A914="","",IF(ISNA(VLOOKUP(A914,Journal!$X$2:$X$1000,1,FALSE)),"",VLOOKUP(A914,Journal!$X$2:$Y$1000,2,FALSE)))</f>
        <v/>
      </c>
      <c r="D914" s="79" t="str">
        <f>IF(A914="","",IF(ISNA(VLOOKUP(A914,Journal!$X$2:$X$1000,1,FALSE)),"",VLOOKUP(A914,Journal!$X$2:$AF$1000,9,FALSE)))</f>
        <v/>
      </c>
      <c r="E914" s="79" t="str">
        <f>IF(A914="","",IF(ISNA(VLOOKUP(A914,Journal!$X$2:$X$1000,1,FALSE)),"",VLOOKUP(A914,Journal!$X$2:$AK$1000,13,FALSE)))</f>
        <v/>
      </c>
      <c r="F914" s="79" t="str">
        <f>IF(A914="","",IF(ISNA(VLOOKUP(A914,Journal!$X$2:$X$1000,1,FALSE)),"",VLOOKUP(A914,Journal!$X$2:$AK$1000,14,FALSE)))</f>
        <v/>
      </c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</row>
    <row r="915" spans="1:20" ht="15.75" customHeight="1" x14ac:dyDescent="0.25">
      <c r="A915" s="80" t="str">
        <f>IF(AND(Journal!L915&gt;=Statistics!$E$4,Journal!L915&lt;=Statistics!$F$4),Journal!X915,"")</f>
        <v/>
      </c>
      <c r="B915" s="128" t="str">
        <f>IF(A915="","",VLOOKUP(A915,Journal!$X:$AG,10,FALSE))</f>
        <v/>
      </c>
      <c r="C915" s="127" t="str">
        <f>IF(A915="","",IF(ISNA(VLOOKUP(A915,Journal!$X$2:$X$1000,1,FALSE)),"",VLOOKUP(A915,Journal!$X$2:$Y$1000,2,FALSE)))</f>
        <v/>
      </c>
      <c r="D915" s="79" t="str">
        <f>IF(A915="","",IF(ISNA(VLOOKUP(A915,Journal!$X$2:$X$1000,1,FALSE)),"",VLOOKUP(A915,Journal!$X$2:$AF$1000,9,FALSE)))</f>
        <v/>
      </c>
      <c r="E915" s="79" t="str">
        <f>IF(A915="","",IF(ISNA(VLOOKUP(A915,Journal!$X$2:$X$1000,1,FALSE)),"",VLOOKUP(A915,Journal!$X$2:$AK$1000,13,FALSE)))</f>
        <v/>
      </c>
      <c r="F915" s="79" t="str">
        <f>IF(A915="","",IF(ISNA(VLOOKUP(A915,Journal!$X$2:$X$1000,1,FALSE)),"",VLOOKUP(A915,Journal!$X$2:$AK$1000,14,FALSE)))</f>
        <v/>
      </c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</row>
    <row r="916" spans="1:20" ht="15.75" customHeight="1" x14ac:dyDescent="0.25">
      <c r="A916" s="80" t="str">
        <f>IF(AND(Journal!L916&gt;=Statistics!$E$4,Journal!L916&lt;=Statistics!$F$4),Journal!X916,"")</f>
        <v/>
      </c>
      <c r="B916" s="128" t="str">
        <f>IF(A916="","",VLOOKUP(A916,Journal!$X:$AG,10,FALSE))</f>
        <v/>
      </c>
      <c r="C916" s="127" t="str">
        <f>IF(A916="","",IF(ISNA(VLOOKUP(A916,Journal!$X$2:$X$1000,1,FALSE)),"",VLOOKUP(A916,Journal!$X$2:$Y$1000,2,FALSE)))</f>
        <v/>
      </c>
      <c r="D916" s="79" t="str">
        <f>IF(A916="","",IF(ISNA(VLOOKUP(A916,Journal!$X$2:$X$1000,1,FALSE)),"",VLOOKUP(A916,Journal!$X$2:$AF$1000,9,FALSE)))</f>
        <v/>
      </c>
      <c r="E916" s="79" t="str">
        <f>IF(A916="","",IF(ISNA(VLOOKUP(A916,Journal!$X$2:$X$1000,1,FALSE)),"",VLOOKUP(A916,Journal!$X$2:$AK$1000,13,FALSE)))</f>
        <v/>
      </c>
      <c r="F916" s="79" t="str">
        <f>IF(A916="","",IF(ISNA(VLOOKUP(A916,Journal!$X$2:$X$1000,1,FALSE)),"",VLOOKUP(A916,Journal!$X$2:$AK$1000,14,FALSE)))</f>
        <v/>
      </c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</row>
    <row r="917" spans="1:20" ht="15.75" customHeight="1" x14ac:dyDescent="0.25">
      <c r="A917" s="80" t="str">
        <f>IF(AND(Journal!L917&gt;=Statistics!$E$4,Journal!L917&lt;=Statistics!$F$4),Journal!X917,"")</f>
        <v/>
      </c>
      <c r="B917" s="128" t="str">
        <f>IF(A917="","",VLOOKUP(A917,Journal!$X:$AG,10,FALSE))</f>
        <v/>
      </c>
      <c r="C917" s="127" t="str">
        <f>IF(A917="","",IF(ISNA(VLOOKUP(A917,Journal!$X$2:$X$1000,1,FALSE)),"",VLOOKUP(A917,Journal!$X$2:$Y$1000,2,FALSE)))</f>
        <v/>
      </c>
      <c r="D917" s="79" t="str">
        <f>IF(A917="","",IF(ISNA(VLOOKUP(A917,Journal!$X$2:$X$1000,1,FALSE)),"",VLOOKUP(A917,Journal!$X$2:$AF$1000,9,FALSE)))</f>
        <v/>
      </c>
      <c r="E917" s="79" t="str">
        <f>IF(A917="","",IF(ISNA(VLOOKUP(A917,Journal!$X$2:$X$1000,1,FALSE)),"",VLOOKUP(A917,Journal!$X$2:$AK$1000,13,FALSE)))</f>
        <v/>
      </c>
      <c r="F917" s="79" t="str">
        <f>IF(A917="","",IF(ISNA(VLOOKUP(A917,Journal!$X$2:$X$1000,1,FALSE)),"",VLOOKUP(A917,Journal!$X$2:$AK$1000,14,FALSE)))</f>
        <v/>
      </c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</row>
    <row r="918" spans="1:20" ht="15.75" customHeight="1" x14ac:dyDescent="0.25">
      <c r="A918" s="80" t="str">
        <f>IF(AND(Journal!L918&gt;=Statistics!$E$4,Journal!L918&lt;=Statistics!$F$4),Journal!X918,"")</f>
        <v/>
      </c>
      <c r="B918" s="128" t="str">
        <f>IF(A918="","",VLOOKUP(A918,Journal!$X:$AG,10,FALSE))</f>
        <v/>
      </c>
      <c r="C918" s="127" t="str">
        <f>IF(A918="","",IF(ISNA(VLOOKUP(A918,Journal!$X$2:$X$1000,1,FALSE)),"",VLOOKUP(A918,Journal!$X$2:$Y$1000,2,FALSE)))</f>
        <v/>
      </c>
      <c r="D918" s="79" t="str">
        <f>IF(A918="","",IF(ISNA(VLOOKUP(A918,Journal!$X$2:$X$1000,1,FALSE)),"",VLOOKUP(A918,Journal!$X$2:$AF$1000,9,FALSE)))</f>
        <v/>
      </c>
      <c r="E918" s="79" t="str">
        <f>IF(A918="","",IF(ISNA(VLOOKUP(A918,Journal!$X$2:$X$1000,1,FALSE)),"",VLOOKUP(A918,Journal!$X$2:$AK$1000,13,FALSE)))</f>
        <v/>
      </c>
      <c r="F918" s="79" t="str">
        <f>IF(A918="","",IF(ISNA(VLOOKUP(A918,Journal!$X$2:$X$1000,1,FALSE)),"",VLOOKUP(A918,Journal!$X$2:$AK$1000,14,FALSE)))</f>
        <v/>
      </c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</row>
    <row r="919" spans="1:20" ht="15.75" customHeight="1" x14ac:dyDescent="0.25">
      <c r="A919" s="80" t="str">
        <f>IF(AND(Journal!L919&gt;=Statistics!$E$4,Journal!L919&lt;=Statistics!$F$4),Journal!X919,"")</f>
        <v/>
      </c>
      <c r="B919" s="128" t="str">
        <f>IF(A919="","",VLOOKUP(A919,Journal!$X:$AG,10,FALSE))</f>
        <v/>
      </c>
      <c r="C919" s="127" t="str">
        <f>IF(A919="","",IF(ISNA(VLOOKUP(A919,Journal!$X$2:$X$1000,1,FALSE)),"",VLOOKUP(A919,Journal!$X$2:$Y$1000,2,FALSE)))</f>
        <v/>
      </c>
      <c r="D919" s="79" t="str">
        <f>IF(A919="","",IF(ISNA(VLOOKUP(A919,Journal!$X$2:$X$1000,1,FALSE)),"",VLOOKUP(A919,Journal!$X$2:$AF$1000,9,FALSE)))</f>
        <v/>
      </c>
      <c r="E919" s="79" t="str">
        <f>IF(A919="","",IF(ISNA(VLOOKUP(A919,Journal!$X$2:$X$1000,1,FALSE)),"",VLOOKUP(A919,Journal!$X$2:$AK$1000,13,FALSE)))</f>
        <v/>
      </c>
      <c r="F919" s="79" t="str">
        <f>IF(A919="","",IF(ISNA(VLOOKUP(A919,Journal!$X$2:$X$1000,1,FALSE)),"",VLOOKUP(A919,Journal!$X$2:$AK$1000,14,FALSE)))</f>
        <v/>
      </c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</row>
    <row r="920" spans="1:20" ht="15.75" customHeight="1" x14ac:dyDescent="0.25">
      <c r="A920" s="80" t="str">
        <f>IF(AND(Journal!L920&gt;=Statistics!$E$4,Journal!L920&lt;=Statistics!$F$4),Journal!X920,"")</f>
        <v/>
      </c>
      <c r="B920" s="128" t="str">
        <f>IF(A920="","",VLOOKUP(A920,Journal!$X:$AG,10,FALSE))</f>
        <v/>
      </c>
      <c r="C920" s="127" t="str">
        <f>IF(A920="","",IF(ISNA(VLOOKUP(A920,Journal!$X$2:$X$1000,1,FALSE)),"",VLOOKUP(A920,Journal!$X$2:$Y$1000,2,FALSE)))</f>
        <v/>
      </c>
      <c r="D920" s="79" t="str">
        <f>IF(A920="","",IF(ISNA(VLOOKUP(A920,Journal!$X$2:$X$1000,1,FALSE)),"",VLOOKUP(A920,Journal!$X$2:$AF$1000,9,FALSE)))</f>
        <v/>
      </c>
      <c r="E920" s="79" t="str">
        <f>IF(A920="","",IF(ISNA(VLOOKUP(A920,Journal!$X$2:$X$1000,1,FALSE)),"",VLOOKUP(A920,Journal!$X$2:$AK$1000,13,FALSE)))</f>
        <v/>
      </c>
      <c r="F920" s="79" t="str">
        <f>IF(A920="","",IF(ISNA(VLOOKUP(A920,Journal!$X$2:$X$1000,1,FALSE)),"",VLOOKUP(A920,Journal!$X$2:$AK$1000,14,FALSE)))</f>
        <v/>
      </c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</row>
    <row r="921" spans="1:20" ht="15.75" customHeight="1" x14ac:dyDescent="0.25">
      <c r="A921" s="80" t="str">
        <f>IF(AND(Journal!L921&gt;=Statistics!$E$4,Journal!L921&lt;=Statistics!$F$4),Journal!X921,"")</f>
        <v/>
      </c>
      <c r="B921" s="128" t="str">
        <f>IF(A921="","",VLOOKUP(A921,Journal!$X:$AG,10,FALSE))</f>
        <v/>
      </c>
      <c r="C921" s="127" t="str">
        <f>IF(A921="","",IF(ISNA(VLOOKUP(A921,Journal!$X$2:$X$1000,1,FALSE)),"",VLOOKUP(A921,Journal!$X$2:$Y$1000,2,FALSE)))</f>
        <v/>
      </c>
      <c r="D921" s="79" t="str">
        <f>IF(A921="","",IF(ISNA(VLOOKUP(A921,Journal!$X$2:$X$1000,1,FALSE)),"",VLOOKUP(A921,Journal!$X$2:$AF$1000,9,FALSE)))</f>
        <v/>
      </c>
      <c r="E921" s="79" t="str">
        <f>IF(A921="","",IF(ISNA(VLOOKUP(A921,Journal!$X$2:$X$1000,1,FALSE)),"",VLOOKUP(A921,Journal!$X$2:$AK$1000,13,FALSE)))</f>
        <v/>
      </c>
      <c r="F921" s="79" t="str">
        <f>IF(A921="","",IF(ISNA(VLOOKUP(A921,Journal!$X$2:$X$1000,1,FALSE)),"",VLOOKUP(A921,Journal!$X$2:$AK$1000,14,FALSE)))</f>
        <v/>
      </c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</row>
    <row r="922" spans="1:20" ht="15.75" customHeight="1" x14ac:dyDescent="0.25">
      <c r="A922" s="80" t="str">
        <f>IF(AND(Journal!L922&gt;=Statistics!$E$4,Journal!L922&lt;=Statistics!$F$4),Journal!X922,"")</f>
        <v/>
      </c>
      <c r="B922" s="128" t="str">
        <f>IF(A922="","",VLOOKUP(A922,Journal!$X:$AG,10,FALSE))</f>
        <v/>
      </c>
      <c r="C922" s="127" t="str">
        <f>IF(A922="","",IF(ISNA(VLOOKUP(A922,Journal!$X$2:$X$1000,1,FALSE)),"",VLOOKUP(A922,Journal!$X$2:$Y$1000,2,FALSE)))</f>
        <v/>
      </c>
      <c r="D922" s="79" t="str">
        <f>IF(A922="","",IF(ISNA(VLOOKUP(A922,Journal!$X$2:$X$1000,1,FALSE)),"",VLOOKUP(A922,Journal!$X$2:$AF$1000,9,FALSE)))</f>
        <v/>
      </c>
      <c r="E922" s="79" t="str">
        <f>IF(A922="","",IF(ISNA(VLOOKUP(A922,Journal!$X$2:$X$1000,1,FALSE)),"",VLOOKUP(A922,Journal!$X$2:$AK$1000,13,FALSE)))</f>
        <v/>
      </c>
      <c r="F922" s="79" t="str">
        <f>IF(A922="","",IF(ISNA(VLOOKUP(A922,Journal!$X$2:$X$1000,1,FALSE)),"",VLOOKUP(A922,Journal!$X$2:$AK$1000,14,FALSE)))</f>
        <v/>
      </c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</row>
    <row r="923" spans="1:20" ht="15.75" customHeight="1" x14ac:dyDescent="0.25">
      <c r="A923" s="80" t="str">
        <f>IF(AND(Journal!L923&gt;=Statistics!$E$4,Journal!L923&lt;=Statistics!$F$4),Journal!X923,"")</f>
        <v/>
      </c>
      <c r="B923" s="128" t="str">
        <f>IF(A923="","",VLOOKUP(A923,Journal!$X:$AG,10,FALSE))</f>
        <v/>
      </c>
      <c r="C923" s="127" t="str">
        <f>IF(A923="","",IF(ISNA(VLOOKUP(A923,Journal!$X$2:$X$1000,1,FALSE)),"",VLOOKUP(A923,Journal!$X$2:$Y$1000,2,FALSE)))</f>
        <v/>
      </c>
      <c r="D923" s="79" t="str">
        <f>IF(A923="","",IF(ISNA(VLOOKUP(A923,Journal!$X$2:$X$1000,1,FALSE)),"",VLOOKUP(A923,Journal!$X$2:$AF$1000,9,FALSE)))</f>
        <v/>
      </c>
      <c r="E923" s="79" t="str">
        <f>IF(A923="","",IF(ISNA(VLOOKUP(A923,Journal!$X$2:$X$1000,1,FALSE)),"",VLOOKUP(A923,Journal!$X$2:$AK$1000,13,FALSE)))</f>
        <v/>
      </c>
      <c r="F923" s="79" t="str">
        <f>IF(A923="","",IF(ISNA(VLOOKUP(A923,Journal!$X$2:$X$1000,1,FALSE)),"",VLOOKUP(A923,Journal!$X$2:$AK$1000,14,FALSE)))</f>
        <v/>
      </c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</row>
    <row r="924" spans="1:20" ht="15.75" customHeight="1" x14ac:dyDescent="0.25">
      <c r="A924" s="80" t="str">
        <f>IF(AND(Journal!L924&gt;=Statistics!$E$4,Journal!L924&lt;=Statistics!$F$4),Journal!X924,"")</f>
        <v/>
      </c>
      <c r="B924" s="128" t="str">
        <f>IF(A924="","",VLOOKUP(A924,Journal!$X:$AG,10,FALSE))</f>
        <v/>
      </c>
      <c r="C924" s="127" t="str">
        <f>IF(A924="","",IF(ISNA(VLOOKUP(A924,Journal!$X$2:$X$1000,1,FALSE)),"",VLOOKUP(A924,Journal!$X$2:$Y$1000,2,FALSE)))</f>
        <v/>
      </c>
      <c r="D924" s="79" t="str">
        <f>IF(A924="","",IF(ISNA(VLOOKUP(A924,Journal!$X$2:$X$1000,1,FALSE)),"",VLOOKUP(A924,Journal!$X$2:$AF$1000,9,FALSE)))</f>
        <v/>
      </c>
      <c r="E924" s="79" t="str">
        <f>IF(A924="","",IF(ISNA(VLOOKUP(A924,Journal!$X$2:$X$1000,1,FALSE)),"",VLOOKUP(A924,Journal!$X$2:$AK$1000,13,FALSE)))</f>
        <v/>
      </c>
      <c r="F924" s="79" t="str">
        <f>IF(A924="","",IF(ISNA(VLOOKUP(A924,Journal!$X$2:$X$1000,1,FALSE)),"",VLOOKUP(A924,Journal!$X$2:$AK$1000,14,FALSE)))</f>
        <v/>
      </c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</row>
    <row r="925" spans="1:20" ht="15.75" customHeight="1" x14ac:dyDescent="0.25">
      <c r="A925" s="80" t="str">
        <f>IF(AND(Journal!L925&gt;=Statistics!$E$4,Journal!L925&lt;=Statistics!$F$4),Journal!X925,"")</f>
        <v/>
      </c>
      <c r="B925" s="128" t="str">
        <f>IF(A925="","",VLOOKUP(A925,Journal!$X:$AG,10,FALSE))</f>
        <v/>
      </c>
      <c r="C925" s="127" t="str">
        <f>IF(A925="","",IF(ISNA(VLOOKUP(A925,Journal!$X$2:$X$1000,1,FALSE)),"",VLOOKUP(A925,Journal!$X$2:$Y$1000,2,FALSE)))</f>
        <v/>
      </c>
      <c r="D925" s="79" t="str">
        <f>IF(A925="","",IF(ISNA(VLOOKUP(A925,Journal!$X$2:$X$1000,1,FALSE)),"",VLOOKUP(A925,Journal!$X$2:$AF$1000,9,FALSE)))</f>
        <v/>
      </c>
      <c r="E925" s="79" t="str">
        <f>IF(A925="","",IF(ISNA(VLOOKUP(A925,Journal!$X$2:$X$1000,1,FALSE)),"",VLOOKUP(A925,Journal!$X$2:$AK$1000,13,FALSE)))</f>
        <v/>
      </c>
      <c r="F925" s="79" t="str">
        <f>IF(A925="","",IF(ISNA(VLOOKUP(A925,Journal!$X$2:$X$1000,1,FALSE)),"",VLOOKUP(A925,Journal!$X$2:$AK$1000,14,FALSE)))</f>
        <v/>
      </c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</row>
    <row r="926" spans="1:20" ht="15.75" customHeight="1" x14ac:dyDescent="0.25">
      <c r="A926" s="80" t="str">
        <f>IF(AND(Journal!L926&gt;=Statistics!$E$4,Journal!L926&lt;=Statistics!$F$4),Journal!X926,"")</f>
        <v/>
      </c>
      <c r="B926" s="128" t="str">
        <f>IF(A926="","",VLOOKUP(A926,Journal!$X:$AG,10,FALSE))</f>
        <v/>
      </c>
      <c r="C926" s="127" t="str">
        <f>IF(A926="","",IF(ISNA(VLOOKUP(A926,Journal!$X$2:$X$1000,1,FALSE)),"",VLOOKUP(A926,Journal!$X$2:$Y$1000,2,FALSE)))</f>
        <v/>
      </c>
      <c r="D926" s="79" t="str">
        <f>IF(A926="","",IF(ISNA(VLOOKUP(A926,Journal!$X$2:$X$1000,1,FALSE)),"",VLOOKUP(A926,Journal!$X$2:$AF$1000,9,FALSE)))</f>
        <v/>
      </c>
      <c r="E926" s="79" t="str">
        <f>IF(A926="","",IF(ISNA(VLOOKUP(A926,Journal!$X$2:$X$1000,1,FALSE)),"",VLOOKUP(A926,Journal!$X$2:$AK$1000,13,FALSE)))</f>
        <v/>
      </c>
      <c r="F926" s="79" t="str">
        <f>IF(A926="","",IF(ISNA(VLOOKUP(A926,Journal!$X$2:$X$1000,1,FALSE)),"",VLOOKUP(A926,Journal!$X$2:$AK$1000,14,FALSE)))</f>
        <v/>
      </c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</row>
    <row r="927" spans="1:20" ht="15.75" customHeight="1" x14ac:dyDescent="0.25">
      <c r="A927" s="80" t="str">
        <f>IF(AND(Journal!L927&gt;=Statistics!$E$4,Journal!L927&lt;=Statistics!$F$4),Journal!X927,"")</f>
        <v/>
      </c>
      <c r="B927" s="128" t="str">
        <f>IF(A927="","",VLOOKUP(A927,Journal!$X:$AG,10,FALSE))</f>
        <v/>
      </c>
      <c r="C927" s="127" t="str">
        <f>IF(A927="","",IF(ISNA(VLOOKUP(A927,Journal!$X$2:$X$1000,1,FALSE)),"",VLOOKUP(A927,Journal!$X$2:$Y$1000,2,FALSE)))</f>
        <v/>
      </c>
      <c r="D927" s="79" t="str">
        <f>IF(A927="","",IF(ISNA(VLOOKUP(A927,Journal!$X$2:$X$1000,1,FALSE)),"",VLOOKUP(A927,Journal!$X$2:$AF$1000,9,FALSE)))</f>
        <v/>
      </c>
      <c r="E927" s="79" t="str">
        <f>IF(A927="","",IF(ISNA(VLOOKUP(A927,Journal!$X$2:$X$1000,1,FALSE)),"",VLOOKUP(A927,Journal!$X$2:$AK$1000,13,FALSE)))</f>
        <v/>
      </c>
      <c r="F927" s="79" t="str">
        <f>IF(A927="","",IF(ISNA(VLOOKUP(A927,Journal!$X$2:$X$1000,1,FALSE)),"",VLOOKUP(A927,Journal!$X$2:$AK$1000,14,FALSE)))</f>
        <v/>
      </c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</row>
    <row r="928" spans="1:20" ht="15.75" customHeight="1" x14ac:dyDescent="0.25">
      <c r="A928" s="80" t="str">
        <f>IF(AND(Journal!L928&gt;=Statistics!$E$4,Journal!L928&lt;=Statistics!$F$4),Journal!X928,"")</f>
        <v/>
      </c>
      <c r="B928" s="128" t="str">
        <f>IF(A928="","",VLOOKUP(A928,Journal!$X:$AG,10,FALSE))</f>
        <v/>
      </c>
      <c r="C928" s="127" t="str">
        <f>IF(A928="","",IF(ISNA(VLOOKUP(A928,Journal!$X$2:$X$1000,1,FALSE)),"",VLOOKUP(A928,Journal!$X$2:$Y$1000,2,FALSE)))</f>
        <v/>
      </c>
      <c r="D928" s="79" t="str">
        <f>IF(A928="","",IF(ISNA(VLOOKUP(A928,Journal!$X$2:$X$1000,1,FALSE)),"",VLOOKUP(A928,Journal!$X$2:$AF$1000,9,FALSE)))</f>
        <v/>
      </c>
      <c r="E928" s="79" t="str">
        <f>IF(A928="","",IF(ISNA(VLOOKUP(A928,Journal!$X$2:$X$1000,1,FALSE)),"",VLOOKUP(A928,Journal!$X$2:$AK$1000,13,FALSE)))</f>
        <v/>
      </c>
      <c r="F928" s="79" t="str">
        <f>IF(A928="","",IF(ISNA(VLOOKUP(A928,Journal!$X$2:$X$1000,1,FALSE)),"",VLOOKUP(A928,Journal!$X$2:$AK$1000,14,FALSE)))</f>
        <v/>
      </c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</row>
    <row r="929" spans="1:20" ht="15.75" customHeight="1" x14ac:dyDescent="0.25">
      <c r="A929" s="80" t="str">
        <f>IF(AND(Journal!L929&gt;=Statistics!$E$4,Journal!L929&lt;=Statistics!$F$4),Journal!X929,"")</f>
        <v/>
      </c>
      <c r="B929" s="128" t="str">
        <f>IF(A929="","",VLOOKUP(A929,Journal!$X:$AG,10,FALSE))</f>
        <v/>
      </c>
      <c r="C929" s="127" t="str">
        <f>IF(A929="","",IF(ISNA(VLOOKUP(A929,Journal!$X$2:$X$1000,1,FALSE)),"",VLOOKUP(A929,Journal!$X$2:$Y$1000,2,FALSE)))</f>
        <v/>
      </c>
      <c r="D929" s="79" t="str">
        <f>IF(A929="","",IF(ISNA(VLOOKUP(A929,Journal!$X$2:$X$1000,1,FALSE)),"",VLOOKUP(A929,Journal!$X$2:$AF$1000,9,FALSE)))</f>
        <v/>
      </c>
      <c r="E929" s="79" t="str">
        <f>IF(A929="","",IF(ISNA(VLOOKUP(A929,Journal!$X$2:$X$1000,1,FALSE)),"",VLOOKUP(A929,Journal!$X$2:$AK$1000,13,FALSE)))</f>
        <v/>
      </c>
      <c r="F929" s="79" t="str">
        <f>IF(A929="","",IF(ISNA(VLOOKUP(A929,Journal!$X$2:$X$1000,1,FALSE)),"",VLOOKUP(A929,Journal!$X$2:$AK$1000,14,FALSE)))</f>
        <v/>
      </c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</row>
    <row r="930" spans="1:20" ht="15.75" customHeight="1" x14ac:dyDescent="0.25">
      <c r="A930" s="80" t="str">
        <f>IF(AND(Journal!L930&gt;=Statistics!$E$4,Journal!L930&lt;=Statistics!$F$4),Journal!X930,"")</f>
        <v/>
      </c>
      <c r="B930" s="128" t="str">
        <f>IF(A930="","",VLOOKUP(A930,Journal!$X:$AG,10,FALSE))</f>
        <v/>
      </c>
      <c r="C930" s="127" t="str">
        <f>IF(A930="","",IF(ISNA(VLOOKUP(A930,Journal!$X$2:$X$1000,1,FALSE)),"",VLOOKUP(A930,Journal!$X$2:$Y$1000,2,FALSE)))</f>
        <v/>
      </c>
      <c r="D930" s="79" t="str">
        <f>IF(A930="","",IF(ISNA(VLOOKUP(A930,Journal!$X$2:$X$1000,1,FALSE)),"",VLOOKUP(A930,Journal!$X$2:$AF$1000,9,FALSE)))</f>
        <v/>
      </c>
      <c r="E930" s="79" t="str">
        <f>IF(A930="","",IF(ISNA(VLOOKUP(A930,Journal!$X$2:$X$1000,1,FALSE)),"",VLOOKUP(A930,Journal!$X$2:$AK$1000,13,FALSE)))</f>
        <v/>
      </c>
      <c r="F930" s="79" t="str">
        <f>IF(A930="","",IF(ISNA(VLOOKUP(A930,Journal!$X$2:$X$1000,1,FALSE)),"",VLOOKUP(A930,Journal!$X$2:$AK$1000,14,FALSE)))</f>
        <v/>
      </c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</row>
    <row r="931" spans="1:20" ht="15.75" customHeight="1" x14ac:dyDescent="0.25">
      <c r="A931" s="80" t="str">
        <f>IF(AND(Journal!L931&gt;=Statistics!$E$4,Journal!L931&lt;=Statistics!$F$4),Journal!X931,"")</f>
        <v/>
      </c>
      <c r="B931" s="128" t="str">
        <f>IF(A931="","",VLOOKUP(A931,Journal!$X:$AG,10,FALSE))</f>
        <v/>
      </c>
      <c r="C931" s="127" t="str">
        <f>IF(A931="","",IF(ISNA(VLOOKUP(A931,Journal!$X$2:$X$1000,1,FALSE)),"",VLOOKUP(A931,Journal!$X$2:$Y$1000,2,FALSE)))</f>
        <v/>
      </c>
      <c r="D931" s="79" t="str">
        <f>IF(A931="","",IF(ISNA(VLOOKUP(A931,Journal!$X$2:$X$1000,1,FALSE)),"",VLOOKUP(A931,Journal!$X$2:$AF$1000,9,FALSE)))</f>
        <v/>
      </c>
      <c r="E931" s="79" t="str">
        <f>IF(A931="","",IF(ISNA(VLOOKUP(A931,Journal!$X$2:$X$1000,1,FALSE)),"",VLOOKUP(A931,Journal!$X$2:$AK$1000,13,FALSE)))</f>
        <v/>
      </c>
      <c r="F931" s="79" t="str">
        <f>IF(A931="","",IF(ISNA(VLOOKUP(A931,Journal!$X$2:$X$1000,1,FALSE)),"",VLOOKUP(A931,Journal!$X$2:$AK$1000,14,FALSE)))</f>
        <v/>
      </c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</row>
    <row r="932" spans="1:20" ht="15.75" customHeight="1" x14ac:dyDescent="0.25">
      <c r="A932" s="80" t="str">
        <f>IF(AND(Journal!L932&gt;=Statistics!$E$4,Journal!L932&lt;=Statistics!$F$4),Journal!X932,"")</f>
        <v/>
      </c>
      <c r="B932" s="128" t="str">
        <f>IF(A932="","",VLOOKUP(A932,Journal!$X:$AG,10,FALSE))</f>
        <v/>
      </c>
      <c r="C932" s="127" t="str">
        <f>IF(A932="","",IF(ISNA(VLOOKUP(A932,Journal!$X$2:$X$1000,1,FALSE)),"",VLOOKUP(A932,Journal!$X$2:$Y$1000,2,FALSE)))</f>
        <v/>
      </c>
      <c r="D932" s="79" t="str">
        <f>IF(A932="","",IF(ISNA(VLOOKUP(A932,Journal!$X$2:$X$1000,1,FALSE)),"",VLOOKUP(A932,Journal!$X$2:$AF$1000,9,FALSE)))</f>
        <v/>
      </c>
      <c r="E932" s="79" t="str">
        <f>IF(A932="","",IF(ISNA(VLOOKUP(A932,Journal!$X$2:$X$1000,1,FALSE)),"",VLOOKUP(A932,Journal!$X$2:$AK$1000,13,FALSE)))</f>
        <v/>
      </c>
      <c r="F932" s="79" t="str">
        <f>IF(A932="","",IF(ISNA(VLOOKUP(A932,Journal!$X$2:$X$1000,1,FALSE)),"",VLOOKUP(A932,Journal!$X$2:$AK$1000,14,FALSE)))</f>
        <v/>
      </c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</row>
    <row r="933" spans="1:20" ht="15.75" customHeight="1" x14ac:dyDescent="0.25">
      <c r="A933" s="80" t="str">
        <f>IF(AND(Journal!L933&gt;=Statistics!$E$4,Journal!L933&lt;=Statistics!$F$4),Journal!X933,"")</f>
        <v/>
      </c>
      <c r="B933" s="128" t="str">
        <f>IF(A933="","",VLOOKUP(A933,Journal!$X:$AG,10,FALSE))</f>
        <v/>
      </c>
      <c r="C933" s="127" t="str">
        <f>IF(A933="","",IF(ISNA(VLOOKUP(A933,Journal!$X$2:$X$1000,1,FALSE)),"",VLOOKUP(A933,Journal!$X$2:$Y$1000,2,FALSE)))</f>
        <v/>
      </c>
      <c r="D933" s="79" t="str">
        <f>IF(A933="","",IF(ISNA(VLOOKUP(A933,Journal!$X$2:$X$1000,1,FALSE)),"",VLOOKUP(A933,Journal!$X$2:$AF$1000,9,FALSE)))</f>
        <v/>
      </c>
      <c r="E933" s="79" t="str">
        <f>IF(A933="","",IF(ISNA(VLOOKUP(A933,Journal!$X$2:$X$1000,1,FALSE)),"",VLOOKUP(A933,Journal!$X$2:$AK$1000,13,FALSE)))</f>
        <v/>
      </c>
      <c r="F933" s="79" t="str">
        <f>IF(A933="","",IF(ISNA(VLOOKUP(A933,Journal!$X$2:$X$1000,1,FALSE)),"",VLOOKUP(A933,Journal!$X$2:$AK$1000,14,FALSE)))</f>
        <v/>
      </c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</row>
    <row r="934" spans="1:20" ht="15.75" customHeight="1" x14ac:dyDescent="0.25">
      <c r="A934" s="80" t="str">
        <f>IF(AND(Journal!L934&gt;=Statistics!$E$4,Journal!L934&lt;=Statistics!$F$4),Journal!X934,"")</f>
        <v/>
      </c>
      <c r="B934" s="128" t="str">
        <f>IF(A934="","",VLOOKUP(A934,Journal!$X:$AG,10,FALSE))</f>
        <v/>
      </c>
      <c r="C934" s="127" t="str">
        <f>IF(A934="","",IF(ISNA(VLOOKUP(A934,Journal!$X$2:$X$1000,1,FALSE)),"",VLOOKUP(A934,Journal!$X$2:$Y$1000,2,FALSE)))</f>
        <v/>
      </c>
      <c r="D934" s="79" t="str">
        <f>IF(A934="","",IF(ISNA(VLOOKUP(A934,Journal!$X$2:$X$1000,1,FALSE)),"",VLOOKUP(A934,Journal!$X$2:$AF$1000,9,FALSE)))</f>
        <v/>
      </c>
      <c r="E934" s="79" t="str">
        <f>IF(A934="","",IF(ISNA(VLOOKUP(A934,Journal!$X$2:$X$1000,1,FALSE)),"",VLOOKUP(A934,Journal!$X$2:$AK$1000,13,FALSE)))</f>
        <v/>
      </c>
      <c r="F934" s="79" t="str">
        <f>IF(A934="","",IF(ISNA(VLOOKUP(A934,Journal!$X$2:$X$1000,1,FALSE)),"",VLOOKUP(A934,Journal!$X$2:$AK$1000,14,FALSE)))</f>
        <v/>
      </c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</row>
    <row r="935" spans="1:20" ht="15.75" customHeight="1" x14ac:dyDescent="0.25">
      <c r="A935" s="80" t="str">
        <f>IF(AND(Journal!L935&gt;=Statistics!$E$4,Journal!L935&lt;=Statistics!$F$4),Journal!X935,"")</f>
        <v/>
      </c>
      <c r="B935" s="128" t="str">
        <f>IF(A935="","",VLOOKUP(A935,Journal!$X:$AG,10,FALSE))</f>
        <v/>
      </c>
      <c r="C935" s="127" t="str">
        <f>IF(A935="","",IF(ISNA(VLOOKUP(A935,Journal!$X$2:$X$1000,1,FALSE)),"",VLOOKUP(A935,Journal!$X$2:$Y$1000,2,FALSE)))</f>
        <v/>
      </c>
      <c r="D935" s="79" t="str">
        <f>IF(A935="","",IF(ISNA(VLOOKUP(A935,Journal!$X$2:$X$1000,1,FALSE)),"",VLOOKUP(A935,Journal!$X$2:$AF$1000,9,FALSE)))</f>
        <v/>
      </c>
      <c r="E935" s="79" t="str">
        <f>IF(A935="","",IF(ISNA(VLOOKUP(A935,Journal!$X$2:$X$1000,1,FALSE)),"",VLOOKUP(A935,Journal!$X$2:$AK$1000,13,FALSE)))</f>
        <v/>
      </c>
      <c r="F935" s="79" t="str">
        <f>IF(A935="","",IF(ISNA(VLOOKUP(A935,Journal!$X$2:$X$1000,1,FALSE)),"",VLOOKUP(A935,Journal!$X$2:$AK$1000,14,FALSE)))</f>
        <v/>
      </c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</row>
    <row r="936" spans="1:20" ht="15.75" customHeight="1" x14ac:dyDescent="0.25">
      <c r="A936" s="80" t="str">
        <f>IF(AND(Journal!L936&gt;=Statistics!$E$4,Journal!L936&lt;=Statistics!$F$4),Journal!X936,"")</f>
        <v/>
      </c>
      <c r="B936" s="128" t="str">
        <f>IF(A936="","",VLOOKUP(A936,Journal!$X:$AG,10,FALSE))</f>
        <v/>
      </c>
      <c r="C936" s="127" t="str">
        <f>IF(A936="","",IF(ISNA(VLOOKUP(A936,Journal!$X$2:$X$1000,1,FALSE)),"",VLOOKUP(A936,Journal!$X$2:$Y$1000,2,FALSE)))</f>
        <v/>
      </c>
      <c r="D936" s="79" t="str">
        <f>IF(A936="","",IF(ISNA(VLOOKUP(A936,Journal!$X$2:$X$1000,1,FALSE)),"",VLOOKUP(A936,Journal!$X$2:$AF$1000,9,FALSE)))</f>
        <v/>
      </c>
      <c r="E936" s="79" t="str">
        <f>IF(A936="","",IF(ISNA(VLOOKUP(A936,Journal!$X$2:$X$1000,1,FALSE)),"",VLOOKUP(A936,Journal!$X$2:$AK$1000,13,FALSE)))</f>
        <v/>
      </c>
      <c r="F936" s="79" t="str">
        <f>IF(A936="","",IF(ISNA(VLOOKUP(A936,Journal!$X$2:$X$1000,1,FALSE)),"",VLOOKUP(A936,Journal!$X$2:$AK$1000,14,FALSE)))</f>
        <v/>
      </c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</row>
    <row r="937" spans="1:20" ht="15.75" customHeight="1" x14ac:dyDescent="0.25">
      <c r="A937" s="80" t="str">
        <f>IF(AND(Journal!L937&gt;=Statistics!$E$4,Journal!L937&lt;=Statistics!$F$4),Journal!X937,"")</f>
        <v/>
      </c>
      <c r="B937" s="128" t="str">
        <f>IF(A937="","",VLOOKUP(A937,Journal!$X:$AG,10,FALSE))</f>
        <v/>
      </c>
      <c r="C937" s="127" t="str">
        <f>IF(A937="","",IF(ISNA(VLOOKUP(A937,Journal!$X$2:$X$1000,1,FALSE)),"",VLOOKUP(A937,Journal!$X$2:$Y$1000,2,FALSE)))</f>
        <v/>
      </c>
      <c r="D937" s="79" t="str">
        <f>IF(A937="","",IF(ISNA(VLOOKUP(A937,Journal!$X$2:$X$1000,1,FALSE)),"",VLOOKUP(A937,Journal!$X$2:$AF$1000,9,FALSE)))</f>
        <v/>
      </c>
      <c r="E937" s="79" t="str">
        <f>IF(A937="","",IF(ISNA(VLOOKUP(A937,Journal!$X$2:$X$1000,1,FALSE)),"",VLOOKUP(A937,Journal!$X$2:$AK$1000,13,FALSE)))</f>
        <v/>
      </c>
      <c r="F937" s="79" t="str">
        <f>IF(A937="","",IF(ISNA(VLOOKUP(A937,Journal!$X$2:$X$1000,1,FALSE)),"",VLOOKUP(A937,Journal!$X$2:$AK$1000,14,FALSE)))</f>
        <v/>
      </c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</row>
    <row r="938" spans="1:20" ht="15.75" customHeight="1" x14ac:dyDescent="0.25">
      <c r="A938" s="80" t="str">
        <f>IF(AND(Journal!L938&gt;=Statistics!$E$4,Journal!L938&lt;=Statistics!$F$4),Journal!X938,"")</f>
        <v/>
      </c>
      <c r="B938" s="128" t="str">
        <f>IF(A938="","",VLOOKUP(A938,Journal!$X:$AG,10,FALSE))</f>
        <v/>
      </c>
      <c r="C938" s="127" t="str">
        <f>IF(A938="","",IF(ISNA(VLOOKUP(A938,Journal!$X$2:$X$1000,1,FALSE)),"",VLOOKUP(A938,Journal!$X$2:$Y$1000,2,FALSE)))</f>
        <v/>
      </c>
      <c r="D938" s="79" t="str">
        <f>IF(A938="","",IF(ISNA(VLOOKUP(A938,Journal!$X$2:$X$1000,1,FALSE)),"",VLOOKUP(A938,Journal!$X$2:$AF$1000,9,FALSE)))</f>
        <v/>
      </c>
      <c r="E938" s="79" t="str">
        <f>IF(A938="","",IF(ISNA(VLOOKUP(A938,Journal!$X$2:$X$1000,1,FALSE)),"",VLOOKUP(A938,Journal!$X$2:$AK$1000,13,FALSE)))</f>
        <v/>
      </c>
      <c r="F938" s="79" t="str">
        <f>IF(A938="","",IF(ISNA(VLOOKUP(A938,Journal!$X$2:$X$1000,1,FALSE)),"",VLOOKUP(A938,Journal!$X$2:$AK$1000,14,FALSE)))</f>
        <v/>
      </c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</row>
    <row r="939" spans="1:20" ht="15.75" customHeight="1" x14ac:dyDescent="0.25">
      <c r="A939" s="80" t="str">
        <f>IF(AND(Journal!L939&gt;=Statistics!$E$4,Journal!L939&lt;=Statistics!$F$4),Journal!X939,"")</f>
        <v/>
      </c>
      <c r="B939" s="128" t="str">
        <f>IF(A939="","",VLOOKUP(A939,Journal!$X:$AG,10,FALSE))</f>
        <v/>
      </c>
      <c r="C939" s="127" t="str">
        <f>IF(A939="","",IF(ISNA(VLOOKUP(A939,Journal!$X$2:$X$1000,1,FALSE)),"",VLOOKUP(A939,Journal!$X$2:$Y$1000,2,FALSE)))</f>
        <v/>
      </c>
      <c r="D939" s="79" t="str">
        <f>IF(A939="","",IF(ISNA(VLOOKUP(A939,Journal!$X$2:$X$1000,1,FALSE)),"",VLOOKUP(A939,Journal!$X$2:$AF$1000,9,FALSE)))</f>
        <v/>
      </c>
      <c r="E939" s="79" t="str">
        <f>IF(A939="","",IF(ISNA(VLOOKUP(A939,Journal!$X$2:$X$1000,1,FALSE)),"",VLOOKUP(A939,Journal!$X$2:$AK$1000,13,FALSE)))</f>
        <v/>
      </c>
      <c r="F939" s="79" t="str">
        <f>IF(A939="","",IF(ISNA(VLOOKUP(A939,Journal!$X$2:$X$1000,1,FALSE)),"",VLOOKUP(A939,Journal!$X$2:$AK$1000,14,FALSE)))</f>
        <v/>
      </c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</row>
    <row r="940" spans="1:20" ht="15.75" customHeight="1" x14ac:dyDescent="0.25">
      <c r="A940" s="80" t="str">
        <f>IF(AND(Journal!L940&gt;=Statistics!$E$4,Journal!L940&lt;=Statistics!$F$4),Journal!X940,"")</f>
        <v/>
      </c>
      <c r="B940" s="128" t="str">
        <f>IF(A940="","",VLOOKUP(A940,Journal!$X:$AG,10,FALSE))</f>
        <v/>
      </c>
      <c r="C940" s="127" t="str">
        <f>IF(A940="","",IF(ISNA(VLOOKUP(A940,Journal!$X$2:$X$1000,1,FALSE)),"",VLOOKUP(A940,Journal!$X$2:$Y$1000,2,FALSE)))</f>
        <v/>
      </c>
      <c r="D940" s="79" t="str">
        <f>IF(A940="","",IF(ISNA(VLOOKUP(A940,Journal!$X$2:$X$1000,1,FALSE)),"",VLOOKUP(A940,Journal!$X$2:$AF$1000,9,FALSE)))</f>
        <v/>
      </c>
      <c r="E940" s="79" t="str">
        <f>IF(A940="","",IF(ISNA(VLOOKUP(A940,Journal!$X$2:$X$1000,1,FALSE)),"",VLOOKUP(A940,Journal!$X$2:$AK$1000,13,FALSE)))</f>
        <v/>
      </c>
      <c r="F940" s="79" t="str">
        <f>IF(A940="","",IF(ISNA(VLOOKUP(A940,Journal!$X$2:$X$1000,1,FALSE)),"",VLOOKUP(A940,Journal!$X$2:$AK$1000,14,FALSE)))</f>
        <v/>
      </c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</row>
    <row r="941" spans="1:20" ht="15.75" customHeight="1" x14ac:dyDescent="0.25">
      <c r="A941" s="80" t="str">
        <f>IF(AND(Journal!L941&gt;=Statistics!$E$4,Journal!L941&lt;=Statistics!$F$4),Journal!X941,"")</f>
        <v/>
      </c>
      <c r="B941" s="128" t="str">
        <f>IF(A941="","",VLOOKUP(A941,Journal!$X:$AG,10,FALSE))</f>
        <v/>
      </c>
      <c r="C941" s="127" t="str">
        <f>IF(A941="","",IF(ISNA(VLOOKUP(A941,Journal!$X$2:$X$1000,1,FALSE)),"",VLOOKUP(A941,Journal!$X$2:$Y$1000,2,FALSE)))</f>
        <v/>
      </c>
      <c r="D941" s="79" t="str">
        <f>IF(A941="","",IF(ISNA(VLOOKUP(A941,Journal!$X$2:$X$1000,1,FALSE)),"",VLOOKUP(A941,Journal!$X$2:$AF$1000,9,FALSE)))</f>
        <v/>
      </c>
      <c r="E941" s="79" t="str">
        <f>IF(A941="","",IF(ISNA(VLOOKUP(A941,Journal!$X$2:$X$1000,1,FALSE)),"",VLOOKUP(A941,Journal!$X$2:$AK$1000,13,FALSE)))</f>
        <v/>
      </c>
      <c r="F941" s="79" t="str">
        <f>IF(A941="","",IF(ISNA(VLOOKUP(A941,Journal!$X$2:$X$1000,1,FALSE)),"",VLOOKUP(A941,Journal!$X$2:$AK$1000,14,FALSE)))</f>
        <v/>
      </c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</row>
    <row r="942" spans="1:20" ht="15.75" customHeight="1" x14ac:dyDescent="0.25">
      <c r="A942" s="80" t="str">
        <f>IF(AND(Journal!L942&gt;=Statistics!$E$4,Journal!L942&lt;=Statistics!$F$4),Journal!X942,"")</f>
        <v/>
      </c>
      <c r="B942" s="128" t="str">
        <f>IF(A942="","",VLOOKUP(A942,Journal!$X:$AG,10,FALSE))</f>
        <v/>
      </c>
      <c r="C942" s="127" t="str">
        <f>IF(A942="","",IF(ISNA(VLOOKUP(A942,Journal!$X$2:$X$1000,1,FALSE)),"",VLOOKUP(A942,Journal!$X$2:$Y$1000,2,FALSE)))</f>
        <v/>
      </c>
      <c r="D942" s="79" t="str">
        <f>IF(A942="","",IF(ISNA(VLOOKUP(A942,Journal!$X$2:$X$1000,1,FALSE)),"",VLOOKUP(A942,Journal!$X$2:$AF$1000,9,FALSE)))</f>
        <v/>
      </c>
      <c r="E942" s="79" t="str">
        <f>IF(A942="","",IF(ISNA(VLOOKUP(A942,Journal!$X$2:$X$1000,1,FALSE)),"",VLOOKUP(A942,Journal!$X$2:$AK$1000,13,FALSE)))</f>
        <v/>
      </c>
      <c r="F942" s="79" t="str">
        <f>IF(A942="","",IF(ISNA(VLOOKUP(A942,Journal!$X$2:$X$1000,1,FALSE)),"",VLOOKUP(A942,Journal!$X$2:$AK$1000,14,FALSE)))</f>
        <v/>
      </c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</row>
    <row r="943" spans="1:20" ht="15.75" customHeight="1" x14ac:dyDescent="0.25">
      <c r="A943" s="80" t="str">
        <f>IF(AND(Journal!L943&gt;=Statistics!$E$4,Journal!L943&lt;=Statistics!$F$4),Journal!X943,"")</f>
        <v/>
      </c>
      <c r="B943" s="128" t="str">
        <f>IF(A943="","",VLOOKUP(A943,Journal!$X:$AG,10,FALSE))</f>
        <v/>
      </c>
      <c r="C943" s="127" t="str">
        <f>IF(A943="","",IF(ISNA(VLOOKUP(A943,Journal!$X$2:$X$1000,1,FALSE)),"",VLOOKUP(A943,Journal!$X$2:$Y$1000,2,FALSE)))</f>
        <v/>
      </c>
      <c r="D943" s="79" t="str">
        <f>IF(A943="","",IF(ISNA(VLOOKUP(A943,Journal!$X$2:$X$1000,1,FALSE)),"",VLOOKUP(A943,Journal!$X$2:$AF$1000,9,FALSE)))</f>
        <v/>
      </c>
      <c r="E943" s="79" t="str">
        <f>IF(A943="","",IF(ISNA(VLOOKUP(A943,Journal!$X$2:$X$1000,1,FALSE)),"",VLOOKUP(A943,Journal!$X$2:$AK$1000,13,FALSE)))</f>
        <v/>
      </c>
      <c r="F943" s="79" t="str">
        <f>IF(A943="","",IF(ISNA(VLOOKUP(A943,Journal!$X$2:$X$1000,1,FALSE)),"",VLOOKUP(A943,Journal!$X$2:$AK$1000,14,FALSE)))</f>
        <v/>
      </c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</row>
    <row r="944" spans="1:20" ht="15.75" customHeight="1" x14ac:dyDescent="0.25">
      <c r="A944" s="80" t="str">
        <f>IF(AND(Journal!L944&gt;=Statistics!$E$4,Journal!L944&lt;=Statistics!$F$4),Journal!X944,"")</f>
        <v/>
      </c>
      <c r="B944" s="128" t="str">
        <f>IF(A944="","",VLOOKUP(A944,Journal!$X:$AG,10,FALSE))</f>
        <v/>
      </c>
      <c r="C944" s="127" t="str">
        <f>IF(A944="","",IF(ISNA(VLOOKUP(A944,Journal!$X$2:$X$1000,1,FALSE)),"",VLOOKUP(A944,Journal!$X$2:$Y$1000,2,FALSE)))</f>
        <v/>
      </c>
      <c r="D944" s="79" t="str">
        <f>IF(A944="","",IF(ISNA(VLOOKUP(A944,Journal!$X$2:$X$1000,1,FALSE)),"",VLOOKUP(A944,Journal!$X$2:$AF$1000,9,FALSE)))</f>
        <v/>
      </c>
      <c r="E944" s="79" t="str">
        <f>IF(A944="","",IF(ISNA(VLOOKUP(A944,Journal!$X$2:$X$1000,1,FALSE)),"",VLOOKUP(A944,Journal!$X$2:$AK$1000,13,FALSE)))</f>
        <v/>
      </c>
      <c r="F944" s="79" t="str">
        <f>IF(A944="","",IF(ISNA(VLOOKUP(A944,Journal!$X$2:$X$1000,1,FALSE)),"",VLOOKUP(A944,Journal!$X$2:$AK$1000,14,FALSE)))</f>
        <v/>
      </c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</row>
    <row r="945" spans="1:20" ht="15.75" customHeight="1" x14ac:dyDescent="0.25">
      <c r="A945" s="80" t="str">
        <f>IF(AND(Journal!L945&gt;=Statistics!$E$4,Journal!L945&lt;=Statistics!$F$4),Journal!X945,"")</f>
        <v/>
      </c>
      <c r="B945" s="128" t="str">
        <f>IF(A945="","",VLOOKUP(A945,Journal!$X:$AG,10,FALSE))</f>
        <v/>
      </c>
      <c r="C945" s="127" t="str">
        <f>IF(A945="","",IF(ISNA(VLOOKUP(A945,Journal!$X$2:$X$1000,1,FALSE)),"",VLOOKUP(A945,Journal!$X$2:$Y$1000,2,FALSE)))</f>
        <v/>
      </c>
      <c r="D945" s="79" t="str">
        <f>IF(A945="","",IF(ISNA(VLOOKUP(A945,Journal!$X$2:$X$1000,1,FALSE)),"",VLOOKUP(A945,Journal!$X$2:$AF$1000,9,FALSE)))</f>
        <v/>
      </c>
      <c r="E945" s="79" t="str">
        <f>IF(A945="","",IF(ISNA(VLOOKUP(A945,Journal!$X$2:$X$1000,1,FALSE)),"",VLOOKUP(A945,Journal!$X$2:$AK$1000,13,FALSE)))</f>
        <v/>
      </c>
      <c r="F945" s="79" t="str">
        <f>IF(A945="","",IF(ISNA(VLOOKUP(A945,Journal!$X$2:$X$1000,1,FALSE)),"",VLOOKUP(A945,Journal!$X$2:$AK$1000,14,FALSE)))</f>
        <v/>
      </c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</row>
    <row r="946" spans="1:20" ht="15.75" customHeight="1" x14ac:dyDescent="0.25">
      <c r="A946" s="80" t="str">
        <f>IF(AND(Journal!L946&gt;=Statistics!$E$4,Journal!L946&lt;=Statistics!$F$4),Journal!X946,"")</f>
        <v/>
      </c>
      <c r="B946" s="128" t="str">
        <f>IF(A946="","",VLOOKUP(A946,Journal!$X:$AG,10,FALSE))</f>
        <v/>
      </c>
      <c r="C946" s="127" t="str">
        <f>IF(A946="","",IF(ISNA(VLOOKUP(A946,Journal!$X$2:$X$1000,1,FALSE)),"",VLOOKUP(A946,Journal!$X$2:$Y$1000,2,FALSE)))</f>
        <v/>
      </c>
      <c r="D946" s="79" t="str">
        <f>IF(A946="","",IF(ISNA(VLOOKUP(A946,Journal!$X$2:$X$1000,1,FALSE)),"",VLOOKUP(A946,Journal!$X$2:$AF$1000,9,FALSE)))</f>
        <v/>
      </c>
      <c r="E946" s="79" t="str">
        <f>IF(A946="","",IF(ISNA(VLOOKUP(A946,Journal!$X$2:$X$1000,1,FALSE)),"",VLOOKUP(A946,Journal!$X$2:$AK$1000,13,FALSE)))</f>
        <v/>
      </c>
      <c r="F946" s="79" t="str">
        <f>IF(A946="","",IF(ISNA(VLOOKUP(A946,Journal!$X$2:$X$1000,1,FALSE)),"",VLOOKUP(A946,Journal!$X$2:$AK$1000,14,FALSE)))</f>
        <v/>
      </c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</row>
    <row r="947" spans="1:20" ht="15.75" customHeight="1" x14ac:dyDescent="0.25">
      <c r="A947" s="80" t="str">
        <f>IF(AND(Journal!L947&gt;=Statistics!$E$4,Journal!L947&lt;=Statistics!$F$4),Journal!X947,"")</f>
        <v/>
      </c>
      <c r="B947" s="128" t="str">
        <f>IF(A947="","",VLOOKUP(A947,Journal!$X:$AG,10,FALSE))</f>
        <v/>
      </c>
      <c r="C947" s="127" t="str">
        <f>IF(A947="","",IF(ISNA(VLOOKUP(A947,Journal!$X$2:$X$1000,1,FALSE)),"",VLOOKUP(A947,Journal!$X$2:$Y$1000,2,FALSE)))</f>
        <v/>
      </c>
      <c r="D947" s="79" t="str">
        <f>IF(A947="","",IF(ISNA(VLOOKUP(A947,Journal!$X$2:$X$1000,1,FALSE)),"",VLOOKUP(A947,Journal!$X$2:$AF$1000,9,FALSE)))</f>
        <v/>
      </c>
      <c r="E947" s="79" t="str">
        <f>IF(A947="","",IF(ISNA(VLOOKUP(A947,Journal!$X$2:$X$1000,1,FALSE)),"",VLOOKUP(A947,Journal!$X$2:$AK$1000,13,FALSE)))</f>
        <v/>
      </c>
      <c r="F947" s="79" t="str">
        <f>IF(A947="","",IF(ISNA(VLOOKUP(A947,Journal!$X$2:$X$1000,1,FALSE)),"",VLOOKUP(A947,Journal!$X$2:$AK$1000,14,FALSE)))</f>
        <v/>
      </c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</row>
    <row r="948" spans="1:20" ht="15.75" customHeight="1" x14ac:dyDescent="0.25">
      <c r="A948" s="80" t="str">
        <f>IF(AND(Journal!L948&gt;=Statistics!$E$4,Journal!L948&lt;=Statistics!$F$4),Journal!X948,"")</f>
        <v/>
      </c>
      <c r="B948" s="128" t="str">
        <f>IF(A948="","",VLOOKUP(A948,Journal!$X:$AG,10,FALSE))</f>
        <v/>
      </c>
      <c r="C948" s="127" t="str">
        <f>IF(A948="","",IF(ISNA(VLOOKUP(A948,Journal!$X$2:$X$1000,1,FALSE)),"",VLOOKUP(A948,Journal!$X$2:$Y$1000,2,FALSE)))</f>
        <v/>
      </c>
      <c r="D948" s="79" t="str">
        <f>IF(A948="","",IF(ISNA(VLOOKUP(A948,Journal!$X$2:$X$1000,1,FALSE)),"",VLOOKUP(A948,Journal!$X$2:$AF$1000,9,FALSE)))</f>
        <v/>
      </c>
      <c r="E948" s="79" t="str">
        <f>IF(A948="","",IF(ISNA(VLOOKUP(A948,Journal!$X$2:$X$1000,1,FALSE)),"",VLOOKUP(A948,Journal!$X$2:$AK$1000,13,FALSE)))</f>
        <v/>
      </c>
      <c r="F948" s="79" t="str">
        <f>IF(A948="","",IF(ISNA(VLOOKUP(A948,Journal!$X$2:$X$1000,1,FALSE)),"",VLOOKUP(A948,Journal!$X$2:$AK$1000,14,FALSE)))</f>
        <v/>
      </c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</row>
    <row r="949" spans="1:20" ht="15.75" customHeight="1" x14ac:dyDescent="0.25">
      <c r="A949" s="80" t="str">
        <f>IF(AND(Journal!L949&gt;=Statistics!$E$4,Journal!L949&lt;=Statistics!$F$4),Journal!X949,"")</f>
        <v/>
      </c>
      <c r="B949" s="128" t="str">
        <f>IF(A949="","",VLOOKUP(A949,Journal!$X:$AG,10,FALSE))</f>
        <v/>
      </c>
      <c r="C949" s="127" t="str">
        <f>IF(A949="","",IF(ISNA(VLOOKUP(A949,Journal!$X$2:$X$1000,1,FALSE)),"",VLOOKUP(A949,Journal!$X$2:$Y$1000,2,FALSE)))</f>
        <v/>
      </c>
      <c r="D949" s="79" t="str">
        <f>IF(A949="","",IF(ISNA(VLOOKUP(A949,Journal!$X$2:$X$1000,1,FALSE)),"",VLOOKUP(A949,Journal!$X$2:$AF$1000,9,FALSE)))</f>
        <v/>
      </c>
      <c r="E949" s="79" t="str">
        <f>IF(A949="","",IF(ISNA(VLOOKUP(A949,Journal!$X$2:$X$1000,1,FALSE)),"",VLOOKUP(A949,Journal!$X$2:$AK$1000,13,FALSE)))</f>
        <v/>
      </c>
      <c r="F949" s="79" t="str">
        <f>IF(A949="","",IF(ISNA(VLOOKUP(A949,Journal!$X$2:$X$1000,1,FALSE)),"",VLOOKUP(A949,Journal!$X$2:$AK$1000,14,FALSE)))</f>
        <v/>
      </c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</row>
    <row r="950" spans="1:20" ht="15.75" customHeight="1" x14ac:dyDescent="0.25">
      <c r="A950" s="80" t="str">
        <f>IF(AND(Journal!L950&gt;=Statistics!$E$4,Journal!L950&lt;=Statistics!$F$4),Journal!X950,"")</f>
        <v/>
      </c>
      <c r="B950" s="128" t="str">
        <f>IF(A950="","",VLOOKUP(A950,Journal!$X:$AG,10,FALSE))</f>
        <v/>
      </c>
      <c r="C950" s="127" t="str">
        <f>IF(A950="","",IF(ISNA(VLOOKUP(A950,Journal!$X$2:$X$1000,1,FALSE)),"",VLOOKUP(A950,Journal!$X$2:$Y$1000,2,FALSE)))</f>
        <v/>
      </c>
      <c r="D950" s="79" t="str">
        <f>IF(A950="","",IF(ISNA(VLOOKUP(A950,Journal!$X$2:$X$1000,1,FALSE)),"",VLOOKUP(A950,Journal!$X$2:$AF$1000,9,FALSE)))</f>
        <v/>
      </c>
      <c r="E950" s="79" t="str">
        <f>IF(A950="","",IF(ISNA(VLOOKUP(A950,Journal!$X$2:$X$1000,1,FALSE)),"",VLOOKUP(A950,Journal!$X$2:$AK$1000,13,FALSE)))</f>
        <v/>
      </c>
      <c r="F950" s="79" t="str">
        <f>IF(A950="","",IF(ISNA(VLOOKUP(A950,Journal!$X$2:$X$1000,1,FALSE)),"",VLOOKUP(A950,Journal!$X$2:$AK$1000,14,FALSE)))</f>
        <v/>
      </c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</row>
    <row r="951" spans="1:20" ht="15.75" customHeight="1" x14ac:dyDescent="0.25">
      <c r="A951" s="80" t="str">
        <f>IF(AND(Journal!L951&gt;=Statistics!$E$4,Journal!L951&lt;=Statistics!$F$4),Journal!X951,"")</f>
        <v/>
      </c>
      <c r="B951" s="128" t="str">
        <f>IF(A951="","",VLOOKUP(A951,Journal!$X:$AG,10,FALSE))</f>
        <v/>
      </c>
      <c r="C951" s="127" t="str">
        <f>IF(A951="","",IF(ISNA(VLOOKUP(A951,Journal!$X$2:$X$1000,1,FALSE)),"",VLOOKUP(A951,Journal!$X$2:$Y$1000,2,FALSE)))</f>
        <v/>
      </c>
      <c r="D951" s="79" t="str">
        <f>IF(A951="","",IF(ISNA(VLOOKUP(A951,Journal!$X$2:$X$1000,1,FALSE)),"",VLOOKUP(A951,Journal!$X$2:$AF$1000,9,FALSE)))</f>
        <v/>
      </c>
      <c r="E951" s="79" t="str">
        <f>IF(A951="","",IF(ISNA(VLOOKUP(A951,Journal!$X$2:$X$1000,1,FALSE)),"",VLOOKUP(A951,Journal!$X$2:$AK$1000,13,FALSE)))</f>
        <v/>
      </c>
      <c r="F951" s="79" t="str">
        <f>IF(A951="","",IF(ISNA(VLOOKUP(A951,Journal!$X$2:$X$1000,1,FALSE)),"",VLOOKUP(A951,Journal!$X$2:$AK$1000,14,FALSE)))</f>
        <v/>
      </c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</row>
    <row r="952" spans="1:20" ht="15.75" customHeight="1" x14ac:dyDescent="0.25">
      <c r="A952" s="80" t="str">
        <f>IF(AND(Journal!L952&gt;=Statistics!$E$4,Journal!L952&lt;=Statistics!$F$4),Journal!X952,"")</f>
        <v/>
      </c>
      <c r="B952" s="128" t="str">
        <f>IF(A952="","",VLOOKUP(A952,Journal!$X:$AG,10,FALSE))</f>
        <v/>
      </c>
      <c r="C952" s="127" t="str">
        <f>IF(A952="","",IF(ISNA(VLOOKUP(A952,Journal!$X$2:$X$1000,1,FALSE)),"",VLOOKUP(A952,Journal!$X$2:$Y$1000,2,FALSE)))</f>
        <v/>
      </c>
      <c r="D952" s="79" t="str">
        <f>IF(A952="","",IF(ISNA(VLOOKUP(A952,Journal!$X$2:$X$1000,1,FALSE)),"",VLOOKUP(A952,Journal!$X$2:$AF$1000,9,FALSE)))</f>
        <v/>
      </c>
      <c r="E952" s="79" t="str">
        <f>IF(A952="","",IF(ISNA(VLOOKUP(A952,Journal!$X$2:$X$1000,1,FALSE)),"",VLOOKUP(A952,Journal!$X$2:$AK$1000,13,FALSE)))</f>
        <v/>
      </c>
      <c r="F952" s="79" t="str">
        <f>IF(A952="","",IF(ISNA(VLOOKUP(A952,Journal!$X$2:$X$1000,1,FALSE)),"",VLOOKUP(A952,Journal!$X$2:$AK$1000,14,FALSE)))</f>
        <v/>
      </c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</row>
    <row r="953" spans="1:20" ht="15.75" customHeight="1" x14ac:dyDescent="0.25">
      <c r="A953" s="80" t="str">
        <f>IF(AND(Journal!L953&gt;=Statistics!$E$4,Journal!L953&lt;=Statistics!$F$4),Journal!X953,"")</f>
        <v/>
      </c>
      <c r="B953" s="128" t="str">
        <f>IF(A953="","",VLOOKUP(A953,Journal!$X:$AG,10,FALSE))</f>
        <v/>
      </c>
      <c r="C953" s="127" t="str">
        <f>IF(A953="","",IF(ISNA(VLOOKUP(A953,Journal!$X$2:$X$1000,1,FALSE)),"",VLOOKUP(A953,Journal!$X$2:$Y$1000,2,FALSE)))</f>
        <v/>
      </c>
      <c r="D953" s="79" t="str">
        <f>IF(A953="","",IF(ISNA(VLOOKUP(A953,Journal!$X$2:$X$1000,1,FALSE)),"",VLOOKUP(A953,Journal!$X$2:$AF$1000,9,FALSE)))</f>
        <v/>
      </c>
      <c r="E953" s="79" t="str">
        <f>IF(A953="","",IF(ISNA(VLOOKUP(A953,Journal!$X$2:$X$1000,1,FALSE)),"",VLOOKUP(A953,Journal!$X$2:$AK$1000,13,FALSE)))</f>
        <v/>
      </c>
      <c r="F953" s="79" t="str">
        <f>IF(A953="","",IF(ISNA(VLOOKUP(A953,Journal!$X$2:$X$1000,1,FALSE)),"",VLOOKUP(A953,Journal!$X$2:$AK$1000,14,FALSE)))</f>
        <v/>
      </c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</row>
    <row r="954" spans="1:20" ht="15.75" customHeight="1" x14ac:dyDescent="0.25">
      <c r="A954" s="80" t="str">
        <f>IF(AND(Journal!L954&gt;=Statistics!$E$4,Journal!L954&lt;=Statistics!$F$4),Journal!X954,"")</f>
        <v/>
      </c>
      <c r="B954" s="128" t="str">
        <f>IF(A954="","",VLOOKUP(A954,Journal!$X:$AG,10,FALSE))</f>
        <v/>
      </c>
      <c r="C954" s="127" t="str">
        <f>IF(A954="","",IF(ISNA(VLOOKUP(A954,Journal!$X$2:$X$1000,1,FALSE)),"",VLOOKUP(A954,Journal!$X$2:$Y$1000,2,FALSE)))</f>
        <v/>
      </c>
      <c r="D954" s="79" t="str">
        <f>IF(A954="","",IF(ISNA(VLOOKUP(A954,Journal!$X$2:$X$1000,1,FALSE)),"",VLOOKUP(A954,Journal!$X$2:$AF$1000,9,FALSE)))</f>
        <v/>
      </c>
      <c r="E954" s="79" t="str">
        <f>IF(A954="","",IF(ISNA(VLOOKUP(A954,Journal!$X$2:$X$1000,1,FALSE)),"",VLOOKUP(A954,Journal!$X$2:$AK$1000,13,FALSE)))</f>
        <v/>
      </c>
      <c r="F954" s="79" t="str">
        <f>IF(A954="","",IF(ISNA(VLOOKUP(A954,Journal!$X$2:$X$1000,1,FALSE)),"",VLOOKUP(A954,Journal!$X$2:$AK$1000,14,FALSE)))</f>
        <v/>
      </c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</row>
    <row r="955" spans="1:20" ht="15.75" customHeight="1" x14ac:dyDescent="0.25">
      <c r="A955" s="80" t="str">
        <f>IF(AND(Journal!L955&gt;=Statistics!$E$4,Journal!L955&lt;=Statistics!$F$4),Journal!X955,"")</f>
        <v/>
      </c>
      <c r="B955" s="128" t="str">
        <f>IF(A955="","",VLOOKUP(A955,Journal!$X:$AG,10,FALSE))</f>
        <v/>
      </c>
      <c r="C955" s="127" t="str">
        <f>IF(A955="","",IF(ISNA(VLOOKUP(A955,Journal!$X$2:$X$1000,1,FALSE)),"",VLOOKUP(A955,Journal!$X$2:$Y$1000,2,FALSE)))</f>
        <v/>
      </c>
      <c r="D955" s="79" t="str">
        <f>IF(A955="","",IF(ISNA(VLOOKUP(A955,Journal!$X$2:$X$1000,1,FALSE)),"",VLOOKUP(A955,Journal!$X$2:$AF$1000,9,FALSE)))</f>
        <v/>
      </c>
      <c r="E955" s="79" t="str">
        <f>IF(A955="","",IF(ISNA(VLOOKUP(A955,Journal!$X$2:$X$1000,1,FALSE)),"",VLOOKUP(A955,Journal!$X$2:$AK$1000,13,FALSE)))</f>
        <v/>
      </c>
      <c r="F955" s="79" t="str">
        <f>IF(A955="","",IF(ISNA(VLOOKUP(A955,Journal!$X$2:$X$1000,1,FALSE)),"",VLOOKUP(A955,Journal!$X$2:$AK$1000,14,FALSE)))</f>
        <v/>
      </c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</row>
    <row r="956" spans="1:20" ht="15.75" customHeight="1" x14ac:dyDescent="0.25">
      <c r="A956" s="80" t="str">
        <f>IF(AND(Journal!L956&gt;=Statistics!$E$4,Journal!L956&lt;=Statistics!$F$4),Journal!X956,"")</f>
        <v/>
      </c>
      <c r="B956" s="128" t="str">
        <f>IF(A956="","",VLOOKUP(A956,Journal!$X:$AG,10,FALSE))</f>
        <v/>
      </c>
      <c r="C956" s="127" t="str">
        <f>IF(A956="","",IF(ISNA(VLOOKUP(A956,Journal!$X$2:$X$1000,1,FALSE)),"",VLOOKUP(A956,Journal!$X$2:$Y$1000,2,FALSE)))</f>
        <v/>
      </c>
      <c r="D956" s="79" t="str">
        <f>IF(A956="","",IF(ISNA(VLOOKUP(A956,Journal!$X$2:$X$1000,1,FALSE)),"",VLOOKUP(A956,Journal!$X$2:$AF$1000,9,FALSE)))</f>
        <v/>
      </c>
      <c r="E956" s="79" t="str">
        <f>IF(A956="","",IF(ISNA(VLOOKUP(A956,Journal!$X$2:$X$1000,1,FALSE)),"",VLOOKUP(A956,Journal!$X$2:$AK$1000,13,FALSE)))</f>
        <v/>
      </c>
      <c r="F956" s="79" t="str">
        <f>IF(A956="","",IF(ISNA(VLOOKUP(A956,Journal!$X$2:$X$1000,1,FALSE)),"",VLOOKUP(A956,Journal!$X$2:$AK$1000,14,FALSE)))</f>
        <v/>
      </c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</row>
    <row r="957" spans="1:20" ht="15.75" customHeight="1" x14ac:dyDescent="0.25">
      <c r="A957" s="80" t="str">
        <f>IF(AND(Journal!L957&gt;=Statistics!$E$4,Journal!L957&lt;=Statistics!$F$4),Journal!X957,"")</f>
        <v/>
      </c>
      <c r="B957" s="128" t="str">
        <f>IF(A957="","",VLOOKUP(A957,Journal!$X:$AG,10,FALSE))</f>
        <v/>
      </c>
      <c r="C957" s="127" t="str">
        <f>IF(A957="","",IF(ISNA(VLOOKUP(A957,Journal!$X$2:$X$1000,1,FALSE)),"",VLOOKUP(A957,Journal!$X$2:$Y$1000,2,FALSE)))</f>
        <v/>
      </c>
      <c r="D957" s="79" t="str">
        <f>IF(A957="","",IF(ISNA(VLOOKUP(A957,Journal!$X$2:$X$1000,1,FALSE)),"",VLOOKUP(A957,Journal!$X$2:$AF$1000,9,FALSE)))</f>
        <v/>
      </c>
      <c r="E957" s="79" t="str">
        <f>IF(A957="","",IF(ISNA(VLOOKUP(A957,Journal!$X$2:$X$1000,1,FALSE)),"",VLOOKUP(A957,Journal!$X$2:$AK$1000,13,FALSE)))</f>
        <v/>
      </c>
      <c r="F957" s="79" t="str">
        <f>IF(A957="","",IF(ISNA(VLOOKUP(A957,Journal!$X$2:$X$1000,1,FALSE)),"",VLOOKUP(A957,Journal!$X$2:$AK$1000,14,FALSE)))</f>
        <v/>
      </c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</row>
    <row r="958" spans="1:20" ht="15.75" customHeight="1" x14ac:dyDescent="0.25">
      <c r="A958" s="80" t="str">
        <f>IF(AND(Journal!L958&gt;=Statistics!$E$4,Journal!L958&lt;=Statistics!$F$4),Journal!X958,"")</f>
        <v/>
      </c>
      <c r="B958" s="128" t="str">
        <f>IF(A958="","",VLOOKUP(A958,Journal!$X:$AG,10,FALSE))</f>
        <v/>
      </c>
      <c r="C958" s="127" t="str">
        <f>IF(A958="","",IF(ISNA(VLOOKUP(A958,Journal!$X$2:$X$1000,1,FALSE)),"",VLOOKUP(A958,Journal!$X$2:$Y$1000,2,FALSE)))</f>
        <v/>
      </c>
      <c r="D958" s="79" t="str">
        <f>IF(A958="","",IF(ISNA(VLOOKUP(A958,Journal!$X$2:$X$1000,1,FALSE)),"",VLOOKUP(A958,Journal!$X$2:$AF$1000,9,FALSE)))</f>
        <v/>
      </c>
      <c r="E958" s="79" t="str">
        <f>IF(A958="","",IF(ISNA(VLOOKUP(A958,Journal!$X$2:$X$1000,1,FALSE)),"",VLOOKUP(A958,Journal!$X$2:$AK$1000,13,FALSE)))</f>
        <v/>
      </c>
      <c r="F958" s="79" t="str">
        <f>IF(A958="","",IF(ISNA(VLOOKUP(A958,Journal!$X$2:$X$1000,1,FALSE)),"",VLOOKUP(A958,Journal!$X$2:$AK$1000,14,FALSE)))</f>
        <v/>
      </c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</row>
    <row r="959" spans="1:20" ht="15.75" customHeight="1" x14ac:dyDescent="0.25">
      <c r="A959" s="80" t="str">
        <f>IF(AND(Journal!L959&gt;=Statistics!$E$4,Journal!L959&lt;=Statistics!$F$4),Journal!X959,"")</f>
        <v/>
      </c>
      <c r="B959" s="128" t="str">
        <f>IF(A959="","",VLOOKUP(A959,Journal!$X:$AG,10,FALSE))</f>
        <v/>
      </c>
      <c r="C959" s="127" t="str">
        <f>IF(A959="","",IF(ISNA(VLOOKUP(A959,Journal!$X$2:$X$1000,1,FALSE)),"",VLOOKUP(A959,Journal!$X$2:$Y$1000,2,FALSE)))</f>
        <v/>
      </c>
      <c r="D959" s="79" t="str">
        <f>IF(A959="","",IF(ISNA(VLOOKUP(A959,Journal!$X$2:$X$1000,1,FALSE)),"",VLOOKUP(A959,Journal!$X$2:$AF$1000,9,FALSE)))</f>
        <v/>
      </c>
      <c r="E959" s="79" t="str">
        <f>IF(A959="","",IF(ISNA(VLOOKUP(A959,Journal!$X$2:$X$1000,1,FALSE)),"",VLOOKUP(A959,Journal!$X$2:$AK$1000,13,FALSE)))</f>
        <v/>
      </c>
      <c r="F959" s="79" t="str">
        <f>IF(A959="","",IF(ISNA(VLOOKUP(A959,Journal!$X$2:$X$1000,1,FALSE)),"",VLOOKUP(A959,Journal!$X$2:$AK$1000,14,FALSE)))</f>
        <v/>
      </c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</row>
    <row r="960" spans="1:20" ht="15.75" customHeight="1" x14ac:dyDescent="0.25">
      <c r="A960" s="80" t="str">
        <f>IF(AND(Journal!L960&gt;=Statistics!$E$4,Journal!L960&lt;=Statistics!$F$4),Journal!X960,"")</f>
        <v/>
      </c>
      <c r="B960" s="128" t="str">
        <f>IF(A960="","",VLOOKUP(A960,Journal!$X:$AG,10,FALSE))</f>
        <v/>
      </c>
      <c r="C960" s="127" t="str">
        <f>IF(A960="","",IF(ISNA(VLOOKUP(A960,Journal!$X$2:$X$1000,1,FALSE)),"",VLOOKUP(A960,Journal!$X$2:$Y$1000,2,FALSE)))</f>
        <v/>
      </c>
      <c r="D960" s="79" t="str">
        <f>IF(A960="","",IF(ISNA(VLOOKUP(A960,Journal!$X$2:$X$1000,1,FALSE)),"",VLOOKUP(A960,Journal!$X$2:$AF$1000,9,FALSE)))</f>
        <v/>
      </c>
      <c r="E960" s="79" t="str">
        <f>IF(A960="","",IF(ISNA(VLOOKUP(A960,Journal!$X$2:$X$1000,1,FALSE)),"",VLOOKUP(A960,Journal!$X$2:$AK$1000,13,FALSE)))</f>
        <v/>
      </c>
      <c r="F960" s="79" t="str">
        <f>IF(A960="","",IF(ISNA(VLOOKUP(A960,Journal!$X$2:$X$1000,1,FALSE)),"",VLOOKUP(A960,Journal!$X$2:$AK$1000,14,FALSE)))</f>
        <v/>
      </c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</row>
    <row r="961" spans="1:20" ht="15.75" customHeight="1" x14ac:dyDescent="0.25">
      <c r="A961" s="80" t="str">
        <f>IF(AND(Journal!L961&gt;=Statistics!$E$4,Journal!L961&lt;=Statistics!$F$4),Journal!X961,"")</f>
        <v/>
      </c>
      <c r="B961" s="128" t="str">
        <f>IF(A961="","",VLOOKUP(A961,Journal!$X:$AG,10,FALSE))</f>
        <v/>
      </c>
      <c r="C961" s="127" t="str">
        <f>IF(A961="","",IF(ISNA(VLOOKUP(A961,Journal!$X$2:$X$1000,1,FALSE)),"",VLOOKUP(A961,Journal!$X$2:$Y$1000,2,FALSE)))</f>
        <v/>
      </c>
      <c r="D961" s="79" t="str">
        <f>IF(A961="","",IF(ISNA(VLOOKUP(A961,Journal!$X$2:$X$1000,1,FALSE)),"",VLOOKUP(A961,Journal!$X$2:$AF$1000,9,FALSE)))</f>
        <v/>
      </c>
      <c r="E961" s="79" t="str">
        <f>IF(A961="","",IF(ISNA(VLOOKUP(A961,Journal!$X$2:$X$1000,1,FALSE)),"",VLOOKUP(A961,Journal!$X$2:$AK$1000,13,FALSE)))</f>
        <v/>
      </c>
      <c r="F961" s="79" t="str">
        <f>IF(A961="","",IF(ISNA(VLOOKUP(A961,Journal!$X$2:$X$1000,1,FALSE)),"",VLOOKUP(A961,Journal!$X$2:$AK$1000,14,FALSE)))</f>
        <v/>
      </c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</row>
    <row r="962" spans="1:20" ht="15.75" customHeight="1" x14ac:dyDescent="0.25">
      <c r="A962" s="80" t="str">
        <f>IF(AND(Journal!L962&gt;=Statistics!$E$4,Journal!L962&lt;=Statistics!$F$4),Journal!X962,"")</f>
        <v/>
      </c>
      <c r="B962" s="128" t="str">
        <f>IF(A962="","",VLOOKUP(A962,Journal!$X:$AG,10,FALSE))</f>
        <v/>
      </c>
      <c r="C962" s="127" t="str">
        <f>IF(A962="","",IF(ISNA(VLOOKUP(A962,Journal!$X$2:$X$1000,1,FALSE)),"",VLOOKUP(A962,Journal!$X$2:$Y$1000,2,FALSE)))</f>
        <v/>
      </c>
      <c r="D962" s="79" t="str">
        <f>IF(A962="","",IF(ISNA(VLOOKUP(A962,Journal!$X$2:$X$1000,1,FALSE)),"",VLOOKUP(A962,Journal!$X$2:$AF$1000,9,FALSE)))</f>
        <v/>
      </c>
      <c r="E962" s="79" t="str">
        <f>IF(A962="","",IF(ISNA(VLOOKUP(A962,Journal!$X$2:$X$1000,1,FALSE)),"",VLOOKUP(A962,Journal!$X$2:$AK$1000,13,FALSE)))</f>
        <v/>
      </c>
      <c r="F962" s="79" t="str">
        <f>IF(A962="","",IF(ISNA(VLOOKUP(A962,Journal!$X$2:$X$1000,1,FALSE)),"",VLOOKUP(A962,Journal!$X$2:$AK$1000,14,FALSE)))</f>
        <v/>
      </c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</row>
    <row r="963" spans="1:20" ht="15.75" customHeight="1" x14ac:dyDescent="0.25">
      <c r="A963" s="80" t="str">
        <f>IF(AND(Journal!L963&gt;=Statistics!$E$4,Journal!L963&lt;=Statistics!$F$4),Journal!X963,"")</f>
        <v/>
      </c>
      <c r="B963" s="128" t="str">
        <f>IF(A963="","",VLOOKUP(A963,Journal!$X:$AG,10,FALSE))</f>
        <v/>
      </c>
      <c r="C963" s="127" t="str">
        <f>IF(A963="","",IF(ISNA(VLOOKUP(A963,Journal!$X$2:$X$1000,1,FALSE)),"",VLOOKUP(A963,Journal!$X$2:$Y$1000,2,FALSE)))</f>
        <v/>
      </c>
      <c r="D963" s="79" t="str">
        <f>IF(A963="","",IF(ISNA(VLOOKUP(A963,Journal!$X$2:$X$1000,1,FALSE)),"",VLOOKUP(A963,Journal!$X$2:$AF$1000,9,FALSE)))</f>
        <v/>
      </c>
      <c r="E963" s="79" t="str">
        <f>IF(A963="","",IF(ISNA(VLOOKUP(A963,Journal!$X$2:$X$1000,1,FALSE)),"",VLOOKUP(A963,Journal!$X$2:$AK$1000,13,FALSE)))</f>
        <v/>
      </c>
      <c r="F963" s="79" t="str">
        <f>IF(A963="","",IF(ISNA(VLOOKUP(A963,Journal!$X$2:$X$1000,1,FALSE)),"",VLOOKUP(A963,Journal!$X$2:$AK$1000,14,FALSE)))</f>
        <v/>
      </c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</row>
    <row r="964" spans="1:20" ht="15.75" customHeight="1" x14ac:dyDescent="0.25">
      <c r="A964" s="80" t="str">
        <f>IF(AND(Journal!L964&gt;=Statistics!$E$4,Journal!L964&lt;=Statistics!$F$4),Journal!X964,"")</f>
        <v/>
      </c>
      <c r="B964" s="128" t="str">
        <f>IF(A964="","",VLOOKUP(A964,Journal!$X:$AG,10,FALSE))</f>
        <v/>
      </c>
      <c r="C964" s="127" t="str">
        <f>IF(A964="","",IF(ISNA(VLOOKUP(A964,Journal!$X$2:$X$1000,1,FALSE)),"",VLOOKUP(A964,Journal!$X$2:$Y$1000,2,FALSE)))</f>
        <v/>
      </c>
      <c r="D964" s="79" t="str">
        <f>IF(A964="","",IF(ISNA(VLOOKUP(A964,Journal!$X$2:$X$1000,1,FALSE)),"",VLOOKUP(A964,Journal!$X$2:$AF$1000,9,FALSE)))</f>
        <v/>
      </c>
      <c r="E964" s="79" t="str">
        <f>IF(A964="","",IF(ISNA(VLOOKUP(A964,Journal!$X$2:$X$1000,1,FALSE)),"",VLOOKUP(A964,Journal!$X$2:$AK$1000,13,FALSE)))</f>
        <v/>
      </c>
      <c r="F964" s="79" t="str">
        <f>IF(A964="","",IF(ISNA(VLOOKUP(A964,Journal!$X$2:$X$1000,1,FALSE)),"",VLOOKUP(A964,Journal!$X$2:$AK$1000,14,FALSE)))</f>
        <v/>
      </c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</row>
    <row r="965" spans="1:20" ht="15.75" customHeight="1" x14ac:dyDescent="0.25">
      <c r="A965" s="80" t="str">
        <f>IF(AND(Journal!L965&gt;=Statistics!$E$4,Journal!L965&lt;=Statistics!$F$4),Journal!X965,"")</f>
        <v/>
      </c>
      <c r="B965" s="128" t="str">
        <f>IF(A965="","",VLOOKUP(A965,Journal!$X:$AG,10,FALSE))</f>
        <v/>
      </c>
      <c r="C965" s="127" t="str">
        <f>IF(A965="","",IF(ISNA(VLOOKUP(A965,Journal!$X$2:$X$1000,1,FALSE)),"",VLOOKUP(A965,Journal!$X$2:$Y$1000,2,FALSE)))</f>
        <v/>
      </c>
      <c r="D965" s="79" t="str">
        <f>IF(A965="","",IF(ISNA(VLOOKUP(A965,Journal!$X$2:$X$1000,1,FALSE)),"",VLOOKUP(A965,Journal!$X$2:$AF$1000,9,FALSE)))</f>
        <v/>
      </c>
      <c r="E965" s="79" t="str">
        <f>IF(A965="","",IF(ISNA(VLOOKUP(A965,Journal!$X$2:$X$1000,1,FALSE)),"",VLOOKUP(A965,Journal!$X$2:$AK$1000,13,FALSE)))</f>
        <v/>
      </c>
      <c r="F965" s="79" t="str">
        <f>IF(A965="","",IF(ISNA(VLOOKUP(A965,Journal!$X$2:$X$1000,1,FALSE)),"",VLOOKUP(A965,Journal!$X$2:$AK$1000,14,FALSE)))</f>
        <v/>
      </c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</row>
    <row r="966" spans="1:20" ht="15.75" customHeight="1" x14ac:dyDescent="0.25">
      <c r="A966" s="80" t="str">
        <f>IF(AND(Journal!L966&gt;=Statistics!$E$4,Journal!L966&lt;=Statistics!$F$4),Journal!X966,"")</f>
        <v/>
      </c>
      <c r="B966" s="128" t="str">
        <f>IF(A966="","",VLOOKUP(A966,Journal!$X:$AG,10,FALSE))</f>
        <v/>
      </c>
      <c r="C966" s="127" t="str">
        <f>IF(A966="","",IF(ISNA(VLOOKUP(A966,Journal!$X$2:$X$1000,1,FALSE)),"",VLOOKUP(A966,Journal!$X$2:$Y$1000,2,FALSE)))</f>
        <v/>
      </c>
      <c r="D966" s="79" t="str">
        <f>IF(A966="","",IF(ISNA(VLOOKUP(A966,Journal!$X$2:$X$1000,1,FALSE)),"",VLOOKUP(A966,Journal!$X$2:$AF$1000,9,FALSE)))</f>
        <v/>
      </c>
      <c r="E966" s="79" t="str">
        <f>IF(A966="","",IF(ISNA(VLOOKUP(A966,Journal!$X$2:$X$1000,1,FALSE)),"",VLOOKUP(A966,Journal!$X$2:$AK$1000,13,FALSE)))</f>
        <v/>
      </c>
      <c r="F966" s="79" t="str">
        <f>IF(A966="","",IF(ISNA(VLOOKUP(A966,Journal!$X$2:$X$1000,1,FALSE)),"",VLOOKUP(A966,Journal!$X$2:$AK$1000,14,FALSE)))</f>
        <v/>
      </c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</row>
    <row r="967" spans="1:20" ht="15.75" customHeight="1" x14ac:dyDescent="0.25">
      <c r="A967" s="80" t="str">
        <f>IF(AND(Journal!L967&gt;=Statistics!$E$4,Journal!L967&lt;=Statistics!$F$4),Journal!X967,"")</f>
        <v/>
      </c>
      <c r="B967" s="128" t="str">
        <f>IF(A967="","",VLOOKUP(A967,Journal!$X:$AG,10,FALSE))</f>
        <v/>
      </c>
      <c r="C967" s="127" t="str">
        <f>IF(A967="","",IF(ISNA(VLOOKUP(A967,Journal!$X$2:$X$1000,1,FALSE)),"",VLOOKUP(A967,Journal!$X$2:$Y$1000,2,FALSE)))</f>
        <v/>
      </c>
      <c r="D967" s="79" t="str">
        <f>IF(A967="","",IF(ISNA(VLOOKUP(A967,Journal!$X$2:$X$1000,1,FALSE)),"",VLOOKUP(A967,Journal!$X$2:$AF$1000,9,FALSE)))</f>
        <v/>
      </c>
      <c r="E967" s="79" t="str">
        <f>IF(A967="","",IF(ISNA(VLOOKUP(A967,Journal!$X$2:$X$1000,1,FALSE)),"",VLOOKUP(A967,Journal!$X$2:$AK$1000,13,FALSE)))</f>
        <v/>
      </c>
      <c r="F967" s="79" t="str">
        <f>IF(A967="","",IF(ISNA(VLOOKUP(A967,Journal!$X$2:$X$1000,1,FALSE)),"",VLOOKUP(A967,Journal!$X$2:$AK$1000,14,FALSE)))</f>
        <v/>
      </c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</row>
    <row r="968" spans="1:20" ht="15.75" customHeight="1" x14ac:dyDescent="0.25">
      <c r="A968" s="80" t="str">
        <f>IF(AND(Journal!L968&gt;=Statistics!$E$4,Journal!L968&lt;=Statistics!$F$4),Journal!X968,"")</f>
        <v/>
      </c>
      <c r="B968" s="128" t="str">
        <f>IF(A968="","",VLOOKUP(A968,Journal!$X:$AG,10,FALSE))</f>
        <v/>
      </c>
      <c r="C968" s="127" t="str">
        <f>IF(A968="","",IF(ISNA(VLOOKUP(A968,Journal!$X$2:$X$1000,1,FALSE)),"",VLOOKUP(A968,Journal!$X$2:$Y$1000,2,FALSE)))</f>
        <v/>
      </c>
      <c r="D968" s="79" t="str">
        <f>IF(A968="","",IF(ISNA(VLOOKUP(A968,Journal!$X$2:$X$1000,1,FALSE)),"",VLOOKUP(A968,Journal!$X$2:$AF$1000,9,FALSE)))</f>
        <v/>
      </c>
      <c r="E968" s="79" t="str">
        <f>IF(A968="","",IF(ISNA(VLOOKUP(A968,Journal!$X$2:$X$1000,1,FALSE)),"",VLOOKUP(A968,Journal!$X$2:$AK$1000,13,FALSE)))</f>
        <v/>
      </c>
      <c r="F968" s="79" t="str">
        <f>IF(A968="","",IF(ISNA(VLOOKUP(A968,Journal!$X$2:$X$1000,1,FALSE)),"",VLOOKUP(A968,Journal!$X$2:$AK$1000,14,FALSE)))</f>
        <v/>
      </c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</row>
    <row r="969" spans="1:20" ht="15.75" customHeight="1" x14ac:dyDescent="0.25">
      <c r="A969" s="80" t="str">
        <f>IF(AND(Journal!L969&gt;=Statistics!$E$4,Journal!L969&lt;=Statistics!$F$4),Journal!X969,"")</f>
        <v/>
      </c>
      <c r="B969" s="128" t="str">
        <f>IF(A969="","",VLOOKUP(A969,Journal!$X:$AG,10,FALSE))</f>
        <v/>
      </c>
      <c r="C969" s="127" t="str">
        <f>IF(A969="","",IF(ISNA(VLOOKUP(A969,Journal!$X$2:$X$1000,1,FALSE)),"",VLOOKUP(A969,Journal!$X$2:$Y$1000,2,FALSE)))</f>
        <v/>
      </c>
      <c r="D969" s="79" t="str">
        <f>IF(A969="","",IF(ISNA(VLOOKUP(A969,Journal!$X$2:$X$1000,1,FALSE)),"",VLOOKUP(A969,Journal!$X$2:$AF$1000,9,FALSE)))</f>
        <v/>
      </c>
      <c r="E969" s="79" t="str">
        <f>IF(A969="","",IF(ISNA(VLOOKUP(A969,Journal!$X$2:$X$1000,1,FALSE)),"",VLOOKUP(A969,Journal!$X$2:$AK$1000,13,FALSE)))</f>
        <v/>
      </c>
      <c r="F969" s="79" t="str">
        <f>IF(A969="","",IF(ISNA(VLOOKUP(A969,Journal!$X$2:$X$1000,1,FALSE)),"",VLOOKUP(A969,Journal!$X$2:$AK$1000,14,FALSE)))</f>
        <v/>
      </c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</row>
    <row r="970" spans="1:20" ht="15.75" customHeight="1" x14ac:dyDescent="0.25">
      <c r="A970" s="80" t="str">
        <f>IF(AND(Journal!L970&gt;=Statistics!$E$4,Journal!L970&lt;=Statistics!$F$4),Journal!X970,"")</f>
        <v/>
      </c>
      <c r="B970" s="128" t="str">
        <f>IF(A970="","",VLOOKUP(A970,Journal!$X:$AG,10,FALSE))</f>
        <v/>
      </c>
      <c r="C970" s="127" t="str">
        <f>IF(A970="","",IF(ISNA(VLOOKUP(A970,Journal!$X$2:$X$1000,1,FALSE)),"",VLOOKUP(A970,Journal!$X$2:$Y$1000,2,FALSE)))</f>
        <v/>
      </c>
      <c r="D970" s="79" t="str">
        <f>IF(A970="","",IF(ISNA(VLOOKUP(A970,Journal!$X$2:$X$1000,1,FALSE)),"",VLOOKUP(A970,Journal!$X$2:$AF$1000,9,FALSE)))</f>
        <v/>
      </c>
      <c r="E970" s="79" t="str">
        <f>IF(A970="","",IF(ISNA(VLOOKUP(A970,Journal!$X$2:$X$1000,1,FALSE)),"",VLOOKUP(A970,Journal!$X$2:$AK$1000,13,FALSE)))</f>
        <v/>
      </c>
      <c r="F970" s="79" t="str">
        <f>IF(A970="","",IF(ISNA(VLOOKUP(A970,Journal!$X$2:$X$1000,1,FALSE)),"",VLOOKUP(A970,Journal!$X$2:$AK$1000,14,FALSE)))</f>
        <v/>
      </c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</row>
    <row r="971" spans="1:20" ht="15.75" customHeight="1" x14ac:dyDescent="0.25">
      <c r="A971" s="80" t="str">
        <f>IF(AND(Journal!L971&gt;=Statistics!$E$4,Journal!L971&lt;=Statistics!$F$4),Journal!X971,"")</f>
        <v/>
      </c>
      <c r="B971" s="128" t="str">
        <f>IF(A971="","",VLOOKUP(A971,Journal!$X:$AG,10,FALSE))</f>
        <v/>
      </c>
      <c r="C971" s="127" t="str">
        <f>IF(A971="","",IF(ISNA(VLOOKUP(A971,Journal!$X$2:$X$1000,1,FALSE)),"",VLOOKUP(A971,Journal!$X$2:$Y$1000,2,FALSE)))</f>
        <v/>
      </c>
      <c r="D971" s="79" t="str">
        <f>IF(A971="","",IF(ISNA(VLOOKUP(A971,Journal!$X$2:$X$1000,1,FALSE)),"",VLOOKUP(A971,Journal!$X$2:$AF$1000,9,FALSE)))</f>
        <v/>
      </c>
      <c r="E971" s="79" t="str">
        <f>IF(A971="","",IF(ISNA(VLOOKUP(A971,Journal!$X$2:$X$1000,1,FALSE)),"",VLOOKUP(A971,Journal!$X$2:$AK$1000,13,FALSE)))</f>
        <v/>
      </c>
      <c r="F971" s="79" t="str">
        <f>IF(A971="","",IF(ISNA(VLOOKUP(A971,Journal!$X$2:$X$1000,1,FALSE)),"",VLOOKUP(A971,Journal!$X$2:$AK$1000,14,FALSE)))</f>
        <v/>
      </c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</row>
    <row r="972" spans="1:20" ht="15.75" customHeight="1" x14ac:dyDescent="0.25">
      <c r="A972" s="80" t="str">
        <f>IF(AND(Journal!L972&gt;=Statistics!$E$4,Journal!L972&lt;=Statistics!$F$4),Journal!X972,"")</f>
        <v/>
      </c>
      <c r="B972" s="128" t="str">
        <f>IF(A972="","",VLOOKUP(A972,Journal!$X:$AG,10,FALSE))</f>
        <v/>
      </c>
      <c r="C972" s="127" t="str">
        <f>IF(A972="","",IF(ISNA(VLOOKUP(A972,Journal!$X$2:$X$1000,1,FALSE)),"",VLOOKUP(A972,Journal!$X$2:$Y$1000,2,FALSE)))</f>
        <v/>
      </c>
      <c r="D972" s="79" t="str">
        <f>IF(A972="","",IF(ISNA(VLOOKUP(A972,Journal!$X$2:$X$1000,1,FALSE)),"",VLOOKUP(A972,Journal!$X$2:$AF$1000,9,FALSE)))</f>
        <v/>
      </c>
      <c r="E972" s="79" t="str">
        <f>IF(A972="","",IF(ISNA(VLOOKUP(A972,Journal!$X$2:$X$1000,1,FALSE)),"",VLOOKUP(A972,Journal!$X$2:$AK$1000,13,FALSE)))</f>
        <v/>
      </c>
      <c r="F972" s="79" t="str">
        <f>IF(A972="","",IF(ISNA(VLOOKUP(A972,Journal!$X$2:$X$1000,1,FALSE)),"",VLOOKUP(A972,Journal!$X$2:$AK$1000,14,FALSE)))</f>
        <v/>
      </c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</row>
    <row r="973" spans="1:20" ht="15.75" customHeight="1" x14ac:dyDescent="0.25">
      <c r="A973" s="80" t="str">
        <f>IF(AND(Journal!L973&gt;=Statistics!$E$4,Journal!L973&lt;=Statistics!$F$4),Journal!X973,"")</f>
        <v/>
      </c>
      <c r="B973" s="128" t="str">
        <f>IF(A973="","",VLOOKUP(A973,Journal!$X:$AG,10,FALSE))</f>
        <v/>
      </c>
      <c r="C973" s="127" t="str">
        <f>IF(A973="","",IF(ISNA(VLOOKUP(A973,Journal!$X$2:$X$1000,1,FALSE)),"",VLOOKUP(A973,Journal!$X$2:$Y$1000,2,FALSE)))</f>
        <v/>
      </c>
      <c r="D973" s="79" t="str">
        <f>IF(A973="","",IF(ISNA(VLOOKUP(A973,Journal!$X$2:$X$1000,1,FALSE)),"",VLOOKUP(A973,Journal!$X$2:$AF$1000,9,FALSE)))</f>
        <v/>
      </c>
      <c r="E973" s="79" t="str">
        <f>IF(A973="","",IF(ISNA(VLOOKUP(A973,Journal!$X$2:$X$1000,1,FALSE)),"",VLOOKUP(A973,Journal!$X$2:$AK$1000,13,FALSE)))</f>
        <v/>
      </c>
      <c r="F973" s="79" t="str">
        <f>IF(A973="","",IF(ISNA(VLOOKUP(A973,Journal!$X$2:$X$1000,1,FALSE)),"",VLOOKUP(A973,Journal!$X$2:$AK$1000,14,FALSE)))</f>
        <v/>
      </c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</row>
    <row r="974" spans="1:20" ht="15.75" customHeight="1" x14ac:dyDescent="0.25">
      <c r="A974" s="80" t="str">
        <f>IF(AND(Journal!L974&gt;=Statistics!$E$4,Journal!L974&lt;=Statistics!$F$4),Journal!X974,"")</f>
        <v/>
      </c>
      <c r="B974" s="128" t="str">
        <f>IF(A974="","",VLOOKUP(A974,Journal!$X:$AG,10,FALSE))</f>
        <v/>
      </c>
      <c r="C974" s="127" t="str">
        <f>IF(A974="","",IF(ISNA(VLOOKUP(A974,Journal!$X$2:$X$1000,1,FALSE)),"",VLOOKUP(A974,Journal!$X$2:$Y$1000,2,FALSE)))</f>
        <v/>
      </c>
      <c r="D974" s="79" t="str">
        <f>IF(A974="","",IF(ISNA(VLOOKUP(A974,Journal!$X$2:$X$1000,1,FALSE)),"",VLOOKUP(A974,Journal!$X$2:$AF$1000,9,FALSE)))</f>
        <v/>
      </c>
      <c r="E974" s="79" t="str">
        <f>IF(A974="","",IF(ISNA(VLOOKUP(A974,Journal!$X$2:$X$1000,1,FALSE)),"",VLOOKUP(A974,Journal!$X$2:$AK$1000,13,FALSE)))</f>
        <v/>
      </c>
      <c r="F974" s="79" t="str">
        <f>IF(A974="","",IF(ISNA(VLOOKUP(A974,Journal!$X$2:$X$1000,1,FALSE)),"",VLOOKUP(A974,Journal!$X$2:$AK$1000,14,FALSE)))</f>
        <v/>
      </c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</row>
    <row r="975" spans="1:20" ht="15.75" customHeight="1" x14ac:dyDescent="0.25">
      <c r="A975" s="80" t="str">
        <f>IF(AND(Journal!L975&gt;=Statistics!$E$4,Journal!L975&lt;=Statistics!$F$4),Journal!X975,"")</f>
        <v/>
      </c>
      <c r="B975" s="128" t="str">
        <f>IF(A975="","",VLOOKUP(A975,Journal!$X:$AG,10,FALSE))</f>
        <v/>
      </c>
      <c r="C975" s="127" t="str">
        <f>IF(A975="","",IF(ISNA(VLOOKUP(A975,Journal!$X$2:$X$1000,1,FALSE)),"",VLOOKUP(A975,Journal!$X$2:$Y$1000,2,FALSE)))</f>
        <v/>
      </c>
      <c r="D975" s="79" t="str">
        <f>IF(A975="","",IF(ISNA(VLOOKUP(A975,Journal!$X$2:$X$1000,1,FALSE)),"",VLOOKUP(A975,Journal!$X$2:$AF$1000,9,FALSE)))</f>
        <v/>
      </c>
      <c r="E975" s="79" t="str">
        <f>IF(A975="","",IF(ISNA(VLOOKUP(A975,Journal!$X$2:$X$1000,1,FALSE)),"",VLOOKUP(A975,Journal!$X$2:$AK$1000,13,FALSE)))</f>
        <v/>
      </c>
      <c r="F975" s="79" t="str">
        <f>IF(A975="","",IF(ISNA(VLOOKUP(A975,Journal!$X$2:$X$1000,1,FALSE)),"",VLOOKUP(A975,Journal!$X$2:$AK$1000,14,FALSE)))</f>
        <v/>
      </c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</row>
  </sheetData>
  <mergeCells count="1">
    <mergeCell ref="H1:L1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Journal</vt:lpstr>
      <vt:lpstr>Statistics</vt:lpstr>
      <vt:lpstr>Date Calculations</vt:lpstr>
      <vt:lpstr>Trade 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2025-08-06T08:42:33Z</dcterms:modified>
</cp:coreProperties>
</file>