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ta8316-13\Desktop\projects\spring\WordBook_Spring\docs\"/>
    </mc:Choice>
  </mc:AlternateContent>
  <bookViews>
    <workbookView xWindow="0" yWindow="0" windowWidth="16380" windowHeight="10095" firstSheet="5" activeTab="5"/>
  </bookViews>
  <sheets>
    <sheet name="메뉴구조도" sheetId="7" r:id="rId1"/>
    <sheet name="프로그램 명세서" sheetId="8" r:id="rId2"/>
    <sheet name="테이블명세서" sheetId="9" r:id="rId3"/>
    <sheet name="논리모델링" sheetId="10" r:id="rId4"/>
    <sheet name="물리모델링" sheetId="11" r:id="rId5"/>
    <sheet name="WBS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2" l="1"/>
  <c r="C36" i="12"/>
  <c r="F45" i="12"/>
  <c r="C45" i="12"/>
  <c r="F19" i="12"/>
  <c r="C19" i="12"/>
  <c r="E33" i="12"/>
  <c r="D33" i="12"/>
  <c r="F33" i="12"/>
  <c r="E32" i="12"/>
  <c r="D32" i="12"/>
  <c r="E31" i="12"/>
  <c r="E29" i="12" s="1"/>
  <c r="D31" i="12"/>
  <c r="D29" i="12" s="1"/>
  <c r="E49" i="12"/>
  <c r="E53" i="12"/>
  <c r="D53" i="12"/>
  <c r="D49" i="12"/>
  <c r="E41" i="12"/>
  <c r="D41" i="12"/>
  <c r="E34" i="12"/>
  <c r="D34" i="12"/>
  <c r="F58" i="12"/>
  <c r="C58" i="12"/>
  <c r="F57" i="12"/>
  <c r="C57" i="12"/>
  <c r="F56" i="12"/>
  <c r="C56" i="12"/>
  <c r="F55" i="12"/>
  <c r="C55" i="12"/>
  <c r="F54" i="12"/>
  <c r="C54" i="12"/>
  <c r="C53" i="12"/>
  <c r="C59" i="12"/>
  <c r="C60" i="12"/>
  <c r="F60" i="12"/>
  <c r="C61" i="12"/>
  <c r="F61" i="12"/>
  <c r="F46" i="12"/>
  <c r="C46" i="12"/>
  <c r="F30" i="12"/>
  <c r="F32" i="12"/>
  <c r="C30" i="12"/>
  <c r="C31" i="12"/>
  <c r="C32" i="12"/>
  <c r="C33" i="12"/>
  <c r="C28" i="12"/>
  <c r="E16" i="12"/>
  <c r="D16" i="12"/>
  <c r="G15" i="12"/>
  <c r="C15" i="12" s="1"/>
  <c r="F52" i="12"/>
  <c r="C52" i="12"/>
  <c r="F51" i="12"/>
  <c r="C51" i="12"/>
  <c r="F50" i="12"/>
  <c r="C50" i="12"/>
  <c r="C49" i="12"/>
  <c r="F48" i="12"/>
  <c r="C48" i="12"/>
  <c r="F47" i="12"/>
  <c r="C47" i="12"/>
  <c r="F44" i="12"/>
  <c r="C44" i="12"/>
  <c r="F43" i="12"/>
  <c r="C43" i="12"/>
  <c r="F42" i="12"/>
  <c r="C42" i="12"/>
  <c r="C41" i="12"/>
  <c r="F40" i="12"/>
  <c r="C40" i="12"/>
  <c r="F39" i="12"/>
  <c r="C39" i="12"/>
  <c r="F38" i="12"/>
  <c r="C38" i="12"/>
  <c r="F37" i="12"/>
  <c r="C37" i="12"/>
  <c r="F35" i="12"/>
  <c r="C35" i="12"/>
  <c r="C34" i="12"/>
  <c r="C29" i="12"/>
  <c r="F27" i="12"/>
  <c r="C27" i="12"/>
  <c r="F26" i="12"/>
  <c r="C26" i="12"/>
  <c r="F25" i="12"/>
  <c r="C25" i="12"/>
  <c r="F24" i="12"/>
  <c r="C24" i="12"/>
  <c r="F23" i="12"/>
  <c r="C23" i="12"/>
  <c r="F22" i="12"/>
  <c r="C22" i="12"/>
  <c r="F21" i="12"/>
  <c r="C21" i="12"/>
  <c r="F20" i="12"/>
  <c r="C20" i="12"/>
  <c r="F18" i="12"/>
  <c r="C18" i="12"/>
  <c r="F17" i="12"/>
  <c r="C17" i="12"/>
  <c r="C16" i="12"/>
  <c r="F14" i="12"/>
  <c r="C14" i="12"/>
  <c r="F13" i="12"/>
  <c r="C13" i="12"/>
  <c r="F12" i="12"/>
  <c r="C12" i="12"/>
  <c r="F11" i="12"/>
  <c r="C11" i="12"/>
  <c r="F10" i="12"/>
  <c r="C10" i="12"/>
  <c r="F9" i="12"/>
  <c r="C9" i="12"/>
  <c r="F8" i="12"/>
  <c r="C8" i="12"/>
  <c r="F7" i="12"/>
  <c r="C7" i="12"/>
  <c r="F6" i="12"/>
  <c r="C6" i="12"/>
  <c r="F5" i="12"/>
  <c r="C5" i="12"/>
  <c r="F4" i="12"/>
  <c r="C4" i="12"/>
  <c r="F3" i="12"/>
  <c r="C3" i="12"/>
  <c r="G2" i="12"/>
  <c r="C2" i="12" s="1"/>
  <c r="F2" i="12"/>
  <c r="F29" i="12" l="1"/>
  <c r="F31" i="12"/>
  <c r="F53" i="12"/>
  <c r="F49" i="12"/>
  <c r="E28" i="12"/>
  <c r="E15" i="12" s="1"/>
  <c r="E59" i="12" s="1"/>
  <c r="D28" i="12"/>
  <c r="F41" i="12"/>
  <c r="F34" i="12"/>
  <c r="F16" i="12"/>
  <c r="F28" i="12" l="1"/>
  <c r="D15" i="12"/>
  <c r="D59" i="12" s="1"/>
  <c r="F59" i="12" s="1"/>
  <c r="F15" i="12" l="1"/>
</calcChain>
</file>

<file path=xl/sharedStrings.xml><?xml version="1.0" encoding="utf-8"?>
<sst xmlns="http://schemas.openxmlformats.org/spreadsheetml/2006/main" count="494" uniqueCount="230">
  <si>
    <t>사용자</t>
  </si>
  <si>
    <t>구분</t>
  </si>
  <si>
    <t>1depth</t>
  </si>
  <si>
    <t>2depth</t>
  </si>
  <si>
    <t>3depth</t>
  </si>
  <si>
    <t>4depth</t>
  </si>
  <si>
    <t>tap/page</t>
  </si>
  <si>
    <t>page/기능구분</t>
  </si>
  <si>
    <t>비고</t>
  </si>
  <si>
    <t>Page</t>
  </si>
  <si>
    <t>인덱스</t>
  </si>
  <si>
    <t>Page</t>
    <phoneticPr fontId="13" type="noConversion"/>
  </si>
  <si>
    <t>로그인</t>
    <phoneticPr fontId="13" type="noConversion"/>
  </si>
  <si>
    <t>Program</t>
    <phoneticPr fontId="13" type="noConversion"/>
  </si>
  <si>
    <t>회원가입</t>
    <phoneticPr fontId="13" type="noConversion"/>
  </si>
  <si>
    <t>Program</t>
  </si>
  <si>
    <t>아이디 찾기</t>
    <phoneticPr fontId="13" type="noConversion"/>
  </si>
  <si>
    <t>비밀번호 찾기</t>
    <phoneticPr fontId="13" type="noConversion"/>
  </si>
  <si>
    <t>홈</t>
  </si>
  <si>
    <t>메인페이지</t>
  </si>
  <si>
    <t>마이페이지</t>
  </si>
  <si>
    <t>내 정보 수정</t>
  </si>
  <si>
    <t>비밀번호 변경</t>
    <phoneticPr fontId="13" type="noConversion"/>
  </si>
  <si>
    <t>회원 탈퇴</t>
    <phoneticPr fontId="13" type="noConversion"/>
  </si>
  <si>
    <t>단어검색</t>
    <phoneticPr fontId="13" type="noConversion"/>
  </si>
  <si>
    <t>단어 검색</t>
    <phoneticPr fontId="13" type="noConversion"/>
  </si>
  <si>
    <t>단어 검색 상세</t>
    <phoneticPr fontId="13" type="noConversion"/>
  </si>
  <si>
    <t>단어장</t>
    <phoneticPr fontId="13" type="noConversion"/>
  </si>
  <si>
    <t>단어장 상세</t>
    <phoneticPr fontId="13" type="noConversion"/>
  </si>
  <si>
    <t>단어 퀴즈</t>
    <phoneticPr fontId="13" type="noConversion"/>
  </si>
  <si>
    <t>공부메모장</t>
    <phoneticPr fontId="13" type="noConversion"/>
  </si>
  <si>
    <t>공부메모장 작성</t>
    <phoneticPr fontId="13" type="noConversion"/>
  </si>
  <si>
    <t>공부메모장 상세</t>
    <phoneticPr fontId="13" type="noConversion"/>
  </si>
  <si>
    <t>공부메모장 수정</t>
    <phoneticPr fontId="13" type="noConversion"/>
  </si>
  <si>
    <t>no</t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</si>
  <si>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</si>
  <si>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</si>
  <si>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</si>
  <si>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</si>
  <si>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</si>
  <si>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</si>
  <si>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</si>
  <si>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</si>
  <si>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Lev4</t>
  </si>
  <si>
    <t>WORDBOOK_INDEX_000</t>
    <phoneticPr fontId="13" type="noConversion"/>
  </si>
  <si>
    <t>시작페이지</t>
  </si>
  <si>
    <t>N</t>
  </si>
  <si>
    <t>이수민</t>
    <phoneticPr fontId="13" type="noConversion"/>
  </si>
  <si>
    <t>WORDBOOK_LOGIN_000</t>
    <phoneticPr fontId="13" type="noConversion"/>
  </si>
  <si>
    <t>로그인</t>
  </si>
  <si>
    <t>R</t>
  </si>
  <si>
    <t>WORDBOOK_LOGIN_001</t>
  </si>
  <si>
    <t>회원가입</t>
  </si>
  <si>
    <t>C, R</t>
    <phoneticPr fontId="13" type="noConversion"/>
  </si>
  <si>
    <t>WORDBOOK_LOGIN_002</t>
  </si>
  <si>
    <t>R</t>
    <phoneticPr fontId="13" type="noConversion"/>
  </si>
  <si>
    <t>WORDBOOK_LOGIN_003</t>
  </si>
  <si>
    <t>비밀번호 찾기</t>
  </si>
  <si>
    <t>R, U</t>
    <phoneticPr fontId="13" type="noConversion"/>
  </si>
  <si>
    <t>메인페이지</t>
    <phoneticPr fontId="13" type="noConversion"/>
  </si>
  <si>
    <t>WORDBOOK_MAIN_000</t>
  </si>
  <si>
    <t>마이페이지</t>
    <phoneticPr fontId="13" type="noConversion"/>
  </si>
  <si>
    <t>WORDBOOK_STUDENT_000</t>
    <phoneticPr fontId="13" type="noConversion"/>
  </si>
  <si>
    <t>회원 정보 상세</t>
  </si>
  <si>
    <t>WORDBOOK_STUDENT_001</t>
    <phoneticPr fontId="13" type="noConversion"/>
  </si>
  <si>
    <t>회원 정보 수정</t>
    <phoneticPr fontId="13" type="noConversion"/>
  </si>
  <si>
    <t>WORDBOOK_STUDENT_002</t>
    <phoneticPr fontId="13" type="noConversion"/>
  </si>
  <si>
    <t>회원탈퇴</t>
    <phoneticPr fontId="13" type="noConversion"/>
  </si>
  <si>
    <t>WORDBOOK_STUDENT_003</t>
    <phoneticPr fontId="13" type="noConversion"/>
  </si>
  <si>
    <t>R, D</t>
    <phoneticPr fontId="13" type="noConversion"/>
  </si>
  <si>
    <t>WORDBOOK_SEARCHWORD_000</t>
    <phoneticPr fontId="13" type="noConversion"/>
  </si>
  <si>
    <t>단어검색 메인</t>
    <phoneticPr fontId="13" type="noConversion"/>
  </si>
  <si>
    <t>단어검색 결과</t>
    <phoneticPr fontId="13" type="noConversion"/>
  </si>
  <si>
    <t>WORDBOOK_SEARCHWORD_001</t>
    <phoneticPr fontId="13" type="noConversion"/>
  </si>
  <si>
    <t>C, R</t>
  </si>
  <si>
    <t>단어검색 결과 상세</t>
    <phoneticPr fontId="13" type="noConversion"/>
  </si>
  <si>
    <t>WORDBOOK_SEARCHWORD_002</t>
    <phoneticPr fontId="13" type="noConversion"/>
  </si>
  <si>
    <t>단어검색 상세</t>
    <phoneticPr fontId="13" type="noConversion"/>
  </si>
  <si>
    <t>WORDBOOK_MYWORD_000</t>
    <phoneticPr fontId="13" type="noConversion"/>
  </si>
  <si>
    <t>단어장 메인 (최근 찾은 단어 등)</t>
    <phoneticPr fontId="13" type="noConversion"/>
  </si>
  <si>
    <t>WORDBOOK_MYWORD_001</t>
    <phoneticPr fontId="13" type="noConversion"/>
  </si>
  <si>
    <t>사용자 여행지 추천</t>
    <phoneticPr fontId="13" type="noConversion"/>
  </si>
  <si>
    <t>WORDBOOK_MYWORD_002</t>
    <phoneticPr fontId="13" type="noConversion"/>
  </si>
  <si>
    <t>시도별 여행 정보</t>
  </si>
  <si>
    <t>WORDBOOK_NOTEPAD_000</t>
    <phoneticPr fontId="13" type="noConversion"/>
  </si>
  <si>
    <t>공부메모장 메인</t>
    <phoneticPr fontId="13" type="noConversion"/>
  </si>
  <si>
    <t>공부메모장 작성</t>
  </si>
  <si>
    <t>WORDBOOK_NOTEPAD_001</t>
    <phoneticPr fontId="13" type="noConversion"/>
  </si>
  <si>
    <t>C</t>
    <phoneticPr fontId="13" type="noConversion"/>
  </si>
  <si>
    <t>WORDBOOK_NOTEPAD_002</t>
    <phoneticPr fontId="13" type="noConversion"/>
  </si>
  <si>
    <t>WORDBOOK_NOTEPAD_003</t>
    <phoneticPr fontId="13" type="noConversion"/>
  </si>
  <si>
    <t>테이블 명세서</t>
  </si>
  <si>
    <t>테이블 ID</t>
  </si>
  <si>
    <t>테이블명</t>
  </si>
  <si>
    <t>컬럼ID</t>
  </si>
  <si>
    <t>컬럼명</t>
  </si>
  <si>
    <t>Type</t>
  </si>
  <si>
    <t>Length</t>
  </si>
  <si>
    <t>Decimal</t>
    <phoneticPr fontId="13" type="noConversion"/>
  </si>
  <si>
    <t>PK</t>
  </si>
  <si>
    <t>NOT NULL</t>
  </si>
  <si>
    <t>UNIQUE</t>
  </si>
  <si>
    <t>FK</t>
  </si>
  <si>
    <t>기본값</t>
    <phoneticPr fontId="13" type="noConversion"/>
  </si>
  <si>
    <t>학생</t>
    <phoneticPr fontId="13" type="noConversion"/>
  </si>
  <si>
    <t>STUDENT</t>
    <phoneticPr fontId="13" type="noConversion"/>
  </si>
  <si>
    <t>회원번호</t>
  </si>
  <si>
    <t>USER_SEQ</t>
  </si>
  <si>
    <t>INTEGER</t>
  </si>
  <si>
    <t>*</t>
  </si>
  <si>
    <t>*</t>
    <phoneticPr fontId="13" type="noConversion"/>
  </si>
  <si>
    <t>아이디</t>
  </si>
  <si>
    <t>ID</t>
    <phoneticPr fontId="13" type="noConversion"/>
  </si>
  <si>
    <t>VARCHAR</t>
  </si>
  <si>
    <t>비밀번호</t>
  </si>
  <si>
    <t>PASSWORD</t>
    <phoneticPr fontId="13" type="noConversion"/>
  </si>
  <si>
    <t>이메일</t>
  </si>
  <si>
    <t>EMAIL</t>
    <phoneticPr fontId="13" type="noConversion"/>
  </si>
  <si>
    <t>이름</t>
  </si>
  <si>
    <t>NAME</t>
    <phoneticPr fontId="13" type="noConversion"/>
  </si>
  <si>
    <t>등록자ID</t>
    <phoneticPr fontId="13" type="noConversion"/>
  </si>
  <si>
    <t>REG_ID</t>
    <phoneticPr fontId="13" type="noConversion"/>
  </si>
  <si>
    <t>등록일</t>
    <phoneticPr fontId="13" type="noConversion"/>
  </si>
  <si>
    <t>REG_DATE</t>
    <phoneticPr fontId="13" type="noConversion"/>
  </si>
  <si>
    <t>DATE</t>
    <phoneticPr fontId="13" type="noConversion"/>
  </si>
  <si>
    <t>SYSDATE()</t>
  </si>
  <si>
    <t>수정자ID</t>
    <phoneticPr fontId="13" type="noConversion"/>
  </si>
  <si>
    <t>수정일</t>
    <phoneticPr fontId="13" type="noConversion"/>
  </si>
  <si>
    <t>단어</t>
    <phoneticPr fontId="13" type="noConversion"/>
  </si>
  <si>
    <t>WORD</t>
    <phoneticPr fontId="13" type="noConversion"/>
  </si>
  <si>
    <t>이름</t>
    <phoneticPr fontId="13" type="noConversion"/>
  </si>
  <si>
    <t>VARCHAR</t>
    <phoneticPr fontId="13" type="noConversion"/>
  </si>
  <si>
    <t>뜻</t>
    <phoneticPr fontId="13" type="noConversion"/>
  </si>
  <si>
    <t>MEANING</t>
    <phoneticPr fontId="13" type="noConversion"/>
  </si>
  <si>
    <t>CHG_DATE</t>
    <phoneticPr fontId="13" type="noConversion"/>
  </si>
  <si>
    <t>단어퀴즈</t>
    <phoneticPr fontId="13" type="noConversion"/>
  </si>
  <si>
    <t>WORD_QUIZ</t>
    <phoneticPr fontId="13" type="noConversion"/>
  </si>
  <si>
    <t>순서</t>
    <phoneticPr fontId="13" type="noConversion"/>
  </si>
  <si>
    <t>SEQ</t>
    <phoneticPr fontId="13" type="noConversion"/>
  </si>
  <si>
    <t>아이디</t>
    <phoneticPr fontId="13" type="noConversion"/>
  </si>
  <si>
    <t>풀이일자</t>
    <phoneticPr fontId="13" type="noConversion"/>
  </si>
  <si>
    <t>SOLVE_DATE</t>
    <phoneticPr fontId="13" type="noConversion"/>
  </si>
  <si>
    <t>단어퀴즈상세</t>
    <phoneticPr fontId="13" type="noConversion"/>
  </si>
  <si>
    <t>WORD_QUIZ_DETAIL</t>
    <phoneticPr fontId="13" type="noConversion"/>
  </si>
  <si>
    <t>상세 순서</t>
  </si>
  <si>
    <t>DETAIL_SEQ</t>
  </si>
  <si>
    <t>퀴즈 순서</t>
  </si>
  <si>
    <t>QUIZ_SEQ</t>
  </si>
  <si>
    <t>학생 아이디</t>
  </si>
  <si>
    <t>STUDENT_ID</t>
  </si>
  <si>
    <t>단어 이름</t>
  </si>
  <si>
    <t>WORD_NAME</t>
  </si>
  <si>
    <t>문제유형</t>
  </si>
  <si>
    <t>TYPE</t>
  </si>
  <si>
    <t>맞췄는지</t>
  </si>
  <si>
    <t>IS_CORRECT</t>
  </si>
  <si>
    <t>CHAR</t>
    <phoneticPr fontId="13" type="noConversion"/>
  </si>
  <si>
    <t>NOTEPAD</t>
    <phoneticPr fontId="13" type="noConversion"/>
  </si>
  <si>
    <t>메모장번호</t>
  </si>
  <si>
    <t>SEQ</t>
  </si>
  <si>
    <t>내용</t>
  </si>
  <si>
    <t>CONTENT</t>
  </si>
  <si>
    <t>등록자ID</t>
  </si>
  <si>
    <t>REG_ID</t>
  </si>
  <si>
    <t>등록일</t>
  </si>
  <si>
    <t>REG_DATE</t>
  </si>
  <si>
    <t>수정자ID</t>
  </si>
  <si>
    <t>CHG_ID</t>
  </si>
  <si>
    <t>수정일</t>
  </si>
  <si>
    <t>CHG_DATE</t>
  </si>
  <si>
    <t>WORDBOOK</t>
    <phoneticPr fontId="13" type="noConversion"/>
  </si>
  <si>
    <t>단어장 이름</t>
  </si>
  <si>
    <t>NAME</t>
  </si>
  <si>
    <t>등록자 ID</t>
  </si>
  <si>
    <t>수정자 ID</t>
  </si>
  <si>
    <t>WORDBOOK_DETAIL</t>
    <phoneticPr fontId="13" type="noConversion"/>
  </si>
  <si>
    <t>WORDBOOK_NAME</t>
  </si>
  <si>
    <t>태스크</t>
  </si>
  <si>
    <t>상태</t>
  </si>
  <si>
    <t>시작일</t>
  </si>
  <si>
    <t>종료일</t>
  </si>
  <si>
    <t>기간</t>
  </si>
  <si>
    <t>진척률</t>
  </si>
  <si>
    <t>설계</t>
  </si>
  <si>
    <t>이수민</t>
  </si>
  <si>
    <t>메뉴 구조도</t>
  </si>
  <si>
    <t>프로그램 명세서</t>
  </si>
  <si>
    <t>DB 설계(ERD)</t>
  </si>
  <si>
    <t>논리ERD 작성</t>
  </si>
  <si>
    <t>물리ERD 작성</t>
  </si>
  <si>
    <t>DB 구현</t>
  </si>
  <si>
    <t>화면설계서</t>
  </si>
  <si>
    <t>개발환경 세팅</t>
  </si>
  <si>
    <t>Spring 세팅</t>
  </si>
  <si>
    <r>
      <t>J</t>
    </r>
    <r>
      <rPr>
        <sz val="11"/>
        <color rgb="FF000000"/>
        <rFont val="맑은 고딕"/>
        <family val="3"/>
        <charset val="129"/>
      </rPr>
      <t>PA</t>
    </r>
    <r>
      <rPr>
        <sz val="11"/>
        <color rgb="FF000000"/>
        <rFont val="맑은 고딕"/>
        <family val="3"/>
        <charset val="129"/>
      </rPr>
      <t xml:space="preserve"> 세팅</t>
    </r>
    <phoneticPr fontId="13" type="noConversion"/>
  </si>
  <si>
    <t>MariaDB 세팅</t>
  </si>
  <si>
    <t>구현(소프트웨어개발)</t>
  </si>
  <si>
    <t>회원관리</t>
  </si>
  <si>
    <t>INDEX</t>
  </si>
  <si>
    <t>네이버 로그인</t>
  </si>
  <si>
    <t>아이디찾기</t>
  </si>
  <si>
    <t>비밀번호찾기</t>
  </si>
  <si>
    <t>아이디 중복체크</t>
  </si>
  <si>
    <t>이메일 중복체크</t>
  </si>
  <si>
    <t>이메일 인증</t>
  </si>
  <si>
    <t>로그아웃</t>
  </si>
  <si>
    <t>비밀번호 변경</t>
  </si>
  <si>
    <t>메뉴 구성</t>
    <phoneticPr fontId="13" type="noConversion"/>
  </si>
  <si>
    <t>최근 공부메모장 조회</t>
    <phoneticPr fontId="13" type="noConversion"/>
  </si>
  <si>
    <t>오늘의 단어 추천</t>
    <phoneticPr fontId="13" type="noConversion"/>
  </si>
  <si>
    <t>최근 단어장 조회</t>
    <phoneticPr fontId="13" type="noConversion"/>
  </si>
  <si>
    <t>네이버 캘린더 연동</t>
  </si>
  <si>
    <t>회원정보 수정</t>
  </si>
  <si>
    <t>이메일 인증</t>
    <phoneticPr fontId="13" type="noConversion"/>
  </si>
  <si>
    <r>
      <t>단어 검색</t>
    </r>
    <r>
      <rPr>
        <sz val="11"/>
        <color rgb="FF000000"/>
        <rFont val="맑은 고딕"/>
        <family val="3"/>
        <charset val="129"/>
      </rPr>
      <t xml:space="preserve"> 메인</t>
    </r>
    <phoneticPr fontId="13" type="noConversion"/>
  </si>
  <si>
    <r>
      <t>오늘의 단어</t>
    </r>
    <r>
      <rPr>
        <sz val="11"/>
        <color rgb="FF000000"/>
        <rFont val="맑은 고딕"/>
        <family val="3"/>
        <charset val="129"/>
      </rPr>
      <t xml:space="preserve"> 추천</t>
    </r>
    <phoneticPr fontId="13" type="noConversion"/>
  </si>
  <si>
    <t>단어 검색하기</t>
    <phoneticPr fontId="13" type="noConversion"/>
  </si>
  <si>
    <t>단어 검색시, 네이버 api 호출해 오타 검사</t>
  </si>
  <si>
    <t>검색한 단어 '최근 검색' 단어장에 저장</t>
    <phoneticPr fontId="13" type="noConversion"/>
  </si>
  <si>
    <t>단어 검색결과 상세</t>
    <phoneticPr fontId="13" type="noConversion"/>
  </si>
  <si>
    <t>개인별 단어장에 단어 저장</t>
    <phoneticPr fontId="13" type="noConversion"/>
  </si>
  <si>
    <r>
      <t>단어장 리스트</t>
    </r>
    <r>
      <rPr>
        <sz val="11"/>
        <color rgb="FF000000"/>
        <rFont val="맑은 고딕"/>
        <family val="3"/>
        <charset val="129"/>
      </rPr>
      <t xml:space="preserve"> 조회</t>
    </r>
    <phoneticPr fontId="13" type="noConversion"/>
  </si>
  <si>
    <r>
      <t>단어장 별</t>
    </r>
    <r>
      <rPr>
        <sz val="11"/>
        <color rgb="FF000000"/>
        <rFont val="맑은 고딕"/>
        <family val="3"/>
        <charset val="129"/>
      </rPr>
      <t xml:space="preserve"> 단어 리스트 조회</t>
    </r>
    <phoneticPr fontId="13" type="noConversion"/>
  </si>
  <si>
    <r>
      <t>단어퀴즈 생성</t>
    </r>
    <r>
      <rPr>
        <sz val="11"/>
        <color rgb="FF000000"/>
        <rFont val="맑은 고딕"/>
        <family val="3"/>
        <charset val="129"/>
      </rPr>
      <t xml:space="preserve"> 및 풀이</t>
    </r>
    <phoneticPr fontId="13" type="noConversion"/>
  </si>
  <si>
    <t xml:space="preserve">                                       </t>
  </si>
  <si>
    <t>공부메모장 리스트 조회</t>
    <phoneticPr fontId="13" type="noConversion"/>
  </si>
  <si>
    <t>공부메모장 삭제</t>
    <phoneticPr fontId="13" type="noConversion"/>
  </si>
  <si>
    <t>유지보수</t>
  </si>
  <si>
    <t>프로그램 점검</t>
  </si>
  <si>
    <t xml:space="preserve">  배포(AWS)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</si>
</sst>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/mm/dd"/>
  </numFmts>
  <fonts count="22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1"/>
      <color rgb="FF000000"/>
      <name val="ＭＳ Ｐゴシック"/>
    </font>
    <font>
      <sz val="12"/>
      <color rgb="FF000000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11"/>
      <color rgb="FF000000"/>
      <name val="Arial"/>
    </font>
    <font>
      <sz val="11"/>
      <color rgb="FF000000"/>
      <name val="Malgun Gothic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FFFFFF"/>
      <name val="Malgun Gothic"/>
      <family val="3"/>
      <charset val="129"/>
    </font>
    <font>
      <sz val="2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name val="맑은 고딕"/>
      <family val="3"/>
      <charset val="129"/>
    </font>
    <font>
      <i/>
      <sz val="11"/>
      <color rgb="FF000000"/>
      <name val="맑은 고딕"/>
      <family val="3"/>
      <charset val="129"/>
    </font>
    <font>
      <b/>
      <sz val="32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5"/>
      <color rgb="FFFFFFFF"/>
      <name val="맑은 고딕"/>
      <family val="3"/>
      <charset val="129"/>
      <scheme val="major"/>
    </font>
    <font>
      <sz val="15"/>
      <color rgb="FFFFFFFF"/>
      <name val="맑은 고딕"/>
      <family val="3"/>
      <charset val="129"/>
      <scheme val="major"/>
    </font>
    <font>
      <sz val="13"/>
      <color rgb="FF000000"/>
      <name val="맑은 고딕"/>
      <family val="3"/>
      <charset val="129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2F5597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BFBFBF"/>
      </patternFill>
    </fill>
    <fill>
      <patternFill patternType="solid">
        <fgColor rgb="FFBFBFBF"/>
      </patternFill>
    </fill>
    <fill>
      <patternFill patternType="solid">
        <fgColor rgb="FF3057B9"/>
      </patternFill>
    </fill>
    <fill>
      <patternFill patternType="solid">
        <fgColor rgb="FF3057B9"/>
        <bgColor rgb="FFBFBFBF"/>
      </patternFill>
    </fill>
    <fill>
      <patternFill patternType="solid">
        <fgColor rgb="FF3057B9"/>
        <bgColor rgb="FF5B9BD5"/>
      </patternFill>
    </fill>
    <fill>
      <patternFill patternType="solid">
        <fgColor rgb="FFF4E5B2"/>
      </patternFill>
    </fill>
    <fill>
      <patternFill patternType="solid">
        <fgColor rgb="FFA0B4E6"/>
      </patternFill>
    </fill>
    <fill>
      <patternFill patternType="solid">
        <fgColor theme="0"/>
        <bgColor indexed="64"/>
      </patternFill>
    </fill>
    <fill>
      <patternFill patternType="solid">
        <fgColor rgb="FFF4E5B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FBFBF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medium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/>
      <bottom/>
      <diagonal/>
    </border>
    <border diagonalUp="1" diagonalDown="1">
      <left/>
      <right style="thin">
        <color indexed="64"/>
      </right>
      <top/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/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/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/>
      <right/>
      <top/>
      <bottom/>
      <diagonal/>
    </border>
    <border diagonalUp="1" diagonalDown="1"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" fillId="0" borderId="0"/>
    <xf numFmtId="0" fontId="14" fillId="0" borderId="0">
      <alignment vertical="center"/>
    </xf>
  </cellStyleXfs>
  <cellXfs count="237">
    <xf numFmtId="0" fontId="0" fillId="0" borderId="0" xfId="0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9" fontId="5" fillId="4" borderId="1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protection locked="0"/>
    </xf>
    <xf numFmtId="0" fontId="6" fillId="5" borderId="1" xfId="0" applyFont="1" applyFill="1" applyBorder="1" applyAlignment="1" applyProtection="1">
      <alignment horizontal="center"/>
      <protection locked="0"/>
    </xf>
    <xf numFmtId="176" fontId="6" fillId="5" borderId="1" xfId="0" applyNumberFormat="1" applyFont="1" applyFill="1" applyBorder="1" applyAlignment="1">
      <alignment horizontal="left"/>
    </xf>
    <xf numFmtId="176" fontId="6" fillId="5" borderId="1" xfId="0" applyNumberFormat="1" applyFont="1" applyFill="1" applyBorder="1" applyAlignment="1" applyProtection="1">
      <alignment horizontal="right"/>
      <protection locked="0"/>
    </xf>
    <xf numFmtId="0" fontId="6" fillId="5" borderId="1" xfId="0" applyFont="1" applyFill="1" applyBorder="1" applyAlignment="1">
      <alignment horizontal="right" wrapText="1"/>
    </xf>
    <xf numFmtId="9" fontId="7" fillId="5" borderId="1" xfId="0" applyNumberFormat="1" applyFont="1" applyFill="1" applyBorder="1" applyAlignment="1">
      <alignment horizontal="right"/>
    </xf>
    <xf numFmtId="0" fontId="8" fillId="6" borderId="1" xfId="0" applyFont="1" applyFill="1" applyBorder="1" applyAlignment="1" applyProtection="1">
      <alignment horizontal="center"/>
      <protection locked="0"/>
    </xf>
    <xf numFmtId="176" fontId="6" fillId="6" borderId="1" xfId="0" applyNumberFormat="1" applyFont="1" applyFill="1" applyBorder="1" applyAlignment="1">
      <alignment horizontal="left"/>
    </xf>
    <xf numFmtId="176" fontId="0" fillId="0" borderId="1" xfId="0" applyNumberFormat="1" applyBorder="1" applyProtection="1">
      <alignment vertical="center"/>
      <protection locked="0"/>
    </xf>
    <xf numFmtId="0" fontId="0" fillId="0" borderId="1" xfId="0" applyBorder="1" applyAlignment="1">
      <alignment horizontal="right"/>
    </xf>
    <xf numFmtId="9" fontId="0" fillId="0" borderId="1" xfId="0" applyNumberFormat="1" applyBorder="1" applyAlignment="1" applyProtection="1">
      <alignment horizontal="right"/>
      <protection locked="0"/>
    </xf>
    <xf numFmtId="0" fontId="9" fillId="0" borderId="1" xfId="0" applyFont="1" applyBorder="1" applyProtection="1">
      <alignment vertical="center"/>
      <protection locked="0"/>
    </xf>
    <xf numFmtId="0" fontId="0" fillId="7" borderId="1" xfId="0" applyFill="1" applyBorder="1" applyAlignment="1">
      <alignment horizontal="right"/>
    </xf>
    <xf numFmtId="0" fontId="9" fillId="0" borderId="1" xfId="0" applyFont="1" applyBorder="1" applyAlignment="1" applyProtection="1">
      <alignment horizontal="left" vertical="center"/>
      <protection locked="0"/>
    </xf>
    <xf numFmtId="0" fontId="6" fillId="5" borderId="1" xfId="0" applyFont="1" applyFill="1" applyBorder="1" applyAlignment="1" applyProtection="1">
      <alignment horizontal="left"/>
      <protection locked="0"/>
    </xf>
    <xf numFmtId="0" fontId="10" fillId="8" borderId="1" xfId="0" applyFont="1" applyFill="1" applyBorder="1" applyProtection="1">
      <alignment vertical="center"/>
      <protection locked="0"/>
    </xf>
    <xf numFmtId="176" fontId="11" fillId="9" borderId="1" xfId="0" applyNumberFormat="1" applyFont="1" applyFill="1" applyBorder="1" applyAlignment="1">
      <alignment horizontal="left"/>
    </xf>
    <xf numFmtId="176" fontId="10" fillId="8" borderId="1" xfId="0" applyNumberFormat="1" applyFont="1" applyFill="1" applyBorder="1" applyProtection="1">
      <alignment vertical="center"/>
      <protection locked="0"/>
    </xf>
    <xf numFmtId="0" fontId="11" fillId="10" borderId="1" xfId="0" applyFont="1" applyFill="1" applyBorder="1" applyAlignment="1" applyProtection="1"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176" fontId="11" fillId="10" borderId="1" xfId="0" applyNumberFormat="1" applyFont="1" applyFill="1" applyBorder="1" applyAlignment="1" applyProtection="1">
      <alignment horizontal="right"/>
      <protection locked="0"/>
    </xf>
    <xf numFmtId="0" fontId="10" fillId="8" borderId="1" xfId="0" applyFont="1" applyFill="1" applyBorder="1" applyAlignment="1">
      <alignment horizontal="right"/>
    </xf>
    <xf numFmtId="9" fontId="10" fillId="8" borderId="1" xfId="0" applyNumberFormat="1" applyFont="1" applyFill="1" applyBorder="1" applyAlignment="1" applyProtection="1">
      <alignment horizontal="right"/>
      <protection locked="0"/>
    </xf>
    <xf numFmtId="0" fontId="10" fillId="8" borderId="1" xfId="0" applyFont="1" applyFill="1" applyBorder="1">
      <alignment vertical="center"/>
    </xf>
    <xf numFmtId="9" fontId="10" fillId="8" borderId="1" xfId="0" applyNumberFormat="1" applyFont="1" applyFill="1" applyBorder="1" applyAlignment="1">
      <alignment horizontal="right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6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52" xfId="0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14" fillId="0" borderId="77" xfId="0" applyFont="1" applyBorder="1" applyAlignment="1">
      <alignment horizontal="center" vertical="center"/>
    </xf>
    <xf numFmtId="0" fontId="14" fillId="0" borderId="78" xfId="0" applyFont="1" applyBorder="1" applyAlignment="1">
      <alignment horizontal="center" vertical="center"/>
    </xf>
    <xf numFmtId="0" fontId="0" fillId="0" borderId="52" xfId="0" applyBorder="1">
      <alignment vertical="center"/>
    </xf>
    <xf numFmtId="0" fontId="14" fillId="0" borderId="1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0" fillId="0" borderId="72" xfId="0" applyBorder="1">
      <alignment vertical="center"/>
    </xf>
    <xf numFmtId="0" fontId="0" fillId="0" borderId="55" xfId="0" applyBorder="1">
      <alignment vertical="center"/>
    </xf>
    <xf numFmtId="0" fontId="3" fillId="0" borderId="55" xfId="0" applyFont="1" applyBorder="1" applyAlignment="1">
      <alignment horizontal="center" vertical="center"/>
    </xf>
    <xf numFmtId="0" fontId="0" fillId="0" borderId="73" xfId="0" applyBorder="1">
      <alignment vertical="center"/>
    </xf>
    <xf numFmtId="0" fontId="0" fillId="0" borderId="11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70" xfId="0" applyFont="1" applyBorder="1" applyAlignment="1">
      <alignment horizontal="center" vertical="center"/>
    </xf>
    <xf numFmtId="0" fontId="14" fillId="0" borderId="71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7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7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9" fillId="8" borderId="23" xfId="2" applyFont="1" applyFill="1" applyBorder="1" applyAlignment="1">
      <alignment horizontal="center" vertical="center" wrapText="1"/>
    </xf>
    <xf numFmtId="0" fontId="19" fillId="8" borderId="16" xfId="2" applyFont="1" applyFill="1" applyBorder="1" applyAlignment="1">
      <alignment horizontal="center" vertical="center" wrapText="1"/>
    </xf>
    <xf numFmtId="0" fontId="19" fillId="8" borderId="24" xfId="2" applyFont="1" applyFill="1" applyBorder="1" applyAlignment="1">
      <alignment horizontal="center" vertical="center" wrapText="1"/>
    </xf>
    <xf numFmtId="0" fontId="20" fillId="8" borderId="11" xfId="1" applyFont="1" applyFill="1" applyBorder="1" applyAlignment="1">
      <alignment horizontal="center" vertical="center"/>
    </xf>
    <xf numFmtId="0" fontId="18" fillId="11" borderId="1" xfId="2" applyFont="1" applyFill="1" applyBorder="1" applyAlignment="1">
      <alignment horizontal="center" vertical="center" wrapText="1"/>
    </xf>
    <xf numFmtId="0" fontId="18" fillId="11" borderId="25" xfId="1" applyFont="1" applyFill="1" applyBorder="1" applyAlignment="1">
      <alignment horizontal="center" vertical="center"/>
    </xf>
    <xf numFmtId="0" fontId="18" fillId="11" borderId="1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1" xfId="2" applyFont="1" applyFill="1" applyBorder="1" applyAlignment="1">
      <alignment horizontal="center" vertical="center" wrapText="1"/>
    </xf>
    <xf numFmtId="0" fontId="18" fillId="12" borderId="1" xfId="1" applyFont="1" applyFill="1" applyBorder="1" applyAlignment="1">
      <alignment horizontal="center" vertical="center"/>
    </xf>
    <xf numFmtId="0" fontId="18" fillId="13" borderId="1" xfId="1" applyFont="1" applyFill="1" applyBorder="1" applyAlignment="1">
      <alignment horizontal="center" vertical="center"/>
    </xf>
    <xf numFmtId="0" fontId="18" fillId="11" borderId="11" xfId="1" applyFont="1" applyFill="1" applyBorder="1" applyAlignment="1">
      <alignment horizontal="center" vertical="center"/>
    </xf>
    <xf numFmtId="0" fontId="18" fillId="12" borderId="11" xfId="1" applyFont="1" applyFill="1" applyBorder="1" applyAlignment="1">
      <alignment horizontal="center" vertical="center"/>
    </xf>
    <xf numFmtId="0" fontId="18" fillId="12" borderId="1" xfId="2" applyFont="1" applyFill="1" applyBorder="1" applyAlignment="1">
      <alignment horizontal="center" vertical="center" wrapText="1"/>
    </xf>
    <xf numFmtId="0" fontId="18" fillId="11" borderId="52" xfId="3" applyFont="1" applyFill="1" applyBorder="1" applyAlignment="1">
      <alignment horizontal="center" vertical="center"/>
    </xf>
    <xf numFmtId="0" fontId="18" fillId="11" borderId="52" xfId="1" applyFont="1" applyFill="1" applyBorder="1" applyAlignment="1">
      <alignment horizontal="center" vertical="center"/>
    </xf>
    <xf numFmtId="0" fontId="18" fillId="13" borderId="52" xfId="3" applyFont="1" applyFill="1" applyBorder="1" applyAlignment="1">
      <alignment horizontal="center" vertical="center"/>
    </xf>
    <xf numFmtId="0" fontId="18" fillId="13" borderId="52" xfId="1" applyFont="1" applyFill="1" applyBorder="1" applyAlignment="1">
      <alignment horizontal="center" vertical="center"/>
    </xf>
    <xf numFmtId="0" fontId="18" fillId="12" borderId="52" xfId="3" applyFont="1" applyFill="1" applyBorder="1" applyAlignment="1">
      <alignment horizontal="center" vertical="center"/>
    </xf>
    <xf numFmtId="0" fontId="18" fillId="12" borderId="52" xfId="1" applyFont="1" applyFill="1" applyBorder="1" applyAlignment="1">
      <alignment horizontal="center" vertical="center"/>
    </xf>
    <xf numFmtId="0" fontId="18" fillId="0" borderId="52" xfId="3" applyFont="1" applyBorder="1" applyAlignment="1">
      <alignment horizontal="center" vertical="center"/>
    </xf>
    <xf numFmtId="0" fontId="18" fillId="2" borderId="52" xfId="1" applyFont="1" applyFill="1" applyBorder="1" applyAlignment="1">
      <alignment horizontal="center" vertical="center"/>
    </xf>
    <xf numFmtId="0" fontId="18" fillId="14" borderId="11" xfId="1" applyFont="1" applyFill="1" applyBorder="1" applyAlignment="1">
      <alignment horizontal="center" vertical="center"/>
    </xf>
    <xf numFmtId="0" fontId="18" fillId="14" borderId="1" xfId="1" applyFont="1" applyFill="1" applyBorder="1" applyAlignment="1">
      <alignment horizontal="center" vertical="center"/>
    </xf>
    <xf numFmtId="0" fontId="18" fillId="14" borderId="1" xfId="2" applyFont="1" applyFill="1" applyBorder="1" applyAlignment="1">
      <alignment horizontal="center" vertical="center" wrapText="1"/>
    </xf>
    <xf numFmtId="0" fontId="18" fillId="0" borderId="11" xfId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8" fillId="0" borderId="1" xfId="2" applyFont="1" applyBorder="1" applyAlignment="1">
      <alignment horizontal="center" vertical="center" wrapText="1"/>
    </xf>
    <xf numFmtId="0" fontId="14" fillId="0" borderId="1" xfId="0" applyFont="1" applyBorder="1" applyAlignment="1" applyProtection="1">
      <alignment horizontal="left" vertical="center"/>
      <protection locked="0"/>
    </xf>
    <xf numFmtId="0" fontId="14" fillId="0" borderId="1" xfId="0" applyFont="1" applyBorder="1" applyProtection="1">
      <alignment vertical="center"/>
      <protection locked="0"/>
    </xf>
    <xf numFmtId="0" fontId="9" fillId="15" borderId="1" xfId="0" applyFont="1" applyFill="1" applyBorder="1" applyAlignment="1" applyProtection="1">
      <alignment horizontal="left" vertical="center"/>
      <protection locked="0"/>
    </xf>
    <xf numFmtId="0" fontId="8" fillId="16" borderId="1" xfId="0" applyFont="1" applyFill="1" applyBorder="1" applyAlignment="1" applyProtection="1">
      <alignment horizontal="center"/>
      <protection locked="0"/>
    </xf>
    <xf numFmtId="176" fontId="6" fillId="16" borderId="1" xfId="0" applyNumberFormat="1" applyFont="1" applyFill="1" applyBorder="1" applyAlignment="1">
      <alignment horizontal="left"/>
    </xf>
    <xf numFmtId="176" fontId="0" fillId="15" borderId="1" xfId="0" applyNumberFormat="1" applyFill="1" applyBorder="1" applyProtection="1">
      <alignment vertical="center"/>
      <protection locked="0"/>
    </xf>
    <xf numFmtId="0" fontId="0" fillId="15" borderId="1" xfId="0" applyFill="1" applyBorder="1" applyAlignment="1">
      <alignment horizontal="right"/>
    </xf>
    <xf numFmtId="9" fontId="0" fillId="15" borderId="1" xfId="0" applyNumberFormat="1" applyFill="1" applyBorder="1" applyAlignment="1" applyProtection="1">
      <alignment horizontal="right"/>
      <protection locked="0"/>
    </xf>
    <xf numFmtId="0" fontId="9" fillId="15" borderId="1" xfId="0" applyFont="1" applyFill="1" applyBorder="1" applyProtection="1">
      <alignment vertical="center"/>
      <protection locked="0"/>
    </xf>
    <xf numFmtId="176" fontId="6" fillId="0" borderId="1" xfId="0" applyNumberFormat="1" applyFont="1" applyBorder="1" applyAlignment="1">
      <alignment horizontal="left"/>
    </xf>
    <xf numFmtId="0" fontId="14" fillId="0" borderId="1" xfId="0" applyFont="1" applyBorder="1">
      <alignment vertical="center"/>
    </xf>
    <xf numFmtId="0" fontId="14" fillId="0" borderId="52" xfId="0" applyFont="1" applyBorder="1" applyAlignment="1" applyProtection="1">
      <alignment horizontal="left" vertical="center"/>
      <protection locked="0"/>
    </xf>
    <xf numFmtId="0" fontId="14" fillId="17" borderId="1" xfId="0" applyFont="1" applyFill="1" applyBorder="1" applyProtection="1">
      <alignment vertical="center"/>
      <protection locked="0"/>
    </xf>
    <xf numFmtId="0" fontId="8" fillId="17" borderId="1" xfId="0" applyFont="1" applyFill="1" applyBorder="1" applyAlignment="1" applyProtection="1">
      <alignment horizontal="center"/>
      <protection locked="0"/>
    </xf>
    <xf numFmtId="176" fontId="6" fillId="17" borderId="1" xfId="0" applyNumberFormat="1" applyFont="1" applyFill="1" applyBorder="1" applyAlignment="1">
      <alignment horizontal="left"/>
    </xf>
    <xf numFmtId="176" fontId="0" fillId="17" borderId="1" xfId="0" applyNumberFormat="1" applyFill="1" applyBorder="1" applyProtection="1">
      <alignment vertical="center"/>
      <protection locked="0"/>
    </xf>
    <xf numFmtId="0" fontId="0" fillId="17" borderId="1" xfId="0" applyFill="1" applyBorder="1" applyAlignment="1">
      <alignment horizontal="right"/>
    </xf>
    <xf numFmtId="9" fontId="0" fillId="17" borderId="1" xfId="0" applyNumberFormat="1" applyFill="1" applyBorder="1" applyAlignment="1" applyProtection="1">
      <alignment horizontal="right"/>
      <protection locked="0"/>
    </xf>
    <xf numFmtId="0" fontId="14" fillId="17" borderId="52" xfId="0" applyFont="1" applyFill="1" applyBorder="1" applyAlignment="1" applyProtection="1">
      <alignment horizontal="left" vertical="center"/>
      <protection locked="0"/>
    </xf>
    <xf numFmtId="0" fontId="0" fillId="17" borderId="1" xfId="0" applyFill="1" applyBorder="1" applyProtection="1">
      <alignment vertical="center"/>
      <protection locked="0"/>
    </xf>
    <xf numFmtId="0" fontId="12" fillId="0" borderId="48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4" fillId="0" borderId="5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83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8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7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17" fillId="0" borderId="41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 wrapText="1"/>
    </xf>
    <xf numFmtId="0" fontId="21" fillId="2" borderId="14" xfId="1" applyFont="1" applyFill="1" applyBorder="1" applyAlignment="1">
      <alignment horizontal="center" vertical="center"/>
    </xf>
    <xf numFmtId="0" fontId="21" fillId="2" borderId="16" xfId="1" applyFont="1" applyFill="1" applyBorder="1" applyAlignment="1">
      <alignment horizontal="center" vertical="center"/>
    </xf>
    <xf numFmtId="0" fontId="21" fillId="0" borderId="42" xfId="3" applyFont="1" applyBorder="1" applyAlignment="1">
      <alignment horizontal="center" vertical="center"/>
    </xf>
    <xf numFmtId="0" fontId="21" fillId="0" borderId="43" xfId="3" applyFont="1" applyBorder="1" applyAlignment="1">
      <alignment horizontal="center" vertical="center"/>
    </xf>
    <xf numFmtId="0" fontId="21" fillId="0" borderId="56" xfId="3" applyFont="1" applyBorder="1" applyAlignment="1">
      <alignment horizontal="center" vertical="center"/>
    </xf>
    <xf numFmtId="0" fontId="21" fillId="2" borderId="11" xfId="1" applyFont="1" applyFill="1" applyBorder="1" applyAlignment="1">
      <alignment horizontal="center" vertical="center"/>
    </xf>
    <xf numFmtId="0" fontId="9" fillId="17" borderId="52" xfId="0" applyFont="1" applyFill="1" applyBorder="1">
      <alignment vertical="center"/>
    </xf>
    <xf numFmtId="0" fontId="14" fillId="17" borderId="1" xfId="0" applyFont="1" applyFill="1" applyBorder="1" applyAlignment="1" applyProtection="1">
      <alignment horizontal="left" vertical="center"/>
      <protection locked="0"/>
    </xf>
    <xf numFmtId="0" fontId="14" fillId="17" borderId="52" xfId="0" applyFont="1" applyFill="1" applyBorder="1">
      <alignment vertical="center"/>
    </xf>
  </cellXfs>
  <cellStyles count="4">
    <cellStyle name="표준" xfId="0" builtinId="0"/>
    <cellStyle name="표준 2" xfId="3"/>
    <cellStyle name="표준 4" xfId="2"/>
    <cellStyle name="표준_Sheet3" xfId="1"/>
  </cellStyles>
  <dxfs count="0"/>
  <tableStyles count="0" defaultTableStyle="TableStyleMedium2" defaultPivotStyle="PivotStyleLight16"/>
  <colors>
    <mruColors>
      <color rgb="FFF4E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68452</xdr:colOff>
      <xdr:row>30</xdr:row>
      <xdr:rowOff>10404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968D031-4AE5-285D-3D4F-7A17D254E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36702" cy="6296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201914</xdr:colOff>
      <xdr:row>30</xdr:row>
      <xdr:rowOff>143772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DD0DCB3-67B2-25DA-0BD9-CDD912F99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536914" cy="6430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D17" sqref="D17:E18"/>
    </sheetView>
  </sheetViews>
  <sheetFormatPr defaultColWidth="8.75" defaultRowHeight="16.5"/>
  <cols>
    <col min="2" max="3" width="14.5" bestFit="1" customWidth="1"/>
    <col min="4" max="4" width="34.125" bestFit="1" customWidth="1"/>
    <col min="5" max="5" width="34.125" customWidth="1"/>
    <col min="6" max="6" width="12.5" customWidth="1"/>
    <col min="7" max="7" width="15.125" bestFit="1" customWidth="1"/>
    <col min="8" max="8" width="6.375" customWidth="1"/>
  </cols>
  <sheetData>
    <row r="1" spans="1:8" ht="32.25" thickBot="1">
      <c r="A1" s="176" t="s">
        <v>0</v>
      </c>
      <c r="B1" s="177"/>
      <c r="C1" s="177"/>
      <c r="D1" s="177"/>
      <c r="E1" s="177"/>
      <c r="F1" s="177"/>
      <c r="G1" s="177"/>
      <c r="H1" s="178"/>
    </row>
    <row r="2" spans="1:8" ht="18" thickBot="1">
      <c r="A2" s="61" t="s">
        <v>1</v>
      </c>
      <c r="B2" s="63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10" t="s">
        <v>8</v>
      </c>
    </row>
    <row r="3" spans="1:8" ht="18.600000000000001" customHeight="1" thickBot="1">
      <c r="A3" s="196" t="s">
        <v>9</v>
      </c>
      <c r="B3" s="58" t="s">
        <v>10</v>
      </c>
      <c r="C3" s="2"/>
      <c r="D3" s="2"/>
      <c r="E3" s="2"/>
      <c r="F3" s="66"/>
      <c r="G3" s="67" t="s">
        <v>11</v>
      </c>
      <c r="H3" s="68"/>
    </row>
    <row r="4" spans="1:8" ht="18.600000000000001" customHeight="1">
      <c r="A4" s="197"/>
      <c r="B4" s="200" t="s">
        <v>12</v>
      </c>
      <c r="C4" s="90"/>
      <c r="D4" s="83"/>
      <c r="E4" s="83"/>
      <c r="F4" s="70"/>
      <c r="G4" s="71" t="s">
        <v>13</v>
      </c>
      <c r="H4" s="72"/>
    </row>
    <row r="5" spans="1:8" ht="17.25">
      <c r="A5" s="197"/>
      <c r="B5" s="201"/>
      <c r="C5" s="91" t="s">
        <v>14</v>
      </c>
      <c r="D5" s="74"/>
      <c r="E5" s="74"/>
      <c r="F5" s="14"/>
      <c r="G5" s="14" t="s">
        <v>15</v>
      </c>
      <c r="H5" s="17"/>
    </row>
    <row r="6" spans="1:8" ht="17.25">
      <c r="A6" s="197"/>
      <c r="B6" s="201"/>
      <c r="C6" s="91" t="s">
        <v>16</v>
      </c>
      <c r="D6" s="74"/>
      <c r="E6" s="74"/>
      <c r="F6" s="14"/>
      <c r="G6" s="14" t="s">
        <v>13</v>
      </c>
      <c r="H6" s="17"/>
    </row>
    <row r="7" spans="1:8" ht="18" thickBot="1">
      <c r="A7" s="197"/>
      <c r="B7" s="202"/>
      <c r="C7" s="92" t="s">
        <v>17</v>
      </c>
      <c r="D7" s="84"/>
      <c r="E7" s="84"/>
      <c r="F7" s="6"/>
      <c r="G7" s="6" t="s">
        <v>13</v>
      </c>
      <c r="H7" s="7"/>
    </row>
    <row r="8" spans="1:8" ht="18.2" customHeight="1" thickBot="1">
      <c r="A8" s="197"/>
      <c r="B8" s="187" t="s">
        <v>18</v>
      </c>
      <c r="C8" s="85" t="s">
        <v>19</v>
      </c>
      <c r="D8" s="52"/>
      <c r="E8" s="52"/>
      <c r="F8" s="2"/>
      <c r="G8" s="1" t="s">
        <v>15</v>
      </c>
      <c r="H8" s="13"/>
    </row>
    <row r="9" spans="1:8" ht="17.25">
      <c r="A9" s="197"/>
      <c r="B9" s="188"/>
      <c r="C9" s="179" t="s">
        <v>20</v>
      </c>
      <c r="D9" s="4"/>
      <c r="E9" s="4"/>
      <c r="F9" s="11"/>
      <c r="G9" s="11" t="s">
        <v>15</v>
      </c>
      <c r="H9" s="5"/>
    </row>
    <row r="10" spans="1:8" ht="17.25">
      <c r="A10" s="197"/>
      <c r="B10" s="188"/>
      <c r="C10" s="180"/>
      <c r="D10" s="182" t="s">
        <v>21</v>
      </c>
      <c r="E10" s="57"/>
      <c r="F10" s="14"/>
      <c r="G10" s="14" t="s">
        <v>15</v>
      </c>
      <c r="H10" s="13"/>
    </row>
    <row r="11" spans="1:8" ht="17.25">
      <c r="A11" s="197"/>
      <c r="B11" s="188"/>
      <c r="C11" s="180"/>
      <c r="D11" s="183"/>
      <c r="E11" s="57" t="s">
        <v>22</v>
      </c>
      <c r="F11" s="14"/>
      <c r="G11" s="14" t="s">
        <v>15</v>
      </c>
      <c r="H11" s="13"/>
    </row>
    <row r="12" spans="1:8" ht="18" thickBot="1">
      <c r="A12" s="197"/>
      <c r="B12" s="188"/>
      <c r="C12" s="181"/>
      <c r="D12" s="184"/>
      <c r="E12" s="53" t="s">
        <v>23</v>
      </c>
      <c r="F12" s="6"/>
      <c r="G12" s="6" t="s">
        <v>15</v>
      </c>
      <c r="H12" s="7"/>
    </row>
    <row r="13" spans="1:8" ht="20.45" customHeight="1">
      <c r="A13" s="197"/>
      <c r="B13" s="188"/>
      <c r="C13" s="185" t="s">
        <v>24</v>
      </c>
      <c r="D13" s="86"/>
      <c r="E13" s="86"/>
      <c r="F13" s="11"/>
      <c r="G13" s="65" t="s">
        <v>15</v>
      </c>
      <c r="H13" s="12"/>
    </row>
    <row r="14" spans="1:8" ht="20.45" customHeight="1">
      <c r="A14" s="197"/>
      <c r="B14" s="188"/>
      <c r="C14" s="186"/>
      <c r="D14" s="62" t="s">
        <v>25</v>
      </c>
      <c r="E14" s="62"/>
      <c r="F14" s="14"/>
      <c r="G14" s="16" t="s">
        <v>15</v>
      </c>
      <c r="H14" s="17"/>
    </row>
    <row r="15" spans="1:8" ht="20.45" customHeight="1" thickBot="1">
      <c r="A15" s="197"/>
      <c r="B15" s="188"/>
      <c r="C15" s="186"/>
      <c r="D15" s="60" t="s">
        <v>26</v>
      </c>
      <c r="E15" s="60"/>
      <c r="F15" s="3"/>
      <c r="G15" s="59" t="s">
        <v>15</v>
      </c>
      <c r="H15" s="15"/>
    </row>
    <row r="16" spans="1:8" ht="20.45" customHeight="1">
      <c r="A16" s="197"/>
      <c r="B16" s="189"/>
      <c r="C16" s="199" t="s">
        <v>27</v>
      </c>
      <c r="D16" s="87"/>
      <c r="E16" s="19"/>
      <c r="F16" s="4"/>
      <c r="G16" s="4" t="s">
        <v>13</v>
      </c>
      <c r="H16" s="5"/>
    </row>
    <row r="17" spans="1:8" ht="18.2" customHeight="1">
      <c r="A17" s="197"/>
      <c r="B17" s="189"/>
      <c r="C17" s="194"/>
      <c r="D17" s="191" t="s">
        <v>28</v>
      </c>
      <c r="E17" s="94"/>
      <c r="F17" s="14"/>
      <c r="G17" s="14" t="s">
        <v>15</v>
      </c>
      <c r="H17" s="17"/>
    </row>
    <row r="18" spans="1:8" ht="18" thickBot="1">
      <c r="A18" s="197"/>
      <c r="B18" s="189"/>
      <c r="C18" s="195"/>
      <c r="D18" s="192"/>
      <c r="E18" s="118" t="s">
        <v>29</v>
      </c>
      <c r="F18" s="6"/>
      <c r="G18" s="6" t="s">
        <v>15</v>
      </c>
      <c r="H18" s="7"/>
    </row>
    <row r="19" spans="1:8" ht="17.25">
      <c r="A19" s="197"/>
      <c r="B19" s="189"/>
      <c r="C19" s="193" t="s">
        <v>30</v>
      </c>
      <c r="D19" s="100"/>
      <c r="E19" s="101"/>
      <c r="F19" s="64"/>
      <c r="G19" s="64" t="s">
        <v>13</v>
      </c>
      <c r="H19" s="102"/>
    </row>
    <row r="20" spans="1:8" ht="17.25">
      <c r="A20" s="197"/>
      <c r="B20" s="189"/>
      <c r="C20" s="194"/>
      <c r="D20" s="88" t="s">
        <v>31</v>
      </c>
      <c r="E20" s="57"/>
      <c r="F20" s="62"/>
      <c r="G20" s="62" t="s">
        <v>13</v>
      </c>
      <c r="H20" s="95"/>
    </row>
    <row r="21" spans="1:8" ht="17.25">
      <c r="A21" s="197"/>
      <c r="B21" s="189"/>
      <c r="C21" s="194"/>
      <c r="D21" s="88" t="s">
        <v>32</v>
      </c>
      <c r="E21" s="57"/>
      <c r="F21" s="93"/>
      <c r="G21" s="62" t="s">
        <v>13</v>
      </c>
      <c r="H21" s="96"/>
    </row>
    <row r="22" spans="1:8" ht="18" thickBot="1">
      <c r="A22" s="198"/>
      <c r="B22" s="190"/>
      <c r="C22" s="195"/>
      <c r="D22" s="89" t="s">
        <v>33</v>
      </c>
      <c r="E22" s="18"/>
      <c r="F22" s="97"/>
      <c r="G22" s="98" t="s">
        <v>13</v>
      </c>
      <c r="H22" s="99"/>
    </row>
  </sheetData>
  <mergeCells count="10">
    <mergeCell ref="A1:H1"/>
    <mergeCell ref="C9:C12"/>
    <mergeCell ref="D10:D12"/>
    <mergeCell ref="C13:C15"/>
    <mergeCell ref="B8:B22"/>
    <mergeCell ref="D17:D18"/>
    <mergeCell ref="C19:C22"/>
    <mergeCell ref="A3:A22"/>
    <mergeCell ref="C16:C18"/>
    <mergeCell ref="B4:B7"/>
  </mergeCells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B1" zoomScale="85" zoomScaleNormal="85" workbookViewId="0">
      <selection activeCell="D28" sqref="D28"/>
    </sheetView>
  </sheetViews>
  <sheetFormatPr defaultColWidth="8.875" defaultRowHeight="16.5"/>
  <cols>
    <col min="1" max="1" width="6.75" bestFit="1" customWidth="1"/>
    <col min="2" max="2" width="14.5" bestFit="1" customWidth="1"/>
    <col min="3" max="3" width="34.125" bestFit="1" customWidth="1"/>
    <col min="4" max="5" width="34.125" customWidth="1"/>
    <col min="6" max="6" width="31.875" bestFit="1" customWidth="1"/>
    <col min="7" max="7" width="30.375" bestFit="1" customWidth="1"/>
    <col min="8" max="8" width="16.375" bestFit="1" customWidth="1"/>
    <col min="9" max="9" width="7.375" bestFit="1" customWidth="1"/>
    <col min="10" max="10" width="5.375" bestFit="1" customWidth="1"/>
  </cols>
  <sheetData>
    <row r="1" spans="1:10" ht="38.450000000000003" customHeight="1" thickBot="1">
      <c r="A1" s="214" t="s">
        <v>0</v>
      </c>
      <c r="B1" s="189"/>
      <c r="C1" s="189"/>
      <c r="D1" s="189"/>
      <c r="E1" s="214"/>
      <c r="F1" s="189"/>
      <c r="G1" s="189"/>
      <c r="H1" s="189"/>
      <c r="I1" s="189"/>
      <c r="J1" s="189"/>
    </row>
    <row r="2" spans="1:10" ht="18.600000000000001" customHeight="1" thickBot="1">
      <c r="A2" s="215" t="s">
        <v>34</v>
      </c>
      <c r="B2" s="217" t="s">
        <v>35</v>
      </c>
      <c r="C2" s="218"/>
      <c r="D2" s="218"/>
      <c r="E2" s="219"/>
      <c r="F2" s="220" t="s">
        <v>36</v>
      </c>
      <c r="G2" s="220" t="s">
        <v>37</v>
      </c>
      <c r="H2" s="220" t="s">
        <v>38</v>
      </c>
      <c r="I2" s="220" t="s">
        <v>39</v>
      </c>
      <c r="J2" s="222" t="s">
        <v>1</v>
      </c>
    </row>
    <row r="3" spans="1:10" ht="18" thickBot="1">
      <c r="A3" s="216"/>
      <c r="B3" s="8" t="s">
        <v>40</v>
      </c>
      <c r="C3" s="54" t="s">
        <v>41</v>
      </c>
      <c r="D3" s="56" t="s">
        <v>42</v>
      </c>
      <c r="E3" s="55" t="s">
        <v>43</v>
      </c>
      <c r="F3" s="221"/>
      <c r="G3" s="221"/>
      <c r="H3" s="221"/>
      <c r="I3" s="221"/>
      <c r="J3" s="223"/>
    </row>
    <row r="4" spans="1:10" ht="18" thickBot="1">
      <c r="A4" s="20">
        <v>1</v>
      </c>
      <c r="B4" s="103" t="s">
        <v>10</v>
      </c>
      <c r="C4" s="103"/>
      <c r="D4" s="103"/>
      <c r="E4" s="103"/>
      <c r="F4" s="103" t="s">
        <v>44</v>
      </c>
      <c r="G4" s="103" t="s">
        <v>45</v>
      </c>
      <c r="H4" s="103" t="s">
        <v>46</v>
      </c>
      <c r="I4" s="125" t="s">
        <v>47</v>
      </c>
      <c r="J4" s="104"/>
    </row>
    <row r="5" spans="1:10">
      <c r="A5" s="79">
        <v>2</v>
      </c>
      <c r="B5" s="203" t="s">
        <v>12</v>
      </c>
      <c r="C5" s="105"/>
      <c r="D5" s="106"/>
      <c r="E5" s="106"/>
      <c r="F5" s="106" t="s">
        <v>48</v>
      </c>
      <c r="G5" s="106" t="s">
        <v>49</v>
      </c>
      <c r="H5" s="106" t="s">
        <v>50</v>
      </c>
      <c r="I5" s="103" t="s">
        <v>47</v>
      </c>
      <c r="J5" s="107"/>
    </row>
    <row r="6" spans="1:10" ht="17.25">
      <c r="A6" s="80">
        <v>3</v>
      </c>
      <c r="B6" s="204"/>
      <c r="C6" s="91" t="s">
        <v>14</v>
      </c>
      <c r="D6" s="108"/>
      <c r="E6" s="108"/>
      <c r="F6" s="108" t="s">
        <v>51</v>
      </c>
      <c r="G6" s="108" t="s">
        <v>52</v>
      </c>
      <c r="H6" s="108" t="s">
        <v>53</v>
      </c>
      <c r="I6" s="103" t="s">
        <v>47</v>
      </c>
      <c r="J6" s="109"/>
    </row>
    <row r="7" spans="1:10">
      <c r="A7" s="81">
        <v>4</v>
      </c>
      <c r="B7" s="204"/>
      <c r="C7" s="91" t="s">
        <v>16</v>
      </c>
      <c r="D7" s="108"/>
      <c r="E7" s="108"/>
      <c r="F7" s="108" t="s">
        <v>54</v>
      </c>
      <c r="G7" s="108" t="s">
        <v>16</v>
      </c>
      <c r="H7" s="108" t="s">
        <v>55</v>
      </c>
      <c r="I7" s="103" t="s">
        <v>47</v>
      </c>
      <c r="J7" s="109"/>
    </row>
    <row r="8" spans="1:10" ht="18" thickBot="1">
      <c r="A8" s="82">
        <v>5</v>
      </c>
      <c r="B8" s="205"/>
      <c r="C8" s="92" t="s">
        <v>17</v>
      </c>
      <c r="D8" s="110"/>
      <c r="E8" s="110"/>
      <c r="F8" s="110" t="s">
        <v>56</v>
      </c>
      <c r="G8" s="110" t="s">
        <v>57</v>
      </c>
      <c r="H8" s="110" t="s">
        <v>58</v>
      </c>
      <c r="I8" s="126" t="s">
        <v>47</v>
      </c>
      <c r="J8" s="111"/>
    </row>
    <row r="9" spans="1:10" ht="17.25" thickBot="1">
      <c r="A9" s="78">
        <v>6</v>
      </c>
      <c r="B9" s="206" t="s">
        <v>18</v>
      </c>
      <c r="C9" s="112" t="s">
        <v>59</v>
      </c>
      <c r="D9" s="103"/>
      <c r="E9" s="103"/>
      <c r="F9" s="103" t="s">
        <v>60</v>
      </c>
      <c r="G9" s="113" t="s">
        <v>19</v>
      </c>
      <c r="H9" s="103" t="s">
        <v>50</v>
      </c>
      <c r="I9" s="125" t="s">
        <v>47</v>
      </c>
      <c r="J9" s="114"/>
    </row>
    <row r="10" spans="1:10" ht="18" thickBot="1">
      <c r="A10" s="75">
        <v>7</v>
      </c>
      <c r="B10" s="207"/>
      <c r="C10" s="210" t="s">
        <v>61</v>
      </c>
      <c r="D10" s="115"/>
      <c r="E10" s="115"/>
      <c r="F10" s="115" t="s">
        <v>62</v>
      </c>
      <c r="G10" s="115" t="s">
        <v>63</v>
      </c>
      <c r="H10" s="115" t="s">
        <v>50</v>
      </c>
      <c r="I10" s="103" t="s">
        <v>47</v>
      </c>
      <c r="J10" s="116"/>
    </row>
    <row r="11" spans="1:10" ht="17.850000000000001" customHeight="1">
      <c r="A11" s="76">
        <v>8</v>
      </c>
      <c r="B11" s="208"/>
      <c r="C11" s="211"/>
      <c r="D11" s="191" t="s">
        <v>21</v>
      </c>
      <c r="E11" s="88"/>
      <c r="F11" s="94" t="s">
        <v>64</v>
      </c>
      <c r="G11" s="94" t="s">
        <v>65</v>
      </c>
      <c r="H11" s="94" t="s">
        <v>58</v>
      </c>
      <c r="I11" s="103" t="s">
        <v>47</v>
      </c>
      <c r="J11" s="117"/>
    </row>
    <row r="12" spans="1:10" ht="19.149999999999999" customHeight="1">
      <c r="A12" s="75">
        <v>9</v>
      </c>
      <c r="B12" s="207"/>
      <c r="C12" s="211"/>
      <c r="D12" s="191"/>
      <c r="E12" s="88" t="s">
        <v>22</v>
      </c>
      <c r="F12" s="94" t="s">
        <v>66</v>
      </c>
      <c r="G12" s="94" t="s">
        <v>22</v>
      </c>
      <c r="H12" s="94" t="s">
        <v>58</v>
      </c>
      <c r="I12" s="103" t="s">
        <v>47</v>
      </c>
      <c r="J12" s="117"/>
    </row>
    <row r="13" spans="1:10" ht="19.149999999999999" customHeight="1" thickBot="1">
      <c r="A13" s="76">
        <v>10</v>
      </c>
      <c r="B13" s="207"/>
      <c r="C13" s="212"/>
      <c r="D13" s="192"/>
      <c r="E13" s="118" t="s">
        <v>67</v>
      </c>
      <c r="F13" s="119" t="s">
        <v>68</v>
      </c>
      <c r="G13" s="119" t="s">
        <v>67</v>
      </c>
      <c r="H13" s="119" t="s">
        <v>69</v>
      </c>
      <c r="I13" s="126" t="s">
        <v>47</v>
      </c>
      <c r="J13" s="120"/>
    </row>
    <row r="14" spans="1:10" ht="18" thickBot="1">
      <c r="A14" s="75">
        <v>11</v>
      </c>
      <c r="B14" s="207"/>
      <c r="C14" s="199" t="s">
        <v>24</v>
      </c>
      <c r="D14" s="106"/>
      <c r="E14" s="106"/>
      <c r="F14" s="106" t="s">
        <v>70</v>
      </c>
      <c r="G14" s="106" t="s">
        <v>71</v>
      </c>
      <c r="H14" s="106" t="s">
        <v>50</v>
      </c>
      <c r="I14" s="103" t="s">
        <v>47</v>
      </c>
      <c r="J14" s="107"/>
    </row>
    <row r="15" spans="1:10">
      <c r="A15" s="76">
        <v>12</v>
      </c>
      <c r="B15" s="208"/>
      <c r="C15" s="194"/>
      <c r="D15" s="108" t="s">
        <v>72</v>
      </c>
      <c r="E15" s="108"/>
      <c r="F15" s="108" t="s">
        <v>73</v>
      </c>
      <c r="G15" s="108" t="s">
        <v>71</v>
      </c>
      <c r="H15" s="108" t="s">
        <v>74</v>
      </c>
      <c r="I15" s="103" t="s">
        <v>47</v>
      </c>
      <c r="J15" s="109"/>
    </row>
    <row r="16" spans="1:10" ht="18" thickBot="1">
      <c r="A16" s="75">
        <v>13</v>
      </c>
      <c r="B16" s="207"/>
      <c r="C16" s="213"/>
      <c r="D16" s="121" t="s">
        <v>75</v>
      </c>
      <c r="E16" s="121"/>
      <c r="F16" s="121" t="s">
        <v>76</v>
      </c>
      <c r="G16" s="121" t="s">
        <v>77</v>
      </c>
      <c r="H16" s="121" t="s">
        <v>50</v>
      </c>
      <c r="I16" s="126" t="s">
        <v>47</v>
      </c>
      <c r="J16" s="122"/>
    </row>
    <row r="17" spans="1:10" ht="18.2" customHeight="1">
      <c r="A17" s="76">
        <v>14</v>
      </c>
      <c r="B17" s="208"/>
      <c r="C17" s="210" t="s">
        <v>27</v>
      </c>
      <c r="D17" s="123"/>
      <c r="E17" s="115"/>
      <c r="F17" s="115" t="s">
        <v>78</v>
      </c>
      <c r="G17" s="115" t="s">
        <v>79</v>
      </c>
      <c r="H17" s="115" t="s">
        <v>50</v>
      </c>
      <c r="I17" s="103" t="s">
        <v>47</v>
      </c>
      <c r="J17" s="116"/>
    </row>
    <row r="18" spans="1:10" ht="18.2" customHeight="1" thickBot="1">
      <c r="A18" s="75">
        <v>15</v>
      </c>
      <c r="B18" s="207"/>
      <c r="C18" s="211"/>
      <c r="D18" s="191" t="s">
        <v>28</v>
      </c>
      <c r="E18" s="94"/>
      <c r="F18" s="94" t="s">
        <v>80</v>
      </c>
      <c r="G18" s="94" t="s">
        <v>81</v>
      </c>
      <c r="H18" s="94" t="s">
        <v>74</v>
      </c>
      <c r="I18" s="103" t="s">
        <v>47</v>
      </c>
      <c r="J18" s="117"/>
    </row>
    <row r="19" spans="1:10" ht="18.2" customHeight="1" thickBot="1">
      <c r="A19" s="76">
        <v>16</v>
      </c>
      <c r="B19" s="208"/>
      <c r="C19" s="212"/>
      <c r="D19" s="192"/>
      <c r="E19" s="118" t="s">
        <v>29</v>
      </c>
      <c r="F19" s="119" t="s">
        <v>82</v>
      </c>
      <c r="G19" s="119" t="s">
        <v>83</v>
      </c>
      <c r="H19" s="119" t="s">
        <v>53</v>
      </c>
      <c r="I19" s="126" t="s">
        <v>47</v>
      </c>
      <c r="J19" s="120"/>
    </row>
    <row r="20" spans="1:10">
      <c r="A20" s="76">
        <v>17</v>
      </c>
      <c r="B20" s="207"/>
      <c r="C20" s="199" t="s">
        <v>30</v>
      </c>
      <c r="D20" s="123"/>
      <c r="E20" s="123"/>
      <c r="F20" s="115" t="s">
        <v>84</v>
      </c>
      <c r="G20" s="115" t="s">
        <v>85</v>
      </c>
      <c r="H20" s="115" t="s">
        <v>55</v>
      </c>
      <c r="I20" s="103" t="s">
        <v>47</v>
      </c>
      <c r="J20" s="116"/>
    </row>
    <row r="21" spans="1:10" ht="17.25">
      <c r="A21" s="75">
        <v>18</v>
      </c>
      <c r="B21" s="207"/>
      <c r="C21" s="194"/>
      <c r="D21" s="88" t="s">
        <v>86</v>
      </c>
      <c r="E21" s="88"/>
      <c r="F21" s="94" t="s">
        <v>87</v>
      </c>
      <c r="G21" s="94" t="s">
        <v>31</v>
      </c>
      <c r="H21" s="94" t="s">
        <v>88</v>
      </c>
      <c r="I21" s="103" t="s">
        <v>47</v>
      </c>
      <c r="J21" s="117"/>
    </row>
    <row r="22" spans="1:10">
      <c r="A22" s="76">
        <v>19</v>
      </c>
      <c r="B22" s="207"/>
      <c r="C22" s="194"/>
      <c r="D22" s="88" t="s">
        <v>32</v>
      </c>
      <c r="E22" s="88"/>
      <c r="F22" s="94" t="s">
        <v>89</v>
      </c>
      <c r="G22" s="94" t="s">
        <v>32</v>
      </c>
      <c r="H22" s="94" t="s">
        <v>69</v>
      </c>
      <c r="I22" s="103" t="s">
        <v>47</v>
      </c>
      <c r="J22" s="117"/>
    </row>
    <row r="23" spans="1:10" ht="18" thickBot="1">
      <c r="A23" s="77">
        <v>20</v>
      </c>
      <c r="B23" s="209"/>
      <c r="C23" s="195"/>
      <c r="D23" s="89" t="s">
        <v>33</v>
      </c>
      <c r="E23" s="89"/>
      <c r="F23" s="89" t="s">
        <v>90</v>
      </c>
      <c r="G23" s="89" t="s">
        <v>33</v>
      </c>
      <c r="H23" s="89" t="s">
        <v>58</v>
      </c>
      <c r="I23" s="126" t="s">
        <v>47</v>
      </c>
      <c r="J23" s="124"/>
    </row>
    <row r="24" spans="1:10">
      <c r="C24" s="73"/>
    </row>
    <row r="30" spans="1:10" s="69" customFormat="1"/>
  </sheetData>
  <mergeCells count="16">
    <mergeCell ref="A1:J1"/>
    <mergeCell ref="A2:A3"/>
    <mergeCell ref="B2:E2"/>
    <mergeCell ref="F2:F3"/>
    <mergeCell ref="G2:G3"/>
    <mergeCell ref="H2:H3"/>
    <mergeCell ref="I2:I3"/>
    <mergeCell ref="J2:J3"/>
    <mergeCell ref="B5:B8"/>
    <mergeCell ref="B9:B23"/>
    <mergeCell ref="C10:C13"/>
    <mergeCell ref="D11:D13"/>
    <mergeCell ref="C14:C16"/>
    <mergeCell ref="C17:C19"/>
    <mergeCell ref="C20:C23"/>
    <mergeCell ref="D18:D19"/>
  </mergeCells>
  <phoneticPr fontId="1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7" workbookViewId="0">
      <selection activeCell="F33" sqref="F33"/>
    </sheetView>
  </sheetViews>
  <sheetFormatPr defaultColWidth="8.75" defaultRowHeight="16.5"/>
  <cols>
    <col min="1" max="1" width="15" style="127" bestFit="1" customWidth="1"/>
    <col min="2" max="2" width="25.25" style="127" bestFit="1" customWidth="1"/>
    <col min="3" max="3" width="21.375" style="127" bestFit="1" customWidth="1"/>
    <col min="4" max="4" width="22.5" style="127" bestFit="1" customWidth="1"/>
    <col min="5" max="5" width="9.875" style="127" bestFit="1" customWidth="1"/>
    <col min="6" max="6" width="10" style="127" bestFit="1" customWidth="1"/>
    <col min="7" max="7" width="11.25" style="127" bestFit="1" customWidth="1"/>
    <col min="8" max="8" width="4.75" style="127" bestFit="1" customWidth="1"/>
    <col min="9" max="9" width="14.25" style="127" bestFit="1" customWidth="1"/>
    <col min="10" max="10" width="11.25" style="127" bestFit="1" customWidth="1"/>
    <col min="11" max="11" width="4.625" style="127" bestFit="1" customWidth="1"/>
    <col min="12" max="12" width="10.375" style="127" bestFit="1" customWidth="1"/>
    <col min="13" max="13" width="18.375" style="127" bestFit="1" customWidth="1"/>
    <col min="14" max="16384" width="8.75" style="127"/>
  </cols>
  <sheetData>
    <row r="1" spans="1:13" ht="49.5">
      <c r="A1" s="224" t="s">
        <v>91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</row>
    <row r="2" spans="1:13" ht="36" customHeight="1">
      <c r="A2" s="128" t="s">
        <v>92</v>
      </c>
      <c r="B2" s="129" t="s">
        <v>93</v>
      </c>
      <c r="C2" s="130" t="s">
        <v>94</v>
      </c>
      <c r="D2" s="129" t="s">
        <v>95</v>
      </c>
      <c r="E2" s="129" t="s">
        <v>96</v>
      </c>
      <c r="F2" s="129" t="s">
        <v>97</v>
      </c>
      <c r="G2" s="129" t="s">
        <v>98</v>
      </c>
      <c r="H2" s="129" t="s">
        <v>99</v>
      </c>
      <c r="I2" s="129" t="s">
        <v>100</v>
      </c>
      <c r="J2" s="129" t="s">
        <v>101</v>
      </c>
      <c r="K2" s="129" t="s">
        <v>102</v>
      </c>
      <c r="L2" s="129" t="s">
        <v>103</v>
      </c>
      <c r="M2" s="131" t="s">
        <v>8</v>
      </c>
    </row>
    <row r="3" spans="1:13">
      <c r="A3" s="226" t="s">
        <v>104</v>
      </c>
      <c r="B3" s="228" t="s">
        <v>105</v>
      </c>
      <c r="C3" s="132" t="s">
        <v>106</v>
      </c>
      <c r="D3" s="133" t="s">
        <v>107</v>
      </c>
      <c r="E3" s="134" t="s">
        <v>108</v>
      </c>
      <c r="F3" s="134">
        <v>10</v>
      </c>
      <c r="G3" s="134"/>
      <c r="H3" s="134" t="s">
        <v>109</v>
      </c>
      <c r="I3" s="134" t="s">
        <v>109</v>
      </c>
      <c r="J3" s="134" t="s">
        <v>110</v>
      </c>
      <c r="K3" s="134"/>
      <c r="L3" s="134"/>
      <c r="M3" s="134"/>
    </row>
    <row r="4" spans="1:13">
      <c r="A4" s="227"/>
      <c r="B4" s="229"/>
      <c r="C4" s="135" t="s">
        <v>111</v>
      </c>
      <c r="D4" s="135" t="s">
        <v>112</v>
      </c>
      <c r="E4" s="135" t="s">
        <v>113</v>
      </c>
      <c r="F4" s="135">
        <v>20</v>
      </c>
      <c r="G4" s="135"/>
      <c r="H4" s="135"/>
      <c r="I4" s="135" t="s">
        <v>109</v>
      </c>
      <c r="J4" s="135"/>
      <c r="K4" s="135"/>
      <c r="L4" s="135"/>
      <c r="M4" s="135"/>
    </row>
    <row r="5" spans="1:13">
      <c r="A5" s="227"/>
      <c r="B5" s="229"/>
      <c r="C5" s="135" t="s">
        <v>114</v>
      </c>
      <c r="D5" s="135" t="s">
        <v>115</v>
      </c>
      <c r="E5" s="135" t="s">
        <v>113</v>
      </c>
      <c r="F5" s="135">
        <v>100</v>
      </c>
      <c r="G5" s="135"/>
      <c r="H5" s="135"/>
      <c r="I5" s="135" t="s">
        <v>109</v>
      </c>
      <c r="J5" s="135"/>
      <c r="K5" s="135"/>
      <c r="L5" s="135"/>
      <c r="M5" s="135"/>
    </row>
    <row r="6" spans="1:13">
      <c r="A6" s="227"/>
      <c r="B6" s="229"/>
      <c r="C6" s="135" t="s">
        <v>116</v>
      </c>
      <c r="D6" s="136" t="s">
        <v>117</v>
      </c>
      <c r="E6" s="135" t="s">
        <v>113</v>
      </c>
      <c r="F6" s="136">
        <v>100</v>
      </c>
      <c r="G6" s="135"/>
      <c r="H6" s="135"/>
      <c r="I6" s="135" t="s">
        <v>109</v>
      </c>
      <c r="J6" s="135"/>
      <c r="K6" s="135"/>
      <c r="L6" s="135"/>
      <c r="M6" s="135"/>
    </row>
    <row r="7" spans="1:13">
      <c r="A7" s="227"/>
      <c r="B7" s="229"/>
      <c r="C7" s="135" t="s">
        <v>118</v>
      </c>
      <c r="D7" s="135" t="s">
        <v>119</v>
      </c>
      <c r="E7" s="135" t="s">
        <v>113</v>
      </c>
      <c r="F7" s="135">
        <v>20</v>
      </c>
      <c r="G7" s="135"/>
      <c r="H7" s="135"/>
      <c r="I7" s="135" t="s">
        <v>109</v>
      </c>
      <c r="J7" s="135"/>
      <c r="K7" s="135"/>
      <c r="L7" s="135"/>
      <c r="M7" s="135"/>
    </row>
    <row r="8" spans="1:13">
      <c r="A8" s="227"/>
      <c r="B8" s="229"/>
      <c r="C8" s="135" t="s">
        <v>120</v>
      </c>
      <c r="D8" s="135" t="s">
        <v>121</v>
      </c>
      <c r="E8" s="135" t="s">
        <v>113</v>
      </c>
      <c r="F8" s="135">
        <v>20</v>
      </c>
      <c r="G8" s="135"/>
      <c r="H8" s="135"/>
      <c r="I8" s="135"/>
      <c r="J8" s="135"/>
      <c r="K8" s="135"/>
      <c r="L8" s="135"/>
      <c r="M8" s="135"/>
    </row>
    <row r="9" spans="1:13">
      <c r="A9" s="227"/>
      <c r="B9" s="229"/>
      <c r="C9" s="135" t="s">
        <v>122</v>
      </c>
      <c r="D9" s="135" t="s">
        <v>123</v>
      </c>
      <c r="E9" s="135" t="s">
        <v>124</v>
      </c>
      <c r="F9" s="135"/>
      <c r="G9" s="135"/>
      <c r="H9" s="135"/>
      <c r="I9" s="135"/>
      <c r="J9" s="135"/>
      <c r="K9" s="135"/>
      <c r="L9" s="135" t="s">
        <v>125</v>
      </c>
      <c r="M9" s="135"/>
    </row>
    <row r="10" spans="1:13">
      <c r="A10" s="227"/>
      <c r="B10" s="229"/>
      <c r="C10" s="135" t="s">
        <v>126</v>
      </c>
      <c r="D10" s="135" t="s">
        <v>121</v>
      </c>
      <c r="E10" s="135" t="s">
        <v>113</v>
      </c>
      <c r="F10" s="135">
        <v>20</v>
      </c>
      <c r="G10" s="135"/>
      <c r="H10" s="135"/>
      <c r="I10" s="135"/>
      <c r="J10" s="135"/>
      <c r="K10" s="135"/>
      <c r="L10" s="135"/>
      <c r="M10" s="135"/>
    </row>
    <row r="11" spans="1:13">
      <c r="A11" s="227"/>
      <c r="B11" s="229"/>
      <c r="C11" s="135" t="s">
        <v>127</v>
      </c>
      <c r="D11" s="135" t="s">
        <v>123</v>
      </c>
      <c r="E11" s="135" t="s">
        <v>124</v>
      </c>
      <c r="F11" s="135"/>
      <c r="G11" s="135"/>
      <c r="H11" s="135"/>
      <c r="I11" s="135"/>
      <c r="J11" s="135"/>
      <c r="K11" s="135"/>
      <c r="L11" s="135" t="s">
        <v>125</v>
      </c>
      <c r="M11" s="135"/>
    </row>
    <row r="12" spans="1:13">
      <c r="A12" s="226" t="s">
        <v>128</v>
      </c>
      <c r="B12" s="228" t="s">
        <v>129</v>
      </c>
      <c r="C12" s="134" t="s">
        <v>130</v>
      </c>
      <c r="D12" s="134" t="s">
        <v>119</v>
      </c>
      <c r="E12" s="134" t="s">
        <v>131</v>
      </c>
      <c r="F12" s="134">
        <v>100</v>
      </c>
      <c r="G12" s="134"/>
      <c r="H12" s="134" t="s">
        <v>109</v>
      </c>
      <c r="I12" s="134" t="s">
        <v>110</v>
      </c>
      <c r="J12" s="134" t="s">
        <v>110</v>
      </c>
      <c r="K12" s="134"/>
      <c r="L12" s="134"/>
      <c r="M12" s="134"/>
    </row>
    <row r="13" spans="1:13">
      <c r="A13" s="227"/>
      <c r="B13" s="229"/>
      <c r="C13" s="137" t="s">
        <v>132</v>
      </c>
      <c r="D13" s="137" t="s">
        <v>133</v>
      </c>
      <c r="E13" s="137" t="s">
        <v>113</v>
      </c>
      <c r="F13" s="137">
        <v>4000</v>
      </c>
      <c r="G13" s="137"/>
      <c r="H13" s="137"/>
      <c r="I13" s="137" t="s">
        <v>110</v>
      </c>
      <c r="J13" s="137"/>
      <c r="K13" s="137" t="s">
        <v>109</v>
      </c>
      <c r="L13" s="137"/>
      <c r="M13" s="137"/>
    </row>
    <row r="14" spans="1:13">
      <c r="A14" s="227"/>
      <c r="B14" s="229"/>
      <c r="C14" s="135" t="s">
        <v>122</v>
      </c>
      <c r="D14" s="135" t="s">
        <v>123</v>
      </c>
      <c r="E14" s="135" t="s">
        <v>124</v>
      </c>
      <c r="F14" s="135">
        <v>3</v>
      </c>
      <c r="G14" s="135"/>
      <c r="H14" s="135"/>
      <c r="I14" s="135" t="s">
        <v>109</v>
      </c>
      <c r="J14" s="135"/>
      <c r="K14" s="135"/>
      <c r="L14" s="135" t="s">
        <v>125</v>
      </c>
      <c r="M14" s="135"/>
    </row>
    <row r="15" spans="1:13">
      <c r="A15" s="227"/>
      <c r="B15" s="229"/>
      <c r="C15" s="135" t="s">
        <v>127</v>
      </c>
      <c r="D15" s="135" t="s">
        <v>134</v>
      </c>
      <c r="E15" s="135" t="s">
        <v>124</v>
      </c>
      <c r="F15" s="135">
        <v>5000</v>
      </c>
      <c r="G15" s="135"/>
      <c r="H15" s="135"/>
      <c r="I15" s="135"/>
      <c r="J15" s="135"/>
      <c r="K15" s="135"/>
      <c r="L15" s="135" t="s">
        <v>125</v>
      </c>
      <c r="M15" s="135"/>
    </row>
    <row r="16" spans="1:13">
      <c r="A16" s="226" t="s">
        <v>135</v>
      </c>
      <c r="B16" s="228" t="s">
        <v>136</v>
      </c>
      <c r="C16" s="134" t="s">
        <v>137</v>
      </c>
      <c r="D16" s="134" t="s">
        <v>138</v>
      </c>
      <c r="E16" s="134" t="s">
        <v>108</v>
      </c>
      <c r="F16" s="134"/>
      <c r="G16" s="134"/>
      <c r="H16" s="134" t="s">
        <v>109</v>
      </c>
      <c r="I16" s="134" t="s">
        <v>110</v>
      </c>
      <c r="J16" s="134" t="s">
        <v>110</v>
      </c>
      <c r="K16" s="134"/>
      <c r="L16" s="134"/>
      <c r="M16" s="134"/>
    </row>
    <row r="17" spans="1:13">
      <c r="A17" s="229"/>
      <c r="B17" s="229"/>
      <c r="C17" s="137" t="s">
        <v>139</v>
      </c>
      <c r="D17" s="137" t="s">
        <v>112</v>
      </c>
      <c r="E17" s="137" t="s">
        <v>131</v>
      </c>
      <c r="F17" s="137">
        <v>20</v>
      </c>
      <c r="G17" s="137"/>
      <c r="H17" s="137"/>
      <c r="I17" s="137" t="s">
        <v>110</v>
      </c>
      <c r="J17" s="137"/>
      <c r="K17" s="137" t="s">
        <v>109</v>
      </c>
      <c r="L17" s="137"/>
      <c r="M17" s="137"/>
    </row>
    <row r="18" spans="1:13">
      <c r="A18" s="229"/>
      <c r="B18" s="229"/>
      <c r="C18" s="138" t="s">
        <v>140</v>
      </c>
      <c r="D18" s="138" t="s">
        <v>141</v>
      </c>
      <c r="E18" s="138" t="s">
        <v>124</v>
      </c>
      <c r="F18" s="138"/>
      <c r="G18" s="138"/>
      <c r="H18" s="138"/>
      <c r="I18" s="138" t="s">
        <v>110</v>
      </c>
      <c r="J18" s="138"/>
      <c r="K18" s="138"/>
      <c r="L18" s="138" t="s">
        <v>125</v>
      </c>
      <c r="M18" s="138"/>
    </row>
    <row r="19" spans="1:13">
      <c r="A19" s="228" t="s">
        <v>142</v>
      </c>
      <c r="B19" s="228" t="s">
        <v>143</v>
      </c>
      <c r="C19" s="139" t="s">
        <v>144</v>
      </c>
      <c r="D19" s="134" t="s">
        <v>145</v>
      </c>
      <c r="E19" s="132" t="s">
        <v>108</v>
      </c>
      <c r="F19" s="134"/>
      <c r="G19" s="134"/>
      <c r="H19" s="134" t="s">
        <v>109</v>
      </c>
      <c r="I19" s="134" t="s">
        <v>110</v>
      </c>
      <c r="J19" s="134" t="s">
        <v>110</v>
      </c>
      <c r="K19" s="134"/>
      <c r="L19" s="134"/>
      <c r="M19" s="134"/>
    </row>
    <row r="20" spans="1:13">
      <c r="A20" s="229"/>
      <c r="B20" s="229"/>
      <c r="C20" s="150" t="s">
        <v>146</v>
      </c>
      <c r="D20" s="151" t="s">
        <v>147</v>
      </c>
      <c r="E20" s="152" t="s">
        <v>108</v>
      </c>
      <c r="F20" s="151"/>
      <c r="G20" s="151"/>
      <c r="H20" s="151" t="s">
        <v>110</v>
      </c>
      <c r="I20" s="151" t="s">
        <v>110</v>
      </c>
      <c r="J20" s="151" t="s">
        <v>110</v>
      </c>
      <c r="K20" s="151" t="s">
        <v>109</v>
      </c>
      <c r="L20" s="151"/>
      <c r="M20" s="151"/>
    </row>
    <row r="21" spans="1:13">
      <c r="A21" s="229"/>
      <c r="B21" s="229"/>
      <c r="C21" s="150" t="s">
        <v>148</v>
      </c>
      <c r="D21" s="151" t="s">
        <v>149</v>
      </c>
      <c r="E21" s="152" t="s">
        <v>131</v>
      </c>
      <c r="F21" s="151">
        <v>20</v>
      </c>
      <c r="G21" s="151"/>
      <c r="H21" s="151" t="s">
        <v>110</v>
      </c>
      <c r="I21" s="151" t="s">
        <v>110</v>
      </c>
      <c r="J21" s="151" t="s">
        <v>110</v>
      </c>
      <c r="K21" s="151"/>
      <c r="L21" s="151"/>
      <c r="M21" s="151"/>
    </row>
    <row r="22" spans="1:13">
      <c r="A22" s="229"/>
      <c r="B22" s="229"/>
      <c r="C22" s="140" t="s">
        <v>150</v>
      </c>
      <c r="D22" s="137" t="s">
        <v>151</v>
      </c>
      <c r="E22" s="141" t="s">
        <v>131</v>
      </c>
      <c r="F22" s="137">
        <v>100</v>
      </c>
      <c r="G22" s="137"/>
      <c r="H22" s="137"/>
      <c r="I22" s="137" t="s">
        <v>110</v>
      </c>
      <c r="J22" s="137"/>
      <c r="K22" s="137" t="s">
        <v>110</v>
      </c>
      <c r="L22" s="137"/>
      <c r="M22" s="137"/>
    </row>
    <row r="23" spans="1:13">
      <c r="A23" s="228"/>
      <c r="B23" s="228"/>
      <c r="C23" s="153" t="s">
        <v>152</v>
      </c>
      <c r="D23" s="154" t="s">
        <v>153</v>
      </c>
      <c r="E23" s="155" t="s">
        <v>131</v>
      </c>
      <c r="F23" s="154">
        <v>10</v>
      </c>
      <c r="G23" s="154"/>
      <c r="H23" s="154"/>
      <c r="I23" s="154"/>
      <c r="J23" s="154"/>
      <c r="K23" s="154"/>
      <c r="L23" s="154"/>
      <c r="M23" s="154"/>
    </row>
    <row r="24" spans="1:13">
      <c r="A24" s="233"/>
      <c r="B24" s="233"/>
      <c r="C24" s="153" t="s">
        <v>154</v>
      </c>
      <c r="D24" s="154" t="s">
        <v>155</v>
      </c>
      <c r="E24" s="155" t="s">
        <v>156</v>
      </c>
      <c r="F24" s="154">
        <v>1</v>
      </c>
      <c r="G24" s="154"/>
      <c r="H24" s="154"/>
      <c r="I24" s="154" t="s">
        <v>110</v>
      </c>
      <c r="J24" s="154"/>
      <c r="K24" s="154"/>
      <c r="L24" s="154"/>
      <c r="M24" s="154"/>
    </row>
    <row r="25" spans="1:13">
      <c r="A25" s="230" t="s">
        <v>30</v>
      </c>
      <c r="B25" s="230" t="s">
        <v>157</v>
      </c>
      <c r="C25" s="142" t="s">
        <v>158</v>
      </c>
      <c r="D25" s="142" t="s">
        <v>159</v>
      </c>
      <c r="E25" s="142" t="s">
        <v>108</v>
      </c>
      <c r="F25" s="142"/>
      <c r="G25" s="142"/>
      <c r="H25" s="143" t="s">
        <v>109</v>
      </c>
      <c r="I25" s="142" t="s">
        <v>110</v>
      </c>
      <c r="J25" s="142" t="s">
        <v>110</v>
      </c>
      <c r="K25" s="142"/>
      <c r="L25" s="142"/>
      <c r="M25" s="142"/>
    </row>
    <row r="26" spans="1:13">
      <c r="A26" s="231"/>
      <c r="B26" s="231"/>
      <c r="C26" s="144" t="s">
        <v>160</v>
      </c>
      <c r="D26" s="144" t="s">
        <v>161</v>
      </c>
      <c r="E26" s="144" t="s">
        <v>131</v>
      </c>
      <c r="F26" s="144">
        <v>4000</v>
      </c>
      <c r="G26" s="144"/>
      <c r="H26" s="144"/>
      <c r="I26" s="144" t="s">
        <v>110</v>
      </c>
      <c r="J26" s="144"/>
      <c r="K26" s="145"/>
      <c r="L26" s="145"/>
      <c r="M26" s="144"/>
    </row>
    <row r="27" spans="1:13">
      <c r="A27" s="231"/>
      <c r="B27" s="231"/>
      <c r="C27" s="146" t="s">
        <v>162</v>
      </c>
      <c r="D27" s="146" t="s">
        <v>163</v>
      </c>
      <c r="E27" s="146" t="s">
        <v>131</v>
      </c>
      <c r="F27" s="146">
        <v>10</v>
      </c>
      <c r="G27" s="146"/>
      <c r="H27" s="146"/>
      <c r="I27" s="146" t="s">
        <v>110</v>
      </c>
      <c r="J27" s="146"/>
      <c r="K27" s="147" t="s">
        <v>109</v>
      </c>
      <c r="L27" s="147"/>
      <c r="M27" s="146"/>
    </row>
    <row r="28" spans="1:13">
      <c r="A28" s="231"/>
      <c r="B28" s="231"/>
      <c r="C28" s="144" t="s">
        <v>164</v>
      </c>
      <c r="D28" s="144" t="s">
        <v>165</v>
      </c>
      <c r="E28" s="144" t="s">
        <v>124</v>
      </c>
      <c r="F28" s="144"/>
      <c r="G28" s="144"/>
      <c r="H28" s="144"/>
      <c r="I28" s="144"/>
      <c r="J28" s="144"/>
      <c r="K28" s="145"/>
      <c r="L28" s="145" t="s">
        <v>125</v>
      </c>
      <c r="M28" s="144"/>
    </row>
    <row r="29" spans="1:13">
      <c r="A29" s="231"/>
      <c r="B29" s="231"/>
      <c r="C29" s="146" t="s">
        <v>166</v>
      </c>
      <c r="D29" s="146" t="s">
        <v>167</v>
      </c>
      <c r="E29" s="146" t="s">
        <v>131</v>
      </c>
      <c r="F29" s="146">
        <v>10</v>
      </c>
      <c r="G29" s="146"/>
      <c r="H29" s="146"/>
      <c r="I29" s="146" t="s">
        <v>110</v>
      </c>
      <c r="J29" s="146"/>
      <c r="K29" s="147" t="s">
        <v>109</v>
      </c>
      <c r="L29" s="147"/>
      <c r="M29" s="146"/>
    </row>
    <row r="30" spans="1:13">
      <c r="A30" s="232"/>
      <c r="B30" s="232"/>
      <c r="C30" s="148" t="s">
        <v>168</v>
      </c>
      <c r="D30" s="148" t="s">
        <v>169</v>
      </c>
      <c r="E30" s="148" t="s">
        <v>124</v>
      </c>
      <c r="F30" s="148"/>
      <c r="G30" s="148"/>
      <c r="H30" s="148"/>
      <c r="I30" s="149"/>
      <c r="J30" s="148"/>
      <c r="K30" s="148"/>
      <c r="L30" s="148" t="s">
        <v>125</v>
      </c>
      <c r="M30" s="148"/>
    </row>
    <row r="31" spans="1:13">
      <c r="A31" s="230" t="s">
        <v>27</v>
      </c>
      <c r="B31" s="230" t="s">
        <v>170</v>
      </c>
      <c r="C31" s="142" t="s">
        <v>171</v>
      </c>
      <c r="D31" s="142" t="s">
        <v>172</v>
      </c>
      <c r="E31" s="142" t="s">
        <v>131</v>
      </c>
      <c r="F31" s="142">
        <v>20</v>
      </c>
      <c r="G31" s="142"/>
      <c r="H31" s="143" t="s">
        <v>109</v>
      </c>
      <c r="I31" s="142" t="s">
        <v>110</v>
      </c>
      <c r="J31" s="142" t="s">
        <v>110</v>
      </c>
      <c r="K31" s="142"/>
      <c r="L31" s="142"/>
      <c r="M31" s="142"/>
    </row>
    <row r="32" spans="1:13">
      <c r="A32" s="231"/>
      <c r="B32" s="231"/>
      <c r="C32" s="144" t="s">
        <v>148</v>
      </c>
      <c r="D32" s="144" t="s">
        <v>149</v>
      </c>
      <c r="E32" s="144" t="s">
        <v>131</v>
      </c>
      <c r="F32" s="144">
        <v>20</v>
      </c>
      <c r="G32" s="144"/>
      <c r="H32" s="144"/>
      <c r="I32" s="144" t="s">
        <v>110</v>
      </c>
      <c r="J32" s="144"/>
      <c r="K32" s="145"/>
      <c r="L32" s="145"/>
      <c r="M32" s="144"/>
    </row>
    <row r="33" spans="1:13">
      <c r="A33" s="231"/>
      <c r="B33" s="231"/>
      <c r="C33" s="146" t="s">
        <v>173</v>
      </c>
      <c r="D33" s="146" t="s">
        <v>163</v>
      </c>
      <c r="E33" s="146" t="s">
        <v>131</v>
      </c>
      <c r="F33" s="146">
        <v>20</v>
      </c>
      <c r="G33" s="146"/>
      <c r="H33" s="146"/>
      <c r="I33" s="146" t="s">
        <v>110</v>
      </c>
      <c r="J33" s="146"/>
      <c r="K33" s="147" t="s">
        <v>109</v>
      </c>
      <c r="L33" s="147"/>
      <c r="M33" s="146"/>
    </row>
    <row r="34" spans="1:13">
      <c r="A34" s="231"/>
      <c r="B34" s="231"/>
      <c r="C34" s="144" t="s">
        <v>164</v>
      </c>
      <c r="D34" s="144" t="s">
        <v>165</v>
      </c>
      <c r="E34" s="144" t="s">
        <v>124</v>
      </c>
      <c r="F34" s="144"/>
      <c r="G34" s="144"/>
      <c r="H34" s="144"/>
      <c r="I34" s="144"/>
      <c r="J34" s="144"/>
      <c r="K34" s="145"/>
      <c r="L34" s="145" t="s">
        <v>125</v>
      </c>
      <c r="M34" s="144"/>
    </row>
    <row r="35" spans="1:13">
      <c r="A35" s="231"/>
      <c r="B35" s="231"/>
      <c r="C35" s="146" t="s">
        <v>174</v>
      </c>
      <c r="D35" s="146" t="s">
        <v>167</v>
      </c>
      <c r="E35" s="146" t="s">
        <v>131</v>
      </c>
      <c r="F35" s="146">
        <v>10</v>
      </c>
      <c r="G35" s="146"/>
      <c r="H35" s="146"/>
      <c r="I35" s="146" t="s">
        <v>110</v>
      </c>
      <c r="J35" s="146"/>
      <c r="K35" s="147" t="s">
        <v>109</v>
      </c>
      <c r="L35" s="147"/>
      <c r="M35" s="146"/>
    </row>
    <row r="36" spans="1:13">
      <c r="A36" s="232"/>
      <c r="B36" s="232"/>
      <c r="C36" s="148" t="s">
        <v>168</v>
      </c>
      <c r="D36" s="148" t="s">
        <v>169</v>
      </c>
      <c r="E36" s="148" t="s">
        <v>124</v>
      </c>
      <c r="F36" s="148"/>
      <c r="G36" s="148"/>
      <c r="H36" s="148"/>
      <c r="I36" s="149"/>
      <c r="J36" s="148"/>
      <c r="K36" s="148"/>
      <c r="L36" s="148" t="s">
        <v>125</v>
      </c>
      <c r="M36" s="148"/>
    </row>
    <row r="37" spans="1:13">
      <c r="A37" s="230" t="s">
        <v>28</v>
      </c>
      <c r="B37" s="230" t="s">
        <v>175</v>
      </c>
      <c r="C37" s="142" t="s">
        <v>150</v>
      </c>
      <c r="D37" s="142" t="s">
        <v>172</v>
      </c>
      <c r="E37" s="142" t="s">
        <v>131</v>
      </c>
      <c r="F37" s="142">
        <v>100</v>
      </c>
      <c r="G37" s="142"/>
      <c r="H37" s="143" t="s">
        <v>109</v>
      </c>
      <c r="I37" s="142" t="s">
        <v>110</v>
      </c>
      <c r="J37" s="142" t="s">
        <v>110</v>
      </c>
      <c r="K37" s="142"/>
      <c r="L37" s="142"/>
      <c r="M37" s="142"/>
    </row>
    <row r="38" spans="1:13">
      <c r="A38" s="231"/>
      <c r="B38" s="231"/>
      <c r="C38" s="144" t="s">
        <v>148</v>
      </c>
      <c r="D38" s="144" t="s">
        <v>149</v>
      </c>
      <c r="E38" s="144" t="s">
        <v>131</v>
      </c>
      <c r="F38" s="144">
        <v>20</v>
      </c>
      <c r="G38" s="144"/>
      <c r="H38" s="144"/>
      <c r="I38" s="144" t="s">
        <v>110</v>
      </c>
      <c r="J38" s="144"/>
      <c r="K38" s="145"/>
      <c r="L38" s="145"/>
      <c r="M38" s="144"/>
    </row>
    <row r="39" spans="1:13">
      <c r="A39" s="232"/>
      <c r="B39" s="232"/>
      <c r="C39" s="146" t="s">
        <v>171</v>
      </c>
      <c r="D39" s="146" t="s">
        <v>176</v>
      </c>
      <c r="E39" s="146" t="s">
        <v>131</v>
      </c>
      <c r="F39" s="146">
        <v>20</v>
      </c>
      <c r="G39" s="146"/>
      <c r="H39" s="146"/>
      <c r="I39" s="146" t="s">
        <v>110</v>
      </c>
      <c r="J39" s="146"/>
      <c r="K39" s="147" t="s">
        <v>109</v>
      </c>
      <c r="L39" s="147"/>
      <c r="M39" s="146"/>
    </row>
  </sheetData>
  <mergeCells count="15">
    <mergeCell ref="A31:A36"/>
    <mergeCell ref="B31:B36"/>
    <mergeCell ref="A37:A39"/>
    <mergeCell ref="B37:B39"/>
    <mergeCell ref="A16:A18"/>
    <mergeCell ref="B16:B18"/>
    <mergeCell ref="A25:A30"/>
    <mergeCell ref="B25:B30"/>
    <mergeCell ref="A19:A24"/>
    <mergeCell ref="B19:B24"/>
    <mergeCell ref="A1:M1"/>
    <mergeCell ref="A3:A11"/>
    <mergeCell ref="B3:B11"/>
    <mergeCell ref="A12:A15"/>
    <mergeCell ref="B12:B15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8.75" defaultRowHeight="16.5"/>
  <sheetData/>
  <phoneticPr fontId="1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8.75" defaultRowHeight="16.5"/>
  <sheetData/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16" workbookViewId="0">
      <selection activeCell="H36" sqref="H36"/>
    </sheetView>
  </sheetViews>
  <sheetFormatPr defaultColWidth="8.75" defaultRowHeight="16.5"/>
  <cols>
    <col min="1" max="1" width="39.5" bestFit="1" customWidth="1"/>
    <col min="2" max="2" width="7.25" bestFit="1" customWidth="1"/>
    <col min="3" max="3" width="11.25" bestFit="1" customWidth="1"/>
    <col min="4" max="5" width="10" bestFit="1" customWidth="1"/>
    <col min="6" max="6" width="5.125" bestFit="1" customWidth="1"/>
    <col min="7" max="7" width="7.25" bestFit="1" customWidth="1"/>
  </cols>
  <sheetData>
    <row r="1" spans="1:7" ht="17.25">
      <c r="A1" s="21" t="s">
        <v>177</v>
      </c>
      <c r="B1" s="21" t="s">
        <v>39</v>
      </c>
      <c r="C1" s="21" t="s">
        <v>178</v>
      </c>
      <c r="D1" s="22" t="s">
        <v>179</v>
      </c>
      <c r="E1" s="22" t="s">
        <v>180</v>
      </c>
      <c r="F1" s="23" t="s">
        <v>181</v>
      </c>
      <c r="G1" s="24" t="s">
        <v>182</v>
      </c>
    </row>
    <row r="2" spans="1:7">
      <c r="A2" s="39" t="s">
        <v>183</v>
      </c>
      <c r="B2" s="26" t="s">
        <v>184</v>
      </c>
      <c r="C2" s="27" t="str">
        <f>IF(G2=0,"Not Started",IF(G2&lt;1,"Progress",IF(G2=1,"Finished")))</f>
        <v>Progress</v>
      </c>
      <c r="D2" s="28">
        <v>44638</v>
      </c>
      <c r="E2" s="28">
        <v>44651</v>
      </c>
      <c r="F2" s="29">
        <f t="shared" ref="F2:F60" si="0">E2-D2+1</f>
        <v>14</v>
      </c>
      <c r="G2" s="30">
        <f>AVERAGE(G3:G14)</f>
        <v>0.8999999999999998</v>
      </c>
    </row>
    <row r="3" spans="1:7">
      <c r="A3" s="36" t="s">
        <v>185</v>
      </c>
      <c r="B3" s="31" t="s">
        <v>184</v>
      </c>
      <c r="C3" s="32" t="str">
        <f t="shared" ref="C3:C60" si="1">IF(G3=0,"Not Started",IF(G3&lt;1,"Progress",IF(G3=1,"Finished")))</f>
        <v>Finished</v>
      </c>
      <c r="D3" s="33">
        <v>45376</v>
      </c>
      <c r="E3" s="33">
        <v>45377</v>
      </c>
      <c r="F3" s="34">
        <f t="shared" si="0"/>
        <v>2</v>
      </c>
      <c r="G3" s="35">
        <v>1</v>
      </c>
    </row>
    <row r="4" spans="1:7">
      <c r="A4" s="36" t="s">
        <v>186</v>
      </c>
      <c r="B4" s="31" t="s">
        <v>184</v>
      </c>
      <c r="C4" s="32" t="str">
        <f t="shared" si="1"/>
        <v>Finished</v>
      </c>
      <c r="D4" s="33">
        <v>45376</v>
      </c>
      <c r="E4" s="33">
        <v>45377</v>
      </c>
      <c r="F4" s="34">
        <f t="shared" si="0"/>
        <v>2</v>
      </c>
      <c r="G4" s="35">
        <v>1</v>
      </c>
    </row>
    <row r="5" spans="1:7">
      <c r="A5" s="38" t="s">
        <v>187</v>
      </c>
      <c r="B5" s="31" t="s">
        <v>184</v>
      </c>
      <c r="C5" s="32" t="str">
        <f t="shared" si="1"/>
        <v>Finished</v>
      </c>
      <c r="D5" s="33">
        <v>45376</v>
      </c>
      <c r="E5" s="33">
        <v>45376</v>
      </c>
      <c r="F5" s="34">
        <f t="shared" si="0"/>
        <v>1</v>
      </c>
      <c r="G5" s="35">
        <v>1</v>
      </c>
    </row>
    <row r="6" spans="1:7">
      <c r="A6" s="51" t="s">
        <v>188</v>
      </c>
      <c r="B6" s="31" t="s">
        <v>184</v>
      </c>
      <c r="C6" s="32" t="str">
        <f t="shared" si="1"/>
        <v>Finished</v>
      </c>
      <c r="D6" s="33">
        <v>45376</v>
      </c>
      <c r="E6" s="33">
        <v>45376</v>
      </c>
      <c r="F6" s="34">
        <f t="shared" si="0"/>
        <v>1</v>
      </c>
      <c r="G6" s="35">
        <v>1</v>
      </c>
    </row>
    <row r="7" spans="1:7">
      <c r="A7" s="51" t="s">
        <v>189</v>
      </c>
      <c r="B7" s="31" t="s">
        <v>184</v>
      </c>
      <c r="C7" s="32" t="str">
        <f t="shared" si="1"/>
        <v>Finished</v>
      </c>
      <c r="D7" s="33">
        <v>45376</v>
      </c>
      <c r="E7" s="33">
        <v>45376</v>
      </c>
      <c r="F7" s="34">
        <f t="shared" si="0"/>
        <v>1</v>
      </c>
      <c r="G7" s="35">
        <v>1</v>
      </c>
    </row>
    <row r="8" spans="1:7">
      <c r="A8" s="51" t="s">
        <v>91</v>
      </c>
      <c r="B8" s="31" t="s">
        <v>184</v>
      </c>
      <c r="C8" s="32" t="str">
        <f t="shared" si="1"/>
        <v>Finished</v>
      </c>
      <c r="D8" s="33">
        <v>45376</v>
      </c>
      <c r="E8" s="33">
        <v>45376</v>
      </c>
      <c r="F8" s="34">
        <f t="shared" si="0"/>
        <v>1</v>
      </c>
      <c r="G8" s="35">
        <v>1</v>
      </c>
    </row>
    <row r="9" spans="1:7">
      <c r="A9" s="51" t="s">
        <v>190</v>
      </c>
      <c r="B9" s="31" t="s">
        <v>184</v>
      </c>
      <c r="C9" s="32" t="str">
        <f t="shared" si="1"/>
        <v>Finished</v>
      </c>
      <c r="D9" s="33">
        <v>45376</v>
      </c>
      <c r="E9" s="33">
        <v>45376</v>
      </c>
      <c r="F9" s="34">
        <f t="shared" si="0"/>
        <v>1</v>
      </c>
      <c r="G9" s="35">
        <v>1</v>
      </c>
    </row>
    <row r="10" spans="1:7">
      <c r="A10" s="51" t="s">
        <v>191</v>
      </c>
      <c r="B10" s="31" t="s">
        <v>184</v>
      </c>
      <c r="C10" s="32" t="str">
        <f t="shared" si="1"/>
        <v>Finished</v>
      </c>
      <c r="D10" s="33">
        <v>45376</v>
      </c>
      <c r="E10" s="33">
        <v>45376</v>
      </c>
      <c r="F10" s="34">
        <f t="shared" si="0"/>
        <v>1</v>
      </c>
      <c r="G10" s="35">
        <v>1</v>
      </c>
    </row>
    <row r="11" spans="1:7">
      <c r="A11" s="38" t="s">
        <v>192</v>
      </c>
      <c r="B11" s="31" t="s">
        <v>184</v>
      </c>
      <c r="C11" s="32" t="str">
        <f t="shared" si="1"/>
        <v>Progress</v>
      </c>
      <c r="D11" s="33">
        <v>45376</v>
      </c>
      <c r="E11" s="33">
        <v>45376</v>
      </c>
      <c r="F11" s="34">
        <f t="shared" si="0"/>
        <v>1</v>
      </c>
      <c r="G11" s="35">
        <v>0.7</v>
      </c>
    </row>
    <row r="12" spans="1:7">
      <c r="A12" s="51" t="s">
        <v>193</v>
      </c>
      <c r="B12" s="31" t="s">
        <v>184</v>
      </c>
      <c r="C12" s="32" t="str">
        <f t="shared" si="1"/>
        <v>Progress</v>
      </c>
      <c r="D12" s="33">
        <v>45376</v>
      </c>
      <c r="E12" s="33">
        <v>45376</v>
      </c>
      <c r="F12" s="34">
        <f t="shared" si="0"/>
        <v>1</v>
      </c>
      <c r="G12" s="35">
        <v>0.7</v>
      </c>
    </row>
    <row r="13" spans="1:7">
      <c r="A13" s="156" t="s">
        <v>194</v>
      </c>
      <c r="B13" s="31" t="s">
        <v>184</v>
      </c>
      <c r="C13" s="32" t="str">
        <f t="shared" si="1"/>
        <v>Progress</v>
      </c>
      <c r="D13" s="33">
        <v>45376</v>
      </c>
      <c r="E13" s="33">
        <v>45376</v>
      </c>
      <c r="F13" s="34">
        <f t="shared" si="0"/>
        <v>1</v>
      </c>
      <c r="G13" s="35">
        <v>0.7</v>
      </c>
    </row>
    <row r="14" spans="1:7">
      <c r="A14" s="51" t="s">
        <v>195</v>
      </c>
      <c r="B14" s="31" t="s">
        <v>184</v>
      </c>
      <c r="C14" s="32" t="str">
        <f t="shared" si="1"/>
        <v>Progress</v>
      </c>
      <c r="D14" s="33">
        <v>45376</v>
      </c>
      <c r="E14" s="33">
        <v>45376</v>
      </c>
      <c r="F14" s="34">
        <f t="shared" si="0"/>
        <v>1</v>
      </c>
      <c r="G14" s="35">
        <v>0.7</v>
      </c>
    </row>
    <row r="15" spans="1:7">
      <c r="A15" s="25" t="s">
        <v>196</v>
      </c>
      <c r="B15" s="26" t="s">
        <v>184</v>
      </c>
      <c r="C15" s="27" t="str">
        <f t="shared" si="1"/>
        <v>Not Started</v>
      </c>
      <c r="D15" s="28">
        <f>MIN(D16,D28)</f>
        <v>45379</v>
      </c>
      <c r="E15" s="28">
        <f>MAX(E16,E28)</f>
        <v>45448</v>
      </c>
      <c r="F15" s="37">
        <f>E15-D15+1</f>
        <v>70</v>
      </c>
      <c r="G15" s="30">
        <f>AVERAGE(G16:G60)</f>
        <v>0</v>
      </c>
    </row>
    <row r="16" spans="1:7">
      <c r="A16" s="43" t="s">
        <v>197</v>
      </c>
      <c r="B16" s="44" t="s">
        <v>184</v>
      </c>
      <c r="C16" s="41" t="str">
        <f t="shared" si="1"/>
        <v>Not Started</v>
      </c>
      <c r="D16" s="45">
        <f>MIN(D17:D27)</f>
        <v>45379</v>
      </c>
      <c r="E16" s="45">
        <f>MAX(E17:E27)</f>
        <v>45387</v>
      </c>
      <c r="F16" s="46">
        <f>E16-D16+1</f>
        <v>9</v>
      </c>
      <c r="G16" s="47">
        <v>0</v>
      </c>
    </row>
    <row r="17" spans="1:7">
      <c r="A17" s="36" t="s">
        <v>198</v>
      </c>
      <c r="B17" s="31" t="s">
        <v>184</v>
      </c>
      <c r="C17" s="32" t="str">
        <f t="shared" si="1"/>
        <v>Not Started</v>
      </c>
      <c r="D17" s="33">
        <v>45379</v>
      </c>
      <c r="E17" s="33">
        <v>45383</v>
      </c>
      <c r="F17" s="34">
        <f t="shared" si="0"/>
        <v>5</v>
      </c>
      <c r="G17" s="35">
        <v>0</v>
      </c>
    </row>
    <row r="18" spans="1:7">
      <c r="A18" s="36" t="s">
        <v>49</v>
      </c>
      <c r="B18" s="31" t="s">
        <v>184</v>
      </c>
      <c r="C18" s="32" t="str">
        <f t="shared" si="1"/>
        <v>Not Started</v>
      </c>
      <c r="D18" s="33">
        <v>45383</v>
      </c>
      <c r="E18" s="33">
        <v>45387</v>
      </c>
      <c r="F18" s="34">
        <f t="shared" si="0"/>
        <v>5</v>
      </c>
      <c r="G18" s="35">
        <v>0</v>
      </c>
    </row>
    <row r="19" spans="1:7">
      <c r="A19" s="168" t="s">
        <v>199</v>
      </c>
      <c r="B19" s="169" t="s">
        <v>184</v>
      </c>
      <c r="C19" s="170" t="str">
        <f t="shared" si="1"/>
        <v>Not Started</v>
      </c>
      <c r="D19" s="171">
        <v>45383</v>
      </c>
      <c r="E19" s="171">
        <v>45387</v>
      </c>
      <c r="F19" s="172">
        <f t="shared" si="0"/>
        <v>5</v>
      </c>
      <c r="G19" s="173">
        <v>0</v>
      </c>
    </row>
    <row r="20" spans="1:7">
      <c r="A20" s="175" t="s">
        <v>200</v>
      </c>
      <c r="B20" s="31" t="s">
        <v>184</v>
      </c>
      <c r="C20" s="32" t="str">
        <f>IF(G20=0,"Not Started",IF(G20&lt;1,"Progress",IF(G20=1,"Finished")))</f>
        <v>Not Started</v>
      </c>
      <c r="D20" s="33">
        <v>45383</v>
      </c>
      <c r="E20" s="33">
        <v>45387</v>
      </c>
      <c r="F20" s="34">
        <f>E20-D20+1</f>
        <v>5</v>
      </c>
      <c r="G20" s="35">
        <v>0</v>
      </c>
    </row>
    <row r="21" spans="1:7">
      <c r="A21" s="175" t="s">
        <v>201</v>
      </c>
      <c r="B21" s="31" t="s">
        <v>184</v>
      </c>
      <c r="C21" s="32" t="str">
        <f>IF(G21=0,"Not Started",IF(G21&lt;1,"Progress",IF(G21=1,"Finished")))</f>
        <v>Not Started</v>
      </c>
      <c r="D21" s="33">
        <v>45383</v>
      </c>
      <c r="E21" s="33">
        <v>45387</v>
      </c>
      <c r="F21" s="34">
        <f>E21-D21+1</f>
        <v>5</v>
      </c>
      <c r="G21" s="35">
        <v>0</v>
      </c>
    </row>
    <row r="22" spans="1:7">
      <c r="A22" s="175" t="s">
        <v>202</v>
      </c>
      <c r="B22" s="31" t="s">
        <v>184</v>
      </c>
      <c r="C22" s="32" t="str">
        <f>IF(G22=0,"Not Started",IF(G22&lt;1,"Progress",IF(G22=1,"Finished")))</f>
        <v>Not Started</v>
      </c>
      <c r="D22" s="33">
        <v>45383</v>
      </c>
      <c r="E22" s="33">
        <v>45387</v>
      </c>
      <c r="F22" s="34">
        <f>E22-D22+1</f>
        <v>5</v>
      </c>
      <c r="G22" s="35">
        <v>0</v>
      </c>
    </row>
    <row r="23" spans="1:7">
      <c r="A23" s="175" t="s">
        <v>203</v>
      </c>
      <c r="B23" s="31" t="s">
        <v>184</v>
      </c>
      <c r="C23" s="32" t="str">
        <f t="shared" si="1"/>
        <v>Not Started</v>
      </c>
      <c r="D23" s="33">
        <v>45383</v>
      </c>
      <c r="E23" s="33">
        <v>45387</v>
      </c>
      <c r="F23" s="34">
        <f t="shared" si="0"/>
        <v>5</v>
      </c>
      <c r="G23" s="35">
        <v>0</v>
      </c>
    </row>
    <row r="24" spans="1:7">
      <c r="A24" s="175" t="s">
        <v>204</v>
      </c>
      <c r="B24" s="31" t="s">
        <v>184</v>
      </c>
      <c r="C24" s="32" t="str">
        <f t="shared" si="1"/>
        <v>Not Started</v>
      </c>
      <c r="D24" s="33">
        <v>45383</v>
      </c>
      <c r="E24" s="33">
        <v>45387</v>
      </c>
      <c r="F24" s="34">
        <f t="shared" si="0"/>
        <v>5</v>
      </c>
      <c r="G24" s="35">
        <v>0</v>
      </c>
    </row>
    <row r="25" spans="1:7">
      <c r="A25" s="175" t="s">
        <v>205</v>
      </c>
      <c r="B25" s="31" t="s">
        <v>184</v>
      </c>
      <c r="C25" s="32" t="str">
        <f>IF(G25=0,"Not Started",IF(G25&lt;1,"Progress",IF(G25=1,"Finished")))</f>
        <v>Not Started</v>
      </c>
      <c r="D25" s="33">
        <v>45383</v>
      </c>
      <c r="E25" s="33">
        <v>45387</v>
      </c>
      <c r="F25" s="34">
        <f>E25-D25+1</f>
        <v>5</v>
      </c>
      <c r="G25" s="35">
        <v>0</v>
      </c>
    </row>
    <row r="26" spans="1:7">
      <c r="A26" s="175" t="s">
        <v>206</v>
      </c>
      <c r="B26" s="31" t="s">
        <v>184</v>
      </c>
      <c r="C26" s="32" t="str">
        <f t="shared" si="1"/>
        <v>Not Started</v>
      </c>
      <c r="D26" s="33">
        <v>45383</v>
      </c>
      <c r="E26" s="33">
        <v>45387</v>
      </c>
      <c r="F26" s="34">
        <f t="shared" si="0"/>
        <v>5</v>
      </c>
      <c r="G26" s="35">
        <v>0</v>
      </c>
    </row>
    <row r="27" spans="1:7">
      <c r="A27" s="234" t="s">
        <v>52</v>
      </c>
      <c r="B27" s="31" t="s">
        <v>184</v>
      </c>
      <c r="C27" s="32" t="str">
        <f>IF(G27=0,"Not Started",IF(G27&lt;1,"Progress",IF(G27=1,"Finished")))</f>
        <v>Not Started</v>
      </c>
      <c r="D27" s="33">
        <v>45383</v>
      </c>
      <c r="E27" s="33">
        <v>45387</v>
      </c>
      <c r="F27" s="34">
        <f>E27-D27+1</f>
        <v>5</v>
      </c>
      <c r="G27" s="35">
        <v>0</v>
      </c>
    </row>
    <row r="28" spans="1:7">
      <c r="A28" s="40" t="s">
        <v>0</v>
      </c>
      <c r="B28" s="44" t="s">
        <v>184</v>
      </c>
      <c r="C28" s="41" t="str">
        <f>IF(G28=0,"Not Started",IF(G28&lt;1,"Progress",IF(G28=1,"Finished")))</f>
        <v>Not Started</v>
      </c>
      <c r="D28" s="42">
        <f>MIN(D29:D58)</f>
        <v>45387</v>
      </c>
      <c r="E28" s="42">
        <f>MAX(E29:E58)</f>
        <v>45448</v>
      </c>
      <c r="F28" s="46">
        <f t="shared" si="0"/>
        <v>62</v>
      </c>
      <c r="G28" s="47">
        <v>0</v>
      </c>
    </row>
    <row r="29" spans="1:7">
      <c r="A29" s="164" t="s">
        <v>18</v>
      </c>
      <c r="B29" s="159" t="s">
        <v>184</v>
      </c>
      <c r="C29" s="160" t="str">
        <f t="shared" si="1"/>
        <v>Not Started</v>
      </c>
      <c r="D29" s="161">
        <f>MIN(D30:D33)</f>
        <v>45387</v>
      </c>
      <c r="E29" s="161">
        <f>MAX(E30:E33)</f>
        <v>45448</v>
      </c>
      <c r="F29" s="162">
        <f t="shared" si="0"/>
        <v>62</v>
      </c>
      <c r="G29" s="163">
        <v>0</v>
      </c>
    </row>
    <row r="30" spans="1:7">
      <c r="A30" s="157" t="s">
        <v>207</v>
      </c>
      <c r="B30" s="31" t="s">
        <v>184</v>
      </c>
      <c r="C30" s="165" t="str">
        <f t="shared" si="1"/>
        <v>Not Started</v>
      </c>
      <c r="D30" s="33">
        <v>45387</v>
      </c>
      <c r="E30" s="33">
        <v>45394</v>
      </c>
      <c r="F30" s="34">
        <f t="shared" si="0"/>
        <v>8</v>
      </c>
      <c r="G30" s="35">
        <v>0</v>
      </c>
    </row>
    <row r="31" spans="1:7">
      <c r="A31" s="157" t="s">
        <v>208</v>
      </c>
      <c r="B31" s="31" t="s">
        <v>184</v>
      </c>
      <c r="C31" s="165" t="str">
        <f t="shared" si="1"/>
        <v>Not Started</v>
      </c>
      <c r="D31" s="33">
        <f>D58</f>
        <v>45436</v>
      </c>
      <c r="E31" s="33">
        <f>E58</f>
        <v>45448</v>
      </c>
      <c r="F31" s="34">
        <f t="shared" si="0"/>
        <v>13</v>
      </c>
      <c r="G31" s="35">
        <v>0</v>
      </c>
    </row>
    <row r="32" spans="1:7">
      <c r="A32" s="157" t="s">
        <v>209</v>
      </c>
      <c r="B32" s="31" t="s">
        <v>184</v>
      </c>
      <c r="C32" s="165" t="str">
        <f t="shared" si="1"/>
        <v>Not Started</v>
      </c>
      <c r="D32" s="33">
        <f>D43</f>
        <v>45413</v>
      </c>
      <c r="E32" s="33">
        <f>E43</f>
        <v>45422</v>
      </c>
      <c r="F32" s="34">
        <f t="shared" si="0"/>
        <v>10</v>
      </c>
      <c r="G32" s="35">
        <v>0</v>
      </c>
    </row>
    <row r="33" spans="1:7">
      <c r="A33" s="157" t="s">
        <v>210</v>
      </c>
      <c r="B33" s="31" t="s">
        <v>184</v>
      </c>
      <c r="C33" s="165" t="str">
        <f t="shared" si="1"/>
        <v>Not Started</v>
      </c>
      <c r="D33" s="33">
        <f>D51</f>
        <v>45422</v>
      </c>
      <c r="E33" s="33">
        <f>E51</f>
        <v>45434</v>
      </c>
      <c r="F33" s="34">
        <f t="shared" si="0"/>
        <v>13</v>
      </c>
      <c r="G33" s="35">
        <v>0</v>
      </c>
    </row>
    <row r="34" spans="1:7">
      <c r="A34" s="164" t="s">
        <v>20</v>
      </c>
      <c r="B34" s="159" t="s">
        <v>184</v>
      </c>
      <c r="C34" s="160" t="str">
        <f t="shared" si="1"/>
        <v>Not Started</v>
      </c>
      <c r="D34" s="161">
        <f>MIN(D35:D40)</f>
        <v>45390</v>
      </c>
      <c r="E34" s="161">
        <f>MAX(E35:E40)</f>
        <v>45401</v>
      </c>
      <c r="F34" s="162">
        <f t="shared" si="0"/>
        <v>12</v>
      </c>
      <c r="G34" s="163">
        <v>0</v>
      </c>
    </row>
    <row r="35" spans="1:7">
      <c r="A35" s="175" t="s">
        <v>63</v>
      </c>
      <c r="B35" s="31" t="s">
        <v>184</v>
      </c>
      <c r="C35" s="32" t="str">
        <f t="shared" si="1"/>
        <v>Not Started</v>
      </c>
      <c r="D35" s="33">
        <v>45390</v>
      </c>
      <c r="E35" s="33">
        <v>45398</v>
      </c>
      <c r="F35" s="34">
        <f t="shared" si="0"/>
        <v>9</v>
      </c>
      <c r="G35" s="35">
        <v>0</v>
      </c>
    </row>
    <row r="36" spans="1:7">
      <c r="A36" s="175" t="s">
        <v>211</v>
      </c>
      <c r="B36" s="169" t="s">
        <v>184</v>
      </c>
      <c r="C36" s="170" t="str">
        <f t="shared" si="1"/>
        <v>Not Started</v>
      </c>
      <c r="D36" s="171">
        <v>45390</v>
      </c>
      <c r="E36" s="171">
        <v>45398</v>
      </c>
      <c r="F36" s="172">
        <f t="shared" ref="F36" si="2">E36-D36+1</f>
        <v>9</v>
      </c>
      <c r="G36" s="173">
        <v>0</v>
      </c>
    </row>
    <row r="37" spans="1:7">
      <c r="A37" s="175" t="s">
        <v>212</v>
      </c>
      <c r="B37" s="31" t="s">
        <v>184</v>
      </c>
      <c r="C37" s="32" t="str">
        <f t="shared" si="1"/>
        <v>Not Started</v>
      </c>
      <c r="D37" s="33">
        <v>45390</v>
      </c>
      <c r="E37" s="33">
        <v>45400</v>
      </c>
      <c r="F37" s="34">
        <f t="shared" si="0"/>
        <v>11</v>
      </c>
      <c r="G37" s="35">
        <v>0</v>
      </c>
    </row>
    <row r="38" spans="1:7">
      <c r="A38" s="236" t="s">
        <v>213</v>
      </c>
      <c r="B38" s="31" t="s">
        <v>184</v>
      </c>
      <c r="C38" s="32" t="str">
        <f t="shared" si="1"/>
        <v>Not Started</v>
      </c>
      <c r="D38" s="33">
        <v>45390</v>
      </c>
      <c r="E38" s="33">
        <v>45400</v>
      </c>
      <c r="F38" s="34">
        <f t="shared" si="0"/>
        <v>11</v>
      </c>
      <c r="G38" s="35">
        <v>0</v>
      </c>
    </row>
    <row r="39" spans="1:7">
      <c r="A39" s="235" t="s">
        <v>22</v>
      </c>
      <c r="B39" s="31" t="s">
        <v>184</v>
      </c>
      <c r="C39" s="32" t="str">
        <f>IF(G39=0,"Not Started",IF(G39&lt;1,"Progress",IF(G39=1,"Finished")))</f>
        <v>Not Started</v>
      </c>
      <c r="D39" s="33">
        <v>45391</v>
      </c>
      <c r="E39" s="33">
        <v>45401</v>
      </c>
      <c r="F39" s="34">
        <f>E39-D39+1</f>
        <v>11</v>
      </c>
      <c r="G39" s="35">
        <v>0</v>
      </c>
    </row>
    <row r="40" spans="1:7">
      <c r="A40" s="235" t="s">
        <v>67</v>
      </c>
      <c r="B40" s="31" t="s">
        <v>184</v>
      </c>
      <c r="C40" s="32" t="str">
        <f>IF(G40=0,"Not Started",IF(G40&lt;1,"Progress",IF(G40=1,"Finished")))</f>
        <v>Not Started</v>
      </c>
      <c r="D40" s="33">
        <v>45393</v>
      </c>
      <c r="E40" s="33">
        <v>45401</v>
      </c>
      <c r="F40" s="34">
        <f>E40-D40+1</f>
        <v>9</v>
      </c>
      <c r="G40" s="35">
        <v>0</v>
      </c>
    </row>
    <row r="41" spans="1:7">
      <c r="A41" s="158" t="s">
        <v>25</v>
      </c>
      <c r="B41" s="159" t="s">
        <v>184</v>
      </c>
      <c r="C41" s="160" t="str">
        <f t="shared" si="1"/>
        <v>Not Started</v>
      </c>
      <c r="D41" s="161">
        <f>MIN(D42:D48)</f>
        <v>45413</v>
      </c>
      <c r="E41" s="161">
        <f>MAX(E42:E48)</f>
        <v>45434</v>
      </c>
      <c r="F41" s="162">
        <f t="shared" si="0"/>
        <v>22</v>
      </c>
      <c r="G41" s="163">
        <v>0</v>
      </c>
    </row>
    <row r="42" spans="1:7">
      <c r="A42" s="166" t="s">
        <v>214</v>
      </c>
      <c r="B42" s="31" t="s">
        <v>184</v>
      </c>
      <c r="C42" s="32" t="str">
        <f>IF(G42=0,"Not Started",IF(G42&lt;1,"Progress",IF(G42=1,"Finished")))</f>
        <v>Not Started</v>
      </c>
      <c r="D42" s="33">
        <v>45413</v>
      </c>
      <c r="E42" s="33">
        <v>45422</v>
      </c>
      <c r="F42" s="34">
        <f>E42-D42+1</f>
        <v>10</v>
      </c>
      <c r="G42" s="35">
        <v>0</v>
      </c>
    </row>
    <row r="43" spans="1:7">
      <c r="A43" s="156" t="s">
        <v>215</v>
      </c>
      <c r="B43" s="31" t="s">
        <v>184</v>
      </c>
      <c r="C43" s="32" t="str">
        <f>IF(G43=0,"Not Started",IF(G43&lt;1,"Progress",IF(G43=1,"Finished")))</f>
        <v>Not Started</v>
      </c>
      <c r="D43" s="33">
        <v>45413</v>
      </c>
      <c r="E43" s="33">
        <v>45422</v>
      </c>
      <c r="F43" s="34">
        <f>E43-D43+1</f>
        <v>10</v>
      </c>
      <c r="G43" s="35">
        <v>0</v>
      </c>
    </row>
    <row r="44" spans="1:7">
      <c r="A44" s="156" t="s">
        <v>216</v>
      </c>
      <c r="B44" s="31" t="s">
        <v>184</v>
      </c>
      <c r="C44" s="32" t="str">
        <f t="shared" si="1"/>
        <v>Not Started</v>
      </c>
      <c r="D44" s="33">
        <v>45415</v>
      </c>
      <c r="E44" s="33">
        <v>45426</v>
      </c>
      <c r="F44" s="34">
        <f t="shared" si="0"/>
        <v>12</v>
      </c>
      <c r="G44" s="35">
        <v>0</v>
      </c>
    </row>
    <row r="45" spans="1:7">
      <c r="A45" s="174" t="s">
        <v>217</v>
      </c>
      <c r="B45" s="169" t="s">
        <v>184</v>
      </c>
      <c r="C45" s="170" t="str">
        <f t="shared" si="1"/>
        <v>Not Started</v>
      </c>
      <c r="D45" s="171">
        <v>45415</v>
      </c>
      <c r="E45" s="171">
        <v>45426</v>
      </c>
      <c r="F45" s="172">
        <f t="shared" ref="F45" si="3">E45-D45+1</f>
        <v>12</v>
      </c>
      <c r="G45" s="173">
        <v>0</v>
      </c>
    </row>
    <row r="46" spans="1:7">
      <c r="A46" s="167" t="s">
        <v>218</v>
      </c>
      <c r="B46" s="31" t="s">
        <v>47</v>
      </c>
      <c r="C46" s="32" t="str">
        <f t="shared" si="1"/>
        <v>Not Started</v>
      </c>
      <c r="D46" s="33">
        <v>45415</v>
      </c>
      <c r="E46" s="33">
        <v>45426</v>
      </c>
      <c r="F46" s="34">
        <f t="shared" si="0"/>
        <v>12</v>
      </c>
      <c r="G46" s="35">
        <v>0</v>
      </c>
    </row>
    <row r="47" spans="1:7">
      <c r="A47" s="167" t="s">
        <v>219</v>
      </c>
      <c r="B47" s="31" t="s">
        <v>184</v>
      </c>
      <c r="C47" s="32" t="str">
        <f t="shared" si="1"/>
        <v>Not Started</v>
      </c>
      <c r="D47" s="33">
        <v>45419</v>
      </c>
      <c r="E47" s="33">
        <v>45434</v>
      </c>
      <c r="F47" s="34">
        <f t="shared" si="0"/>
        <v>16</v>
      </c>
      <c r="G47" s="35">
        <v>0</v>
      </c>
    </row>
    <row r="48" spans="1:7">
      <c r="A48" s="157" t="s">
        <v>220</v>
      </c>
      <c r="B48" s="31" t="s">
        <v>184</v>
      </c>
      <c r="C48" s="32" t="str">
        <f t="shared" si="1"/>
        <v>Not Started</v>
      </c>
      <c r="D48" s="33">
        <v>45419</v>
      </c>
      <c r="E48" s="33">
        <v>45434</v>
      </c>
      <c r="F48" s="34">
        <f t="shared" si="0"/>
        <v>16</v>
      </c>
      <c r="G48" s="35">
        <v>0</v>
      </c>
    </row>
    <row r="49" spans="1:9">
      <c r="A49" s="158" t="s">
        <v>27</v>
      </c>
      <c r="B49" s="159" t="s">
        <v>184</v>
      </c>
      <c r="C49" s="160" t="str">
        <f t="shared" si="1"/>
        <v>Not Started</v>
      </c>
      <c r="D49" s="161">
        <f>MIN(D50:D52)</f>
        <v>45422</v>
      </c>
      <c r="E49" s="161">
        <f>MAX(E50:E52)</f>
        <v>45436</v>
      </c>
      <c r="F49" s="162">
        <f t="shared" si="0"/>
        <v>15</v>
      </c>
      <c r="G49" s="163">
        <v>0</v>
      </c>
    </row>
    <row r="50" spans="1:9">
      <c r="A50" s="156" t="s">
        <v>221</v>
      </c>
      <c r="B50" s="31" t="s">
        <v>184</v>
      </c>
      <c r="C50" s="32" t="str">
        <f t="shared" si="1"/>
        <v>Not Started</v>
      </c>
      <c r="D50" s="33">
        <v>45422</v>
      </c>
      <c r="E50" s="33">
        <v>45433</v>
      </c>
      <c r="F50" s="34">
        <f t="shared" si="0"/>
        <v>12</v>
      </c>
      <c r="G50" s="35">
        <v>0</v>
      </c>
    </row>
    <row r="51" spans="1:9">
      <c r="A51" s="156" t="s">
        <v>222</v>
      </c>
      <c r="B51" s="31" t="s">
        <v>184</v>
      </c>
      <c r="C51" s="32" t="str">
        <f t="shared" si="1"/>
        <v>Not Started</v>
      </c>
      <c r="D51" s="33">
        <v>45422</v>
      </c>
      <c r="E51" s="33">
        <v>45434</v>
      </c>
      <c r="F51" s="34">
        <f t="shared" si="0"/>
        <v>13</v>
      </c>
      <c r="G51" s="35">
        <v>0</v>
      </c>
    </row>
    <row r="52" spans="1:9">
      <c r="A52" s="156" t="s">
        <v>223</v>
      </c>
      <c r="B52" s="31" t="s">
        <v>184</v>
      </c>
      <c r="C52" s="32" t="str">
        <f t="shared" si="1"/>
        <v>Not Started</v>
      </c>
      <c r="D52" s="33">
        <v>45422</v>
      </c>
      <c r="E52" s="33">
        <v>45436</v>
      </c>
      <c r="F52" s="34">
        <f t="shared" si="0"/>
        <v>15</v>
      </c>
      <c r="G52" s="35">
        <v>0</v>
      </c>
      <c r="I52" t="s">
        <v>224</v>
      </c>
    </row>
    <row r="53" spans="1:9">
      <c r="A53" s="158" t="s">
        <v>30</v>
      </c>
      <c r="B53" s="159" t="s">
        <v>184</v>
      </c>
      <c r="C53" s="160" t="str">
        <f t="shared" ref="C53:C58" si="4">IF(G53=0,"Not Started",IF(G53&lt;1,"Progress",IF(G53=1,"Finished")))</f>
        <v>Not Started</v>
      </c>
      <c r="D53" s="161">
        <f>MIN(D54:D58)</f>
        <v>45436</v>
      </c>
      <c r="E53" s="161">
        <f>MAX(E54:E58)</f>
        <v>45448</v>
      </c>
      <c r="F53" s="162">
        <f t="shared" ref="F53:F58" si="5">E53-D53+1</f>
        <v>13</v>
      </c>
      <c r="G53" s="163">
        <v>0</v>
      </c>
    </row>
    <row r="54" spans="1:9">
      <c r="A54" s="235" t="s">
        <v>225</v>
      </c>
      <c r="B54" s="31" t="s">
        <v>184</v>
      </c>
      <c r="C54" s="32" t="str">
        <f t="shared" si="4"/>
        <v>Not Started</v>
      </c>
      <c r="D54" s="33">
        <v>45436</v>
      </c>
      <c r="E54" s="33">
        <v>45448</v>
      </c>
      <c r="F54" s="34">
        <f t="shared" si="5"/>
        <v>13</v>
      </c>
      <c r="G54" s="35">
        <v>0</v>
      </c>
    </row>
    <row r="55" spans="1:9">
      <c r="A55" s="235" t="s">
        <v>31</v>
      </c>
      <c r="B55" s="31" t="s">
        <v>184</v>
      </c>
      <c r="C55" s="32" t="str">
        <f t="shared" si="4"/>
        <v>Not Started</v>
      </c>
      <c r="D55" s="33">
        <v>45436</v>
      </c>
      <c r="E55" s="33">
        <v>45448</v>
      </c>
      <c r="F55" s="34">
        <f t="shared" si="5"/>
        <v>13</v>
      </c>
      <c r="G55" s="35">
        <v>0</v>
      </c>
    </row>
    <row r="56" spans="1:9">
      <c r="A56" s="235" t="s">
        <v>33</v>
      </c>
      <c r="B56" s="31" t="s">
        <v>184</v>
      </c>
      <c r="C56" s="32" t="str">
        <f t="shared" si="4"/>
        <v>Not Started</v>
      </c>
      <c r="D56" s="33">
        <v>45436</v>
      </c>
      <c r="E56" s="33">
        <v>45448</v>
      </c>
      <c r="F56" s="34">
        <f t="shared" si="5"/>
        <v>13</v>
      </c>
      <c r="G56" s="35">
        <v>0</v>
      </c>
    </row>
    <row r="57" spans="1:9">
      <c r="A57" s="168" t="s">
        <v>226</v>
      </c>
      <c r="B57" s="31" t="s">
        <v>184</v>
      </c>
      <c r="C57" s="32" t="str">
        <f t="shared" si="4"/>
        <v>Not Started</v>
      </c>
      <c r="D57" s="33">
        <v>45436</v>
      </c>
      <c r="E57" s="33">
        <v>45448</v>
      </c>
      <c r="F57" s="34">
        <f t="shared" si="5"/>
        <v>13</v>
      </c>
      <c r="G57" s="35">
        <v>0</v>
      </c>
    </row>
    <row r="58" spans="1:9">
      <c r="A58" s="235" t="s">
        <v>32</v>
      </c>
      <c r="B58" s="31" t="s">
        <v>184</v>
      </c>
      <c r="C58" s="32" t="str">
        <f t="shared" si="4"/>
        <v>Not Started</v>
      </c>
      <c r="D58" s="33">
        <v>45436</v>
      </c>
      <c r="E58" s="33">
        <v>45448</v>
      </c>
      <c r="F58" s="34">
        <f t="shared" si="5"/>
        <v>13</v>
      </c>
      <c r="G58" s="35">
        <v>0</v>
      </c>
    </row>
    <row r="59" spans="1:9">
      <c r="A59" s="40" t="s">
        <v>227</v>
      </c>
      <c r="B59" s="44" t="s">
        <v>184</v>
      </c>
      <c r="C59" s="41" t="str">
        <f t="shared" si="1"/>
        <v>Not Started</v>
      </c>
      <c r="D59" s="42">
        <f>D15</f>
        <v>45379</v>
      </c>
      <c r="E59" s="42">
        <f>E15+20</f>
        <v>45468</v>
      </c>
      <c r="F59" s="46">
        <f t="shared" si="0"/>
        <v>90</v>
      </c>
      <c r="G59" s="47">
        <v>0</v>
      </c>
    </row>
    <row r="60" spans="1:9">
      <c r="A60" s="36" t="s">
        <v>228</v>
      </c>
      <c r="B60" s="31" t="s">
        <v>184</v>
      </c>
      <c r="C60" s="32" t="str">
        <f t="shared" si="1"/>
        <v>Not Started</v>
      </c>
      <c r="D60" s="33">
        <v>45406</v>
      </c>
      <c r="E60" s="33">
        <v>45458</v>
      </c>
      <c r="F60" s="34">
        <f t="shared" si="0"/>
        <v>53</v>
      </c>
      <c r="G60" s="35">
        <v>0</v>
      </c>
    </row>
    <row r="61" spans="1:9">
      <c r="A61" s="40" t="s">
        <v>229</v>
      </c>
      <c r="B61" s="50" t="s">
        <v>184</v>
      </c>
      <c r="C61" s="48" t="str">
        <f>IF(G61=0,"Not Started",IF(G61&lt;1,"In Progress",IF(G61=1,"Finished")))</f>
        <v>Not Started</v>
      </c>
      <c r="D61" s="42">
        <v>45446</v>
      </c>
      <c r="E61" s="42">
        <v>45458</v>
      </c>
      <c r="F61" s="46">
        <f>NETWORKDAYS(D61,E61)</f>
        <v>10</v>
      </c>
      <c r="G61" s="49">
        <v>0</v>
      </c>
    </row>
  </sheetData>
  <phoneticPr fontId="1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메뉴구조도</vt:lpstr>
      <vt:lpstr>프로그램 명세서</vt:lpstr>
      <vt:lpstr>테이블명세서</vt:lpstr>
      <vt:lpstr>논리모델링</vt:lpstr>
      <vt:lpstr>물리모델링</vt:lpstr>
      <vt:lpstr>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BEOMJUNG KIM</dc:creator>
  <cp:keywords/>
  <dc:description/>
  <cp:lastModifiedBy>data8316-13</cp:lastModifiedBy>
  <cp:revision>117</cp:revision>
  <dcterms:created xsi:type="dcterms:W3CDTF">2022-03-18T08:11:11Z</dcterms:created>
  <dcterms:modified xsi:type="dcterms:W3CDTF">2024-06-12T07:09:23Z</dcterms:modified>
  <cp:category/>
  <cp:contentStatus/>
</cp:coreProperties>
</file>