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FCeli\Downloads\"/>
    </mc:Choice>
  </mc:AlternateContent>
  <xr:revisionPtr revIDLastSave="0" documentId="13_ncr:1_{17CA6208-D99E-4548-ADC3-6176F4CC27B7}" xr6:coauthVersionLast="46" xr6:coauthVersionMax="46" xr10:uidLastSave="{00000000-0000-0000-0000-000000000000}"/>
  <bookViews>
    <workbookView xWindow="6885" yWindow="-16320" windowWidth="29040" windowHeight="15840" xr2:uid="{0547886A-1BD9-4465-9E64-A52F1F2ED0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25" i="1"/>
  <c r="F3" i="1"/>
  <c r="F4" i="1"/>
  <c r="F5" i="1"/>
  <c r="F6" i="1"/>
  <c r="F7" i="1"/>
  <c r="F8" i="1"/>
  <c r="F9" i="1"/>
  <c r="F11" i="1"/>
  <c r="F12" i="1"/>
  <c r="F13" i="1"/>
  <c r="F14" i="1"/>
  <c r="F15" i="1"/>
  <c r="F16" i="1"/>
  <c r="F17" i="1"/>
  <c r="F18" i="1"/>
  <c r="F19" i="1"/>
  <c r="F20" i="1"/>
  <c r="F21" i="1"/>
  <c r="F22" i="1"/>
  <c r="F23" i="1"/>
  <c r="F24"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2" i="1"/>
  <c r="BW50" i="1"/>
  <c r="BU50" i="1"/>
  <c r="AU50" i="1"/>
  <c r="BW49" i="1"/>
  <c r="BU49" i="1"/>
  <c r="BW48" i="1"/>
  <c r="BU48" i="1"/>
  <c r="BW47" i="1"/>
  <c r="BU47" i="1"/>
  <c r="BW46" i="1"/>
  <c r="BU46" i="1"/>
  <c r="BW45" i="1"/>
  <c r="BU45" i="1"/>
  <c r="BW44" i="1"/>
  <c r="BU44" i="1"/>
  <c r="BW43" i="1"/>
  <c r="BU43" i="1"/>
  <c r="BW42" i="1"/>
  <c r="BU42" i="1"/>
  <c r="BW41" i="1"/>
  <c r="BU41" i="1"/>
  <c r="BW40" i="1"/>
  <c r="BU40" i="1"/>
  <c r="BW38" i="1"/>
  <c r="BU38" i="1"/>
  <c r="BW37" i="1"/>
  <c r="BU37" i="1"/>
  <c r="BW36" i="1"/>
  <c r="BU36" i="1"/>
  <c r="BW35" i="1"/>
  <c r="BU35" i="1"/>
  <c r="BW34" i="1"/>
  <c r="BU34" i="1"/>
  <c r="BW33" i="1"/>
  <c r="BU33" i="1"/>
  <c r="BW32" i="1"/>
  <c r="BU32" i="1"/>
  <c r="BW31" i="1"/>
  <c r="BU31" i="1"/>
  <c r="BW30" i="1"/>
  <c r="BU30" i="1"/>
  <c r="BW29" i="1"/>
  <c r="BU29" i="1"/>
  <c r="BW28" i="1"/>
  <c r="BU28" i="1"/>
  <c r="BW27" i="1"/>
  <c r="BU27" i="1"/>
  <c r="BW24" i="1"/>
  <c r="BU24" i="1"/>
  <c r="BW23" i="1"/>
  <c r="BU23" i="1"/>
  <c r="BW22" i="1"/>
  <c r="BU22" i="1"/>
  <c r="BW21" i="1"/>
  <c r="BU21" i="1"/>
  <c r="BW20" i="1"/>
  <c r="BU20" i="1"/>
  <c r="BW19" i="1"/>
  <c r="BU19" i="1"/>
  <c r="BW18" i="1"/>
  <c r="BU18" i="1"/>
  <c r="BW17" i="1"/>
  <c r="BU17" i="1"/>
  <c r="BW16" i="1"/>
  <c r="BU16" i="1"/>
  <c r="BW15" i="1"/>
  <c r="BU15" i="1"/>
  <c r="BW14" i="1"/>
  <c r="BU14" i="1"/>
  <c r="BW13" i="1"/>
  <c r="BU13" i="1"/>
  <c r="BW12" i="1"/>
  <c r="BU12" i="1"/>
  <c r="BW11" i="1"/>
  <c r="BU11" i="1"/>
  <c r="BW10" i="1"/>
  <c r="BU10" i="1"/>
  <c r="BW9" i="1"/>
  <c r="BU9" i="1"/>
  <c r="BW8" i="1"/>
  <c r="BU8" i="1"/>
  <c r="BW7" i="1"/>
  <c r="BU7" i="1"/>
  <c r="BW6" i="1"/>
  <c r="BU6" i="1"/>
  <c r="BW5" i="1"/>
  <c r="BU5" i="1"/>
  <c r="BW4" i="1"/>
  <c r="BU4" i="1"/>
  <c r="BW3" i="1"/>
  <c r="BU3" i="1"/>
  <c r="BW2" i="1"/>
  <c r="BU2" i="1"/>
</calcChain>
</file>

<file path=xl/sharedStrings.xml><?xml version="1.0" encoding="utf-8"?>
<sst xmlns="http://schemas.openxmlformats.org/spreadsheetml/2006/main" count="1379" uniqueCount="428">
  <si>
    <t>Number</t>
  </si>
  <si>
    <t>Sex</t>
  </si>
  <si>
    <t>DOB</t>
  </si>
  <si>
    <t>Ethnicity</t>
  </si>
  <si>
    <t>Date of Procedure</t>
  </si>
  <si>
    <t>Presenting Symptoms (General - from ER note)</t>
  </si>
  <si>
    <t>Clinical Symptoms - Filtered down (shortness of breath, edema, dysphagia, cough, visual disturbance, cyanosis, plethora)</t>
  </si>
  <si>
    <t>Clinical Grade Severity (IASLC)</t>
  </si>
  <si>
    <t>Emergent Indication (HA, dizziness, syncope, cerebral edema, laryngeal edema, hemodynamic instability, renal insufficiency)</t>
  </si>
  <si>
    <t>Date of Initial Dx</t>
  </si>
  <si>
    <t xml:space="preserve">Dx Modality </t>
  </si>
  <si>
    <t>Date of IR Consult</t>
  </si>
  <si>
    <t>ECOG status</t>
  </si>
  <si>
    <t>Treatment before stent</t>
  </si>
  <si>
    <t>Treatment after stent</t>
  </si>
  <si>
    <t>Chemotherapy?</t>
  </si>
  <si>
    <t>Date of 1st  Chemotherapy / Radiation after procedure</t>
  </si>
  <si>
    <t>BMI - within 1 month of procedure</t>
  </si>
  <si>
    <t>Description of Narrowing</t>
  </si>
  <si>
    <t>Etiology of SVC Occlusion</t>
  </si>
  <si>
    <t>Stage (if cancer)</t>
  </si>
  <si>
    <t>Any Occlusion or Re-intervention?</t>
  </si>
  <si>
    <t>Stanford Classification</t>
  </si>
  <si>
    <t>Azizi Classification</t>
  </si>
  <si>
    <t>Full Dictation (Can copy and paste from Epic or Synapse)</t>
  </si>
  <si>
    <t>Stent?</t>
  </si>
  <si>
    <t>Why not?</t>
  </si>
  <si>
    <t>Number of Stents</t>
  </si>
  <si>
    <t>Type of Stent (Covered vs. Uncovered)</t>
  </si>
  <si>
    <t>Brand of Stent - three most commonly used stainless steel stents (the Gianturco Z stent, the Palmaz stent, the Wallstent)</t>
  </si>
  <si>
    <t>Portion of Stent extending at or above the 1st rib</t>
  </si>
  <si>
    <t>Size of Stent (in the dictation)</t>
  </si>
  <si>
    <t>Size of Occlusion on venogram</t>
  </si>
  <si>
    <t>Balloon use</t>
  </si>
  <si>
    <t>Pre or Post Dilation</t>
  </si>
  <si>
    <t>Thrombolytic Technique</t>
  </si>
  <si>
    <t>Heparin Bolus?</t>
  </si>
  <si>
    <t>Technical Success</t>
  </si>
  <si>
    <t xml:space="preserve">Clincal Success </t>
  </si>
  <si>
    <t>Complication (site infection, bleeding or hematoma formation, pulmonary embolism, perforation or rupture of the SVC,  stent migration, stent occlusion/thrombosis, shortening, insufficient placement or expansion)</t>
  </si>
  <si>
    <t>Resolution of what symptoms</t>
  </si>
  <si>
    <t>Anticoag / Antiplatlet</t>
  </si>
  <si>
    <t>Chart stent patency (Days)</t>
  </si>
  <si>
    <t>Last Follow Up Imaging Showing Patency</t>
  </si>
  <si>
    <t>Date of Stent occlusion</t>
  </si>
  <si>
    <t>Reintervention?</t>
  </si>
  <si>
    <t>Notes</t>
  </si>
  <si>
    <t>Reintervention Date</t>
  </si>
  <si>
    <t>Date of Stent occlusion 2</t>
  </si>
  <si>
    <t>Date of Stent occlusion 3</t>
  </si>
  <si>
    <t>Date of Stent occlusion 4</t>
  </si>
  <si>
    <t>Date of Stent occlusion 5</t>
  </si>
  <si>
    <t>Status on Discharge</t>
  </si>
  <si>
    <t>Date of Death?</t>
  </si>
  <si>
    <t>Survival from stent placement (weeks)</t>
  </si>
  <si>
    <t>Other</t>
  </si>
  <si>
    <t>Primary Patency Time</t>
  </si>
  <si>
    <t>Secondary Patency Time</t>
  </si>
  <si>
    <t>Female</t>
  </si>
  <si>
    <t>African American</t>
  </si>
  <si>
    <t>N/A</t>
  </si>
  <si>
    <t>No</t>
  </si>
  <si>
    <t>CT Chest W</t>
  </si>
  <si>
    <t>Facial swelling and shortness of breath</t>
  </si>
  <si>
    <t>Group 2</t>
  </si>
  <si>
    <t>Type 4</t>
  </si>
  <si>
    <t>Shortness of breath and facial swelling</t>
  </si>
  <si>
    <t>Chemo and Radiation</t>
  </si>
  <si>
    <t>Group 1A</t>
  </si>
  <si>
    <t>Type 2; Grade B</t>
  </si>
  <si>
    <t>No emergent clinical six - medical management  with prior rad Tx and chemo</t>
  </si>
  <si>
    <t>Shortness of breath</t>
  </si>
  <si>
    <t>Chest CT</t>
  </si>
  <si>
    <t>Group 3</t>
  </si>
  <si>
    <t>Male</t>
  </si>
  <si>
    <t>Hispanic</t>
  </si>
  <si>
    <t>Facial swelling and dysphagia</t>
  </si>
  <si>
    <t>Adenocarcinoma of Lung</t>
  </si>
  <si>
    <t>Type 3</t>
  </si>
  <si>
    <t>Type 2; Grade C</t>
  </si>
  <si>
    <t>No discussion of stent; Medical management with chemoradiation</t>
  </si>
  <si>
    <t>White</t>
  </si>
  <si>
    <t>shortness of breath, dysphagia, cough</t>
  </si>
  <si>
    <t>shortness of breath, swelling, dysphagia</t>
  </si>
  <si>
    <t>None</t>
  </si>
  <si>
    <t>Yes</t>
  </si>
  <si>
    <t>Deviation of the SVC with near complete occlusion, complete R subclavian and complete L BCV, prominent mammary and epigastric collaterals</t>
  </si>
  <si>
    <t>Persistent L BCV thrombosis left alone</t>
  </si>
  <si>
    <t xml:space="preserve">1= 10 (diameter) x 57 mm (length) mm balloon expandable stent; 3= 10 (diameter) x 57 mm (length) mm balloon expandable stent; 3= 10 (diameter) x 57 mm (length) mm balloon expandable stent </t>
  </si>
  <si>
    <t>13.5 cm occlusion of the SVC</t>
  </si>
  <si>
    <t xml:space="preserve">Balloon expandable Stent </t>
  </si>
  <si>
    <t>Neither</t>
  </si>
  <si>
    <t>300 U</t>
  </si>
  <si>
    <t>Only VTE Prophylaxis (40mg Lovenox daily)</t>
  </si>
  <si>
    <t>Palliative XRT</t>
  </si>
  <si>
    <t>Tumor thrombus of the SVC and R BCV; no significant collaterals</t>
  </si>
  <si>
    <t>Type 2</t>
  </si>
  <si>
    <t>Stage IV, palliative, hospice</t>
  </si>
  <si>
    <t>Hospice</t>
  </si>
  <si>
    <t>Shortness of breath, Facial and neck swelling</t>
  </si>
  <si>
    <t>3 cm narrowing of the SVC and threadlike L BCV</t>
  </si>
  <si>
    <t>Stage IV</t>
  </si>
  <si>
    <t>Type 3; Grade B</t>
  </si>
  <si>
    <t>The patient's right groin and left upper extremity was prepped and
draped in the usual sterile fashion.  1% lidocaine was infiltrated into
the subcutaneous tissues for local anesthesia.  Under direct ultrasound
guidance, 21-gauge needles were used to access the left basilic vein. A
0.018 inch wire was advanced under fluoroscopic guidance. The needle was
removed. An accessory sheath was placed over the wire.  The wire was
upsized to a 0.035 inch wire. The wire was advanced centrally utilizing
fluoroscopic guidance, however could not be passed across the known SVC
stenosis.  A 6-French vascular sheath was advanced over the wire to
secure the access.  A 5 French catheter was advanced centrally. 
 Under direct ultrasound guidance, 21-gauge needles were used to access
the right common femoral vein. A 0.018 inch wire was advanced under
fluoroscopic guidance. The needle was removed. An accessory sheath was
placed over the wire.  The wire was upsized to a 0.035 inch wire. The
wire was advanced centrally utilizing fluoroscopic guidance and was
advanced across the stenosis into the right internal jugular vein.  A
6-French vascular sheath was advanced over the wire to secure the
access.  A 5 French catheter was advanced centrally across the lesion.
DSA run confirmed a 3 cm segment of stenosis in the superior vena cava. 
A 14 x 40 mm uncovered stent was advanced from the right common femoral
vein access and deployed in the area of stenosis and expanded with 12 x
40 mm and 14 x 40 mm balloons.  
Post-procedure DSA run showed the stent was expanded and in good
position.  Resolution of the collateral veins was noted.
The wires, catheters, and sheaths were removed from the right groin and
left upper extremity.  Hemostasis was achieved by manual pressure.
There were no complications.  
Dr. Gregg was present throughout the procedure.
IMPRESSION:
Successful venogram and stent placement across a short segment of
stenosis in the SVC.</t>
  </si>
  <si>
    <t>uncovered</t>
  </si>
  <si>
    <t xml:space="preserve">14 x 40 mm uncovered stent </t>
  </si>
  <si>
    <t>3 cm</t>
  </si>
  <si>
    <t>expanded with 12 x 40 mm and 14 x 40 mm balloons</t>
  </si>
  <si>
    <t xml:space="preserve">Post </t>
  </si>
  <si>
    <t>Limited Follow Up</t>
  </si>
  <si>
    <t>Neck swelling, headache</t>
  </si>
  <si>
    <t>Near complete occlusion of the SVC</t>
  </si>
  <si>
    <t xml:space="preserve">Non Small Cell Lung Cancer </t>
  </si>
  <si>
    <t>Stage IIIB</t>
  </si>
  <si>
    <t>DISCUSSION: 
Previous CT chest from 11/26/2010 reviewed which demonstrated
mediastinal soft tissue density and narrowing of the superior vena cava.
Given these findings and the clinical history of SVC syndrome, a plan to
perform a central venogram with possible stent placement within the
superior vena cava was determined.
The left upper extremity was prepped and draped in the usual sterile
fashion. 1% Lidocaine was infiltrated into the subcutaneous soft tissues
for local anesthesia. A 21-gauge microwire was used to access the left
basilic vein under ultrasound guidance. A 0.018 inch microwire was
advanced to the level of the superior vena cava. The needle was removed
and microsheath was used to secure access. The inner dilator and
microwire removed and a J-wire was advanced into the right atrium. A 6
French sheath was placed to secure access. A Kumpe catheter was advanced
over the J-wire into the superior vena cava. The J-wire was removed. The
Kumpe catheter was retracted to the level of the left brachiocephalic
vein.
The right lower extremity was prepped and draped in usual sterile
fashion. 1% Lidocaine infiltrated into the subcutaneous soft tissues for
local anesthesia. An 18-gauge singlewall needle was used to access the
right common femoral vein.  A 0.035 inch J-wire was advanced to the
needle into the superior vena cava under fluoroscopic guidance. Access
was secured with a 7 French sheath. An H1 catheter was advanced over the
J-wire into the superior vena cava.
Digital subtraction venograms were performed first through the H1
catheter (superior vena cava) immediately followed by a venogram through
the Kumpe catheter (left brachiocephalic vein. Narrowing of the mid
superior vena cava was associated with contrast refluxing superiorly
into the right internal jugular vein. Given these findings, a plan to
perform balloon angioplasty and place a stent graft across the stenosis
was determined.
A 0.035 inch Amplatz wire was passed through the H1 catheter into the
superior vena cava. The H1 catheter was removed. Balloon angioplasty of
the superior vena cava was subsequently performed over the 0.035 inch
Amplatz wire with the following balloons: 6 mm x 4 cm, 8 mm x 4 cm and
10 mm x 4 cm. Digital subtraction venograms were performed after each
balloon angioplasty.
The 7 French sheath securing access in the left common femoral vein was
exchanged for an 11 French sheath over the 0.035 inch Amplatz wire. A 12
mm x 30 cm wall graft stent was deployed across the stenosis in the mid
superior vena cava. Balloon angioplasty was then performed within the
stent with a 12 mm x 4 cm balloon. Digital subtraction venogram of the
superior vena cava was performed. Balloon angioplasty was again
performed within the stent with a 14 mm x 4 cm balloon. Subsequent
digital subtraction venogram of the superior vena cava demonstrated
significant improvement in venous return across the previously
visualized site of stenosis.
The Kumpe catheter was removed. The 6 French sheath in the left upper
extremity was left in place in order to secure venous access. The 11
French sheath (right common femoral vein) and Amplatz wire were removed.
Hemostasis was achieved with manual compression for 20 minutes. There
were no complications. Dr. Gregg was present throughout the procedure.
IMPRESSION:
1. Successful central venogram demonstrating stenosis of the mid
superior vena cava.
2. Successful balloon angioplasty and wall graft stent placement across
the above described SVC stenosis resulting in improved central venous
return.</t>
  </si>
  <si>
    <t>Covered</t>
  </si>
  <si>
    <t>WALLGRAFT® WALLSTENT Endoprosthesis</t>
  </si>
  <si>
    <t>12mm x 30 mm wall graft stent was deployed across the stenosis in the mid
superior vena cava.</t>
  </si>
  <si>
    <t xml:space="preserve">Pre angioplasty with 6mm x 4cm, then 8mm x 4cm, then 10mm x 4cm. Post - ballon in the stent with a 12 mm x 4 cm balloon, then 14 x 4cm </t>
  </si>
  <si>
    <t>Pre and Post</t>
  </si>
  <si>
    <t>none</t>
  </si>
  <si>
    <t>Pulmonary Embolism (2 days after the procedure with extension of previous clot into the SVC stent; ser 602, image 41)</t>
  </si>
  <si>
    <t>Partial occlusion on 12/11/2010 with PE and started on AC - 80 mg Lovenox BID - last on AC in 2013</t>
  </si>
  <si>
    <t>Pending treatment</t>
  </si>
  <si>
    <t xml:space="preserve">chest pain, SOB, and swelling of neck/face </t>
  </si>
  <si>
    <t>IVC narrowing</t>
  </si>
  <si>
    <t>Obstructing mediastinal mass will likely respond to treatment</t>
  </si>
  <si>
    <t>Stage III</t>
  </si>
  <si>
    <t>Vasogenic edema, headache, dysphasia</t>
  </si>
  <si>
    <t>Cancer directed therapy, radiation</t>
  </si>
  <si>
    <t>Type 3; Grade C</t>
  </si>
  <si>
    <t>Shortness of breathe, headache, lightheadedness</t>
  </si>
  <si>
    <t>Swelling face, arms, and hands, shortness of breathe</t>
  </si>
  <si>
    <t>Carbo/taxol X2</t>
  </si>
  <si>
    <t>Thymic carcinoma</t>
  </si>
  <si>
    <t>Type 2; Grade A</t>
  </si>
  <si>
    <t>Breast Cancer</t>
  </si>
  <si>
    <t>Swelling face and chest, dysphonia, cough</t>
  </si>
  <si>
    <t xml:space="preserve">Severe narrowing of the supra-azygous SVC without involvement of the innonimate veins </t>
  </si>
  <si>
    <t xml:space="preserve">Stage IV </t>
  </si>
  <si>
    <t>Group 1</t>
  </si>
  <si>
    <t xml:space="preserve">No emergent clincal indication </t>
  </si>
  <si>
    <t>Right upper extremity swelling, productive cough, weight loss, hoarseness</t>
  </si>
  <si>
    <t>cough, RUE swelling, hoarseness</t>
  </si>
  <si>
    <t>Large right superior mediastinal mass causing complete occlusion of the SVC</t>
  </si>
  <si>
    <t xml:space="preserve">Group 2 </t>
  </si>
  <si>
    <t>Type 1; grade C</t>
  </si>
  <si>
    <t xml:space="preserve">Mass will likely respond to treatment </t>
  </si>
  <si>
    <t>fatigue, dyspnea, sore throat, right neck mass, weight loss, light-headedness, facial swelling</t>
  </si>
  <si>
    <t>shortness of breath, light-headedness, facial swelling</t>
  </si>
  <si>
    <t xml:space="preserve">Chemotherapy </t>
  </si>
  <si>
    <t>large mediastinal mass causing bilateral brachiocephalic narrowing along with &gt;90% narrowing of the proximal SVC</t>
  </si>
  <si>
    <t>extensive</t>
  </si>
  <si>
    <t xml:space="preserve">Oncology stated that if SVC syndrome is not improved with chemotherpay then will consider radiation therapy, no need currently </t>
  </si>
  <si>
    <t xml:space="preserve">edema </t>
  </si>
  <si>
    <t>edema</t>
  </si>
  <si>
    <t>Chest Ct</t>
  </si>
  <si>
    <t>Less than 90% occlusion of the supra-azygous SVC</t>
  </si>
  <si>
    <t xml:space="preserve">extensive </t>
  </si>
  <si>
    <t xml:space="preserve">Group 1 </t>
  </si>
  <si>
    <t>Type 1</t>
  </si>
  <si>
    <t>Right upper lobe mass causing compression of the supra-azygous SVC withough involvement of the brachiochephalic veins</t>
  </si>
  <si>
    <t>Medical management was chosen. Oncology did write that they could possibly have a conversation with radiology to see if stenting would help the patient. However, no subsequent conversation is found in the medical record.</t>
  </si>
  <si>
    <t xml:space="preserve">throat swelling, dysphagia, shortness of breath, altered mental status, abdominal pain, decreased appeitite </t>
  </si>
  <si>
    <t>throat swelling, dysphagia, shortness of breath</t>
  </si>
  <si>
    <t>Radiation</t>
  </si>
  <si>
    <t xml:space="preserve">Patent great vessels with compression of the SVC by the anterior mediastinal mass </t>
  </si>
  <si>
    <t>Oncology: "Given the concern for SVC syndrome, recommend consulting RadOnc for evaluating benefit of XRT"</t>
  </si>
  <si>
    <t>facial swelling and bilateral arm swelling, shortness of breath</t>
  </si>
  <si>
    <t xml:space="preserve">facial swelling, bilateral arm swelling, shortness of breath, chest wall edema </t>
  </si>
  <si>
    <t>Chemo and radiaiton</t>
  </si>
  <si>
    <t>N/A`</t>
  </si>
  <si>
    <t>mediastinal adenopathy causing bilateral innonimate vein occlusion and suprazygous SVC occlusion with extensive right sided chest wall collaterals</t>
  </si>
  <si>
    <t>IR was consulted on 3/26/2021 by recommendation of oncology. Per EMR, IR reported "stent not feasible"; however no formal IR consult note is present within the EMR</t>
  </si>
  <si>
    <t>Light headed, diaphoresis, blurry vision, cough</t>
  </si>
  <si>
    <t>limited</t>
  </si>
  <si>
    <t>Type 1; Grade C</t>
  </si>
  <si>
    <t>Hospatilist mentioned pt getting stent by IR after biopsy, no note from IR</t>
  </si>
  <si>
    <t>facial edema, chest pain, neck pain, neck swelling, appetite change</t>
  </si>
  <si>
    <t>Stage I</t>
  </si>
  <si>
    <t xml:space="preserve">No emergent clinical indication, potentially stent if sx worsen </t>
  </si>
  <si>
    <t>White/Caucasian</t>
  </si>
  <si>
    <t>hemoptysis, tachycardia, tachypnea, dsypnea, accessory muscle usage, weight loss, neck/upper extremity swelling</t>
  </si>
  <si>
    <t>Stage 4</t>
  </si>
  <si>
    <t>Type 1: Grade C</t>
  </si>
  <si>
    <t>1 covered, 2 self-expanding</t>
  </si>
  <si>
    <t>CT Chest</t>
  </si>
  <si>
    <t>facial swelling, dyspnea, cough, sore throat, congestion</t>
  </si>
  <si>
    <t>facial swelling, dyspnea, cough, congestion</t>
  </si>
  <si>
    <t>per EMR, IR consulted but no need for emergent stent; no formal note from IR</t>
  </si>
  <si>
    <t>hemoptysis, shortness of breath, right upper extremity edema, dysphagia, hoarsness</t>
  </si>
  <si>
    <t>Clinical team decided to pursue radiation therapy first to allevaite SVC syndrom; no consult to IR is found</t>
  </si>
  <si>
    <t>shortness of breath, facial and arm swelling</t>
  </si>
  <si>
    <t>Group 1B</t>
  </si>
  <si>
    <t>Shortness of breath, facial swelling, periorbital edema</t>
  </si>
  <si>
    <t> </t>
  </si>
  <si>
    <t>RUE pain, weakness, welling, facial swelling, weight loss</t>
  </si>
  <si>
    <t>facial swelling</t>
  </si>
  <si>
    <t>Chemo</t>
  </si>
  <si>
    <t>Hodgkin's Lymphoma</t>
  </si>
  <si>
    <t>Stage 2</t>
  </si>
  <si>
    <t>Oncology decided to purse chemotherapy to alleviate sx, no consult to IR, no stent discussed</t>
  </si>
  <si>
    <t>face and neck swelling</t>
  </si>
  <si>
    <t>Fibrosing Mediastinitis</t>
  </si>
  <si>
    <t>10x17mm</t>
  </si>
  <si>
    <t>2.5cm</t>
  </si>
  <si>
    <t>expanded with series of dilations up to 12x40mm</t>
  </si>
  <si>
    <t>Pre and post</t>
  </si>
  <si>
    <t>Yes (1000 U)</t>
  </si>
  <si>
    <t>Aspirin 81mg</t>
  </si>
  <si>
    <t>Yes; additional stent placed inside original stent</t>
  </si>
  <si>
    <t>partial stenosis of intial stent; reintervention</t>
  </si>
  <si>
    <t>fatigue, anorexia, engorged neck veins, right upper extremity swelling, shortness of breath, exercise intolerance, fever, night sweats</t>
  </si>
  <si>
    <t>engorged neck veins, right upper extremity swelling, shortness of breath</t>
  </si>
  <si>
    <t>CT chest</t>
  </si>
  <si>
    <t xml:space="preserve">Group 1B </t>
  </si>
  <si>
    <t>Elected to receive radiation therapy for SVC syndrome "with slight improvement" per oncology</t>
  </si>
  <si>
    <t xml:space="preserve">Shortness of breath,  facial and neck swelling, dizziness, </t>
  </si>
  <si>
    <t>Small Cell Lung Cancer</t>
  </si>
  <si>
    <t xml:space="preserve">Initially, a 16mm x 40 mm stent was placed across the region of luminal narrowing within the SVC. Attempts at expanding the stem / angioplasted using a 12 F balloon resulted in inferior slippage of the stent. A second 16 x 60mm stent was advanced and expanded using a 12 F balloon with 25% overlap within the distal/SVC portion of the first stent placed, to secure the stents in position. </t>
  </si>
  <si>
    <t>Didn't get stent initially due to inability to lie flat for procedure</t>
  </si>
  <si>
    <t>Uncovered</t>
  </si>
  <si>
    <t xml:space="preserve">16mm x 40 mm stent  distally and 16mm x 60mm proximally </t>
  </si>
  <si>
    <t xml:space="preserve">12 F Balloon </t>
  </si>
  <si>
    <t>Both</t>
  </si>
  <si>
    <t>Improvement in edema</t>
  </si>
  <si>
    <t>Kissing stents may have been better ppx; the subsequent CT from 6/15/2011 shows more collateralls than the prior with occlusion of the R BCV</t>
  </si>
  <si>
    <t xml:space="preserve">shortness of breath, cough, facial swelling. </t>
  </si>
  <si>
    <t>XRT</t>
  </si>
  <si>
    <t>Going back to Guatamala to start</t>
  </si>
  <si>
    <t>Severe narrowing of the lower SVC</t>
  </si>
  <si>
    <t>Stage IIIA</t>
  </si>
  <si>
    <t xml:space="preserve">No emergent symptoms - chose XRT instead </t>
  </si>
  <si>
    <t>Chest pain, Shortness of breath and facial swelling</t>
  </si>
  <si>
    <t>CT Neck</t>
  </si>
  <si>
    <t>Chemo and XRT</t>
  </si>
  <si>
    <t>Severe narrowing of the R BCV and SVC</t>
  </si>
  <si>
    <t>IIIB</t>
  </si>
  <si>
    <t>No emergent symptoms - never consulted IR, but plans to call vascular is laryngeal edema</t>
  </si>
  <si>
    <t>Shortness of breath, cough, facial swelling, prominent chest wall veins, dizziness and pre-syncope</t>
  </si>
  <si>
    <t>Supra-azygous to Infra-azygous complete SVC occlusion with prominent collaterals</t>
  </si>
  <si>
    <t>Diffuse Large B Cell Lymphoma</t>
  </si>
  <si>
    <t>Express</t>
  </si>
  <si>
    <t>10mm x 57 mm bare metal stent (Express)</t>
  </si>
  <si>
    <t>6.7 cm</t>
  </si>
  <si>
    <t xml:space="preserve">Pre - none/ Post - during deployying the stent and proximal and distal with 10 mm balloon </t>
  </si>
  <si>
    <t>Post</t>
  </si>
  <si>
    <t xml:space="preserve">Persistent thrombus - tried to balloon it, but unsuccesful </t>
  </si>
  <si>
    <t>Improved cough, positional dyspnea, and shortness of breath</t>
  </si>
  <si>
    <t>Therapeutic lovenox BID</t>
  </si>
  <si>
    <t>mild decrease in stent flow seen on CT Chest from 6/13/2012, no intervention and resolved on next scan (Lovenox on and off d/t chemo and thrombocytopenia and upper extremity dvts)</t>
  </si>
  <si>
    <t>Shortness of breath, neck and facial swelling dysphagia</t>
  </si>
  <si>
    <t>Occlusion and tumor thrombus involving the azygous and supra-azygous SVC with R BCV involvement</t>
  </si>
  <si>
    <t>Patient refused</t>
  </si>
  <si>
    <t>chest pain, shortness or breath, swelling of face and arms, headache, dysphagia, orbital edema, decreased vision</t>
  </si>
  <si>
    <t>shortness or breath, swelling of face and arms, headache, dysphagia, orbital edema, decreased vision</t>
  </si>
  <si>
    <t>XRT to the orbit</t>
  </si>
  <si>
    <t xml:space="preserve">Occlusion of the Azygous portion of the SVC, spanning approximately 2cm with prominent collaterals </t>
  </si>
  <si>
    <t>Patient went palliative on 3/7/2012 and went home to mexico</t>
  </si>
  <si>
    <t xml:space="preserve">Wallstent </t>
  </si>
  <si>
    <t xml:space="preserve">14mm x 60mm Wallstent </t>
  </si>
  <si>
    <t xml:space="preserve">2cm </t>
  </si>
  <si>
    <t>Post dilation with 12mm x 40mm and 14mm x 40mm balloon catheters</t>
  </si>
  <si>
    <t xml:space="preserve">Shortness of breath, dyspnea, cough, horseness, </t>
  </si>
  <si>
    <t>Complete occlusio of the bilateral BCVs distally with narrowing of the proximal SVC</t>
  </si>
  <si>
    <t>problematic anatomy - effacement of the right IJ, left brachiocephalic, SVC, and pulmonary arteries. IR believes that stenting would "jail" the branch vessels and worsen the symptoms</t>
  </si>
  <si>
    <t>Right sided arm swelling, Face swelling, facial plethora</t>
  </si>
  <si>
    <t>SOB, Swelling in face, arm swelling</t>
  </si>
  <si>
    <t>Thrombosis of proximal R Internal Jugular Vein; mild mass effect upon distal left brachiocephalic vein and proximal SVC from adjacent necrotic lymph node</t>
  </si>
  <si>
    <t>Protege</t>
  </si>
  <si>
    <t>14mm (1 In each BCV), 14mm R Subclavian vein</t>
  </si>
  <si>
    <t xml:space="preserve">12 mm diameter balloons </t>
  </si>
  <si>
    <t>Pre dilation (separate procedure)</t>
  </si>
  <si>
    <t>Thrombectomy in bilateral subclavian &amp; BCV w AngioJet Omni select</t>
  </si>
  <si>
    <t>Yes Heparin gtt</t>
  </si>
  <si>
    <t>Arm swelling, face swelling</t>
  </si>
  <si>
    <t>Eliquis</t>
  </si>
  <si>
    <t>Shortness of breath, swelling arms and neck</t>
  </si>
  <si>
    <t xml:space="preserve">XRT </t>
  </si>
  <si>
    <t>Chemo; Anastrozole</t>
  </si>
  <si>
    <t>Complete occlusion of bilateral BCV w narrowing of SVC</t>
  </si>
  <si>
    <t>Wallstent</t>
  </si>
  <si>
    <t>12x60 mm (L) 12x80 mm(R)</t>
  </si>
  <si>
    <t>82mm (R), 102mm (L)</t>
  </si>
  <si>
    <t>12x40mm balloon (same for pre &amp;post)</t>
  </si>
  <si>
    <t>TPA drip overnight pre-procedure</t>
  </si>
  <si>
    <t>Yes 24 hours after titrating to PTT 50</t>
  </si>
  <si>
    <t>SOB, Swelling in arms/face, Chest pain</t>
  </si>
  <si>
    <t>Lovenox 1mg/kg BID</t>
  </si>
  <si>
    <t>Right sided chest pain, neck pain, weight loss, fatigue</t>
  </si>
  <si>
    <t>Complete occlusion of the supra azygos SVC</t>
  </si>
  <si>
    <t>Small Cell Carcinoma of the Lung</t>
  </si>
  <si>
    <t>Palliative</t>
  </si>
  <si>
    <t>cough, shortness of breath, facial swelling, plethora, and palpitations</t>
  </si>
  <si>
    <t>shortness of breath, facial swelling, plethora</t>
  </si>
  <si>
    <t>SVC occlusion at the level of the azygous</t>
  </si>
  <si>
    <t>abdominal pain, fever, and flank pain, facial swelling and shortness of breath and Headache</t>
  </si>
  <si>
    <t>shortness of breath, bilateral upper extremity arm swelling, neck
shortness of breath, bilateral upper arm swelling, and facial swelling. Patient also has headaches</t>
  </si>
  <si>
    <t>chemoXRT, first cycle carbo/taxol given inpatient on 9/13 with initiation of radiation therapy  on 9/21</t>
  </si>
  <si>
    <t>mediastinal mass 12.1X8.8X13.3 cm encapsulating the bilateral BCVs and SVC</t>
  </si>
  <si>
    <t>Thymic Carcinoma</t>
  </si>
  <si>
    <t>Type 1; Grade B</t>
  </si>
  <si>
    <t>22 mm x 70 mm</t>
  </si>
  <si>
    <t>70 mm stenosis with 8mm diameter superiorly, 7 mm diameter mid, and 18mm diameter distally</t>
  </si>
  <si>
    <t xml:space="preserve">Ballooned with a 20mmx 4mm Atlas balloon with additional 12mm x 4 cm Mustang balloon </t>
  </si>
  <si>
    <t>Post only</t>
  </si>
  <si>
    <t xml:space="preserve">None </t>
  </si>
  <si>
    <t>Yes, bolus of 100 U x 2 during procedure</t>
  </si>
  <si>
    <t>Stent occlusion - 7 days later</t>
  </si>
  <si>
    <t>Facial edema and shortness of breath</t>
  </si>
  <si>
    <t xml:space="preserve">Angioplasty of the superior aspect of the stent with a 16 mm x 4 cm balloon. - was only on 40mg Lovenox BID prior to first occlusion </t>
  </si>
  <si>
    <t xml:space="preserve">Promenent collaterals on the CT Chest - Serial balloon dilation with 14mm conquest balloon and then 12mm Protonix balloon; Heparinized during procedure; 14 x 80 mm EV3 (Protege Nitinol - self exanding; uncovered) stent placed - dilated to 12mm. Small clot in the mid SVC, macerated with balloon. Patient was started on DAPT (Now lovenox plus Plavix). Planned follow up in 1 month for re-eval and additional ballooning </t>
  </si>
  <si>
    <t xml:space="preserve">Angioplasty with 12mm balloon </t>
  </si>
  <si>
    <t>Occlusion seen on CT Chest</t>
  </si>
  <si>
    <t xml:space="preserve">Undiagnosed on MULTIPLE CT CAPs prior - unsuccessful recanalization on 2/7/2020 with subsequent on 3/6/2020 - successful recan with placement of 14x60mm Wallstent and overlapping 12x80mm and 13.5 x 16mm Fluency Stent Graft </t>
  </si>
  <si>
    <t xml:space="preserve">Right painful neck mass, odynophagia, dysphagia, </t>
  </si>
  <si>
    <t>Facial swelling and shortness of breath, flushing, congesion, change in voice</t>
  </si>
  <si>
    <t xml:space="preserve">Chemo - 1st, now on second line / XRT </t>
  </si>
  <si>
    <t>Yes, Started Chemo after Stent placement</t>
  </si>
  <si>
    <t xml:space="preserve">1= 14 x 60 mm self expanding nitinol stent; 2= 10 mm x 37 mm balloon expandable stent </t>
  </si>
  <si>
    <t xml:space="preserve">4 cm severe stenosis of the SVC due to extrensic compression from mediastinal / right hilar mass </t>
  </si>
  <si>
    <t>12 x 40 mm angioplasty balloon</t>
  </si>
  <si>
    <t xml:space="preserve">Pre and Post </t>
  </si>
  <si>
    <t>5000 units</t>
  </si>
  <si>
    <t>Aspirin</t>
  </si>
  <si>
    <t>RUE edema and right neck and facial edema</t>
  </si>
  <si>
    <t>Type 3;  Grade C</t>
  </si>
  <si>
    <t>Symptoms not severe enough</t>
  </si>
  <si>
    <t>Facial swelling and shortness of breath, dysphagia</t>
  </si>
  <si>
    <t>Assessed on fluoro study from 5/12/2018</t>
  </si>
  <si>
    <t>no emergent indication, and Per IR, not amenable to stenting</t>
  </si>
  <si>
    <t>Shortness of breath, dynspea, hoarseness, facial and right upper extremity swelling</t>
  </si>
  <si>
    <t>Neck CT</t>
  </si>
  <si>
    <t>Bilateral BCV involvement - thrombus on the right with compression / occlusion on the left.</t>
  </si>
  <si>
    <t>Type 3; Grade A</t>
  </si>
  <si>
    <t>Unclear - IR was never involved despite the patient having SVC syndrome an worsening laryngeal edema and airway issues.</t>
  </si>
  <si>
    <t>Complete occlusion of the SVC and R BCV, reversal of Azygous flow</t>
  </si>
  <si>
    <t xml:space="preserve">No </t>
  </si>
  <si>
    <t xml:space="preserve">Evaluated by IR at LBJ and recommended transfer to center with immediate thoracic surgery available due to high risk of thrombus migration or SVC rupture. </t>
  </si>
  <si>
    <t>Xarelto</t>
  </si>
  <si>
    <t>Facial and chest swelling</t>
  </si>
  <si>
    <t>Complete occlusion of the SVC with thrombus in the bilateral BCVs and reversal of Azygous flow</t>
  </si>
  <si>
    <t xml:space="preserve">no emergent indication </t>
  </si>
  <si>
    <t>SOB, dyspnea, Edema, orthopnea</t>
  </si>
  <si>
    <t>WallStent</t>
  </si>
  <si>
    <t xml:space="preserve">22 mm x 70 mm </t>
  </si>
  <si>
    <t>17.75mm by 76.20 mm with inverted cone shape</t>
  </si>
  <si>
    <t>Pre dilation with EverCross OTW 12 mm x 40 mm balloon and then subsequent post-dilation of the narrowed cavo-atrial junction</t>
  </si>
  <si>
    <t>No - thrombosis of the Left BCV was left alone</t>
  </si>
  <si>
    <t>Lovenox and ASA 81 for a month, then just Lovenox</t>
  </si>
  <si>
    <t>Could call to make sure still alive???</t>
  </si>
  <si>
    <t>Cough, shortness of breath, orthopnea, facial / upper extremity swelling</t>
  </si>
  <si>
    <t xml:space="preserve">IR felt stent was not needed - no indication given patietnt was largely asymptomatic </t>
  </si>
  <si>
    <t>dyspnea, dysphagia, blurry vision, stridor, facial swelling</t>
  </si>
  <si>
    <t xml:space="preserve">18.48
</t>
  </si>
  <si>
    <t>complete occlusion of the SVC and new clot within the left brachiocephalic vein</t>
  </si>
  <si>
    <t>Initial occlusion of the bilateral brachiocephalic veins in upper SVC
due to a combination of extrinsic malignant compression and secondary
thrombosis.
Successful stenting of the bilateral brachiocephalic veins extending
into the SVC with restoration of in-line flow via the right
brachiocephalic vein.
Residual thrombus present within the left brachiocephalic vein extending
into the internal jugular vein.
 ///Complete occlusion of SVC and BCVs initially 
- Uncomplicated angioplasty and stenting of bilateral brachiocephalic veins and SVC 
- Excellent restoration of in-line flow through the right BCV into SVC; residual clot and/or tumor compression of the left BCV</t>
  </si>
  <si>
    <t xml:space="preserve">Venovo™ Venous Stent </t>
  </si>
  <si>
    <t>right: 12mm x 80mm; left:14mm x 100mm</t>
  </si>
  <si>
    <t>Complete SVC and bilateral BC with large thrombus in the left brachiocephalic vein.</t>
  </si>
  <si>
    <t>the bilateral brachiocephalic veins and SVC
were predilated using 8 mm Mustang with significant recoil. // Post dilation was then
performed with 10 mm followed x 12 mm conquest balloon.</t>
  </si>
  <si>
    <t>Penumbra lightning 12 thromboaspiration device / 6 mm Mustang was used to plasty the superior vena cava
and left brachiocephalic vein to facilitate additional aspiration thrombectomy.</t>
  </si>
  <si>
    <t>Heparin gtt</t>
  </si>
  <si>
    <r>
      <t xml:space="preserve">Follow Up CT Chest - Left brachiocephalic and SVC stents are now seen with no luminal
enhancement consistent with thrombosis. There is also thrombus in the
right atrium distal to the stents measuring 1.4 cm in addition to a
small amount of thrombus in the IVC. // Complete reocclusion of the bilateral BCVs and SVC with a combination of tumor and bland thrombus. Successful recanalization using thrombectomy and angioplasty.  BCVs and SVC </t>
    </r>
    <r>
      <rPr>
        <b/>
        <sz val="11"/>
        <color theme="1"/>
        <rFont val="Calibri"/>
        <family val="2"/>
        <scheme val="minor"/>
      </rPr>
      <t>reinforced with covered stents to excellent technical result.</t>
    </r>
    <r>
      <rPr>
        <sz val="11"/>
        <color theme="1"/>
        <rFont val="Calibri"/>
        <family val="2"/>
        <scheme val="minor"/>
      </rPr>
      <t xml:space="preserve">  No residual thrombus seen at close of case. // Technique - pre-dilation with 10mm balloon after aspiration thrombectomy  /// Next both existing stents within relined using a </t>
    </r>
    <r>
      <rPr>
        <b/>
        <sz val="11"/>
        <color theme="1"/>
        <rFont val="Calibri"/>
        <family val="2"/>
        <scheme val="minor"/>
      </rPr>
      <t xml:space="preserve">stent grafts: Patent 13
mm x 10 cm Viabahn stent graft in the left innominate vein and a 13.5 mm
x 8 cm fluency. </t>
    </r>
    <r>
      <rPr>
        <sz val="11"/>
        <color theme="1"/>
        <rFont val="Calibri"/>
        <family val="2"/>
        <scheme val="minor"/>
      </rPr>
      <t>Both were postdilated to 12 mm simultaneously.</t>
    </r>
  </si>
  <si>
    <t>Headache, Blurry Vision,  Facial and upper extremity swelling, shortness of breath, dysphagia</t>
  </si>
  <si>
    <t>Radiation and Chemo</t>
  </si>
  <si>
    <t>14 mm x 6 cm (SVC) / 16 mm x 6 cm (Brachiocephalic)</t>
  </si>
  <si>
    <t>Atlas 14mm x 4cm balloon was used for venoplasty of the
newly delivered SVC stent; No balloon venoplasty of the newly placed
stent was performed for the potential risk of SVC stent migration at the
current time.</t>
  </si>
  <si>
    <t xml:space="preserve">Pt states 9/6/16-9/13/16, he was life-flighted Memorial Hermann for respiratory distress and was intubated.  At that time, pt had SVC stent replaced. </t>
  </si>
  <si>
    <t xml:space="preserve"> 9/6/2016</t>
  </si>
  <si>
    <r>
      <t xml:space="preserve">Presented with Syncope - CT showes Intervally placed SVC stent remains patent.
Intervally placed </t>
    </r>
    <r>
      <rPr>
        <b/>
        <sz val="9"/>
        <color theme="1"/>
        <rFont val="Calibri"/>
        <family val="2"/>
        <scheme val="minor"/>
      </rPr>
      <t xml:space="preserve">left brachiocephalic vein stent </t>
    </r>
    <r>
      <rPr>
        <sz val="9"/>
        <color theme="1"/>
        <rFont val="Calibri"/>
        <family val="2"/>
        <scheme val="minor"/>
      </rPr>
      <t>is occluded with
collateral veins as described.</t>
    </r>
  </si>
  <si>
    <t>Patient presents
with facial and right arm swelling and was found to have an occluded SVC
stent.  - total occlusion of SVC stent. Recanalized with angioplasty 16 mm balloon; final venogram shows widely patent stent with some narrowing proximal to stent.</t>
  </si>
  <si>
    <t>Seen on CT and subsequent loss to follow up and presumed death</t>
  </si>
  <si>
    <t>neck and face swelling, with left eye swelling, shortness of breath, onset two and a half weeks ago</t>
  </si>
  <si>
    <t>neck and facial swelling, shortness of breath, occular edema, headache</t>
  </si>
  <si>
    <r>
      <t xml:space="preserve">mass effect upon the SVC and innominate veins with </t>
    </r>
    <r>
      <rPr>
        <b/>
        <sz val="11"/>
        <color theme="1"/>
        <rFont val="Calibri"/>
        <family val="2"/>
        <scheme val="minor"/>
      </rPr>
      <t>thrombus</t>
    </r>
    <r>
      <rPr>
        <sz val="11"/>
        <color theme="1"/>
        <rFont val="Calibri"/>
        <family val="2"/>
        <scheme val="minor"/>
      </rPr>
      <t>.</t>
    </r>
  </si>
  <si>
    <t>Type 1; Grade A</t>
  </si>
  <si>
    <t>Venogram revealed &lt; 50% stenosis</t>
  </si>
  <si>
    <t>Facial swelling</t>
  </si>
  <si>
    <t xml:space="preserve">Lovenox </t>
  </si>
  <si>
    <t>facial and neck swelling, change in voice, dizziness</t>
  </si>
  <si>
    <t>Chemo (4 rounds)</t>
  </si>
  <si>
    <t>Both, Urgent Radiation and scheduled Chemo</t>
  </si>
  <si>
    <t>Severe narrowing of the bilateral BCVs with near complete occlusion of the infra-azygos SVC</t>
  </si>
  <si>
    <t>Pre ballooning of the bilateral BCVs and SVC with 6mm Mustang Balloon. Placement of 10mm x 100mm Viabahn from SVC to R BCV with 10mm mustang balloon post stenting. Placement of 10mm x 100mm Viabahn from SVC to L BCV with 10mm mustang balloon post stenting.</t>
  </si>
  <si>
    <t>Viabahn Balloon Expandable</t>
  </si>
  <si>
    <t>SVC to R BCV 10mm x 100mm Viabahn. Additional 10mm x 100mm Viabahn from SVC to L BCV.</t>
  </si>
  <si>
    <t xml:space="preserve">Pre and Post with 10mm Mustang Balloon </t>
  </si>
  <si>
    <t>Small access Hematomas</t>
  </si>
  <si>
    <t>Arm and facial swelling</t>
  </si>
  <si>
    <t>Plavix and ASA for 90 days</t>
  </si>
  <si>
    <t>neck swelling, chest pain, cough, headache and fullness, dizziness when walking, shortness of breath</t>
  </si>
  <si>
    <t xml:space="preserve">Chemo (4 cycles) and Radiation (1 course) </t>
  </si>
  <si>
    <t>Near complete occlusion of the bilateral BCVs and SVC with extrensive collaterals</t>
  </si>
  <si>
    <t xml:space="preserve">Mechanical thrombolysis of the bilateral Brachiocephalic, subclavian veins, and SVC. Venoplasty of the bilateral BCV and SVC. Self expanding stent placement in the bilateral brachiocephalic veins extending into the SVC and left subclavian. Removal of fibrin sheath from Right IJ port </t>
  </si>
  <si>
    <t xml:space="preserve">Right BCV - SVC: 10mm x 60mm Venovo; SVC - Left BCV: 12mm x 80 Venovo; Telescoped Left BCV: 14mm x 60mm </t>
  </si>
  <si>
    <t>Pre dilation with 8 mm Mustang Balloon; Post dilation 12mm for left stents and 10mm for right stent</t>
  </si>
  <si>
    <t>Yes - 8 Fr Zelante AngioJet Thrombectomy device - hydrodynamic thrombectomy in the bilateral BCVs and subclavian veins and SVC</t>
  </si>
  <si>
    <t>Neck swelling</t>
  </si>
  <si>
    <t>Recommended, but intracranial mets, so prophylactic lovenox</t>
  </si>
  <si>
    <t>Shortness of breath, facial swelling, headaches</t>
  </si>
  <si>
    <t>encasement of the SVC and brachiocephalic vein.  Significant extrinsic narrowing of the SVC with secondary superficial edematous changes noted above the chest.</t>
  </si>
  <si>
    <t>Diagnostic venography demonstrates chronic occlusion of the SVC, bilateral subclavian veins and inferior aspect of the right Internal jugular vein .
Recanalization and angioplasty of SVC and internal jugular vein.
Plan: Follow up in one month in IR clinic. Stenting not performed secondary to extension of occlusion into jugular vein.</t>
  </si>
  <si>
    <t xml:space="preserve"> Occluded  left  brachiocephalic  vein  with  prominent  paravertebral  collaterals.
2.  Occluded  right  internal  jugular  vein,  right  brachiocephalic  vein,  and  superior  vena  cava.  Recanalization  and  venous  angioplasty  with  6  mm  and  10  mm  balloons.
3.  Placement  of  a  right  internal  jugular  vein  single  lumen  8  French  chest  port  with  catheter  tip  position  in  the  mid  right  atrium</t>
  </si>
  <si>
    <t>Another angioplasy on 4/07/2021</t>
  </si>
  <si>
    <t>Facial and arm swelling, confusion</t>
  </si>
  <si>
    <t>Age at Procedure / Diagnosis</t>
  </si>
  <si>
    <t>Neuroendocrine tumor of Lung</t>
  </si>
  <si>
    <t>Germ Cell Tumor - Seminoma</t>
  </si>
  <si>
    <t>Non Small Cell Lung Cancer</t>
  </si>
  <si>
    <t>Squamous Cell Carcinoma of Lung</t>
  </si>
  <si>
    <t>Melanoma</t>
  </si>
  <si>
    <t>Small Cell Carcinoma of  Lung</t>
  </si>
  <si>
    <t xml:space="preserve">Breast Cancer </t>
  </si>
  <si>
    <t>Squmous Cell Carcinoma of Lung</t>
  </si>
  <si>
    <t xml:space="preserve">Squamous Cell Carcinoma of Lung </t>
  </si>
  <si>
    <t xml:space="preserve">Small Cell Carcinoma of Lung </t>
  </si>
  <si>
    <t>Small Cell Carcinoma of Lung</t>
  </si>
  <si>
    <t>Diffuse Large B-Cell Lymphoma</t>
  </si>
  <si>
    <t xml:space="preserve">Azizi Type </t>
  </si>
  <si>
    <t>Azizi Grade</t>
  </si>
  <si>
    <t xml:space="preserve">Type 1 </t>
  </si>
  <si>
    <t>Type I</t>
  </si>
  <si>
    <t>B</t>
  </si>
  <si>
    <t>C</t>
  </si>
  <si>
    <t>A</t>
  </si>
  <si>
    <t>Stenosis Group</t>
  </si>
  <si>
    <t xml:space="preserve">Type 1;  grade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</si>
</sst>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sz val="11"/>
      <name val="Calibri"/>
      <family val="2"/>
    </font>
    <font>
      <b/>
      <sz val="9"/>
      <color theme="1"/>
      <name val="Calibri"/>
      <family val="2"/>
      <scheme val="minor"/>
    </font>
    <font>
      <sz val="9"/>
      <color theme="1"/>
      <name val="Calibri"/>
      <family val="2"/>
      <scheme val="minor"/>
    </font>
    <font>
      <sz val="11"/>
      <color rgb="FF000000"/>
      <name val="Calibri"/>
      <family val="2"/>
    </font>
    <font>
      <sz val="9"/>
      <color rgb="FF000000"/>
      <name val="Calibri"/>
      <family val="2"/>
    </font>
    <font>
      <b/>
      <sz val="11"/>
      <name val="Calibri"/>
      <family val="2"/>
      <scheme val="minor"/>
    </font>
    <font>
      <sz val="11"/>
      <name val="Calibri"/>
      <family val="2"/>
      <scheme val="minor"/>
    </font>
  </fonts>
  <fills count="10">
    <fill>
      <patternFill patternType="none"/>
    </fill>
    <fill>
      <patternFill patternType="gray125"/>
    </fill>
    <fill>
      <patternFill patternType="solid">
        <fgColor rgb="FFFFC7CE"/>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00B0F0"/>
        <bgColor rgb="FF000000"/>
      </patternFill>
    </fill>
    <fill>
      <patternFill patternType="solid">
        <fgColor rgb="FF00B050"/>
        <bgColor rgb="FF000000"/>
      </patternFill>
    </fill>
    <fill>
      <patternFill patternType="solid">
        <fgColor theme="5" tint="-0.249977111117893"/>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cellStyleXfs>
  <cellXfs count="49">
    <xf numFmtId="0" fontId="0" fillId="0" borderId="0" xfId="0"/>
    <xf numFmtId="0" fontId="3" fillId="0" borderId="0" xfId="2"/>
    <xf numFmtId="0" fontId="2" fillId="0" borderId="0" xfId="0" applyFont="1" applyAlignment="1">
      <alignment wrapText="1"/>
    </xf>
    <xf numFmtId="0" fontId="4" fillId="0" borderId="0" xfId="0" applyFont="1" applyAlignment="1">
      <alignment wrapText="1"/>
    </xf>
    <xf numFmtId="0" fontId="0" fillId="3" borderId="0" xfId="0" applyFill="1"/>
    <xf numFmtId="0" fontId="0" fillId="4" borderId="0" xfId="0" applyFill="1"/>
    <xf numFmtId="0" fontId="3" fillId="4" borderId="0" xfId="2" applyFill="1"/>
    <xf numFmtId="14" fontId="3" fillId="4" borderId="0" xfId="2" applyNumberFormat="1" applyFill="1"/>
    <xf numFmtId="0" fontId="1" fillId="4" borderId="0" xfId="1" applyFill="1" applyBorder="1" applyAlignment="1">
      <alignment wrapText="1"/>
    </xf>
    <xf numFmtId="0" fontId="5" fillId="4" borderId="0" xfId="0" applyFont="1" applyFill="1"/>
    <xf numFmtId="14" fontId="0" fillId="4" borderId="0" xfId="0" applyNumberFormat="1" applyFill="1"/>
    <xf numFmtId="0" fontId="0" fillId="4" borderId="0" xfId="0" applyFill="1" applyAlignment="1">
      <alignment wrapText="1"/>
    </xf>
    <xf numFmtId="0" fontId="3" fillId="3" borderId="0" xfId="2" applyFill="1"/>
    <xf numFmtId="14" fontId="3" fillId="3" borderId="0" xfId="2" applyNumberFormat="1" applyFill="1"/>
    <xf numFmtId="14" fontId="0" fillId="3" borderId="0" xfId="0" applyNumberFormat="1" applyFill="1"/>
    <xf numFmtId="0" fontId="5" fillId="3" borderId="0" xfId="0" applyFont="1" applyFill="1"/>
    <xf numFmtId="0" fontId="0" fillId="5" borderId="0" xfId="0" applyFill="1"/>
    <xf numFmtId="0" fontId="3" fillId="5" borderId="0" xfId="2" applyFill="1"/>
    <xf numFmtId="14" fontId="3" fillId="5" borderId="0" xfId="2" applyNumberFormat="1" applyFill="1"/>
    <xf numFmtId="14" fontId="0" fillId="5" borderId="0" xfId="0" applyNumberFormat="1" applyFill="1"/>
    <xf numFmtId="0" fontId="1" fillId="5" borderId="0" xfId="1" applyFill="1" applyBorder="1" applyAlignment="1">
      <alignment wrapText="1"/>
    </xf>
    <xf numFmtId="0" fontId="5" fillId="5" borderId="0" xfId="0" applyFont="1" applyFill="1"/>
    <xf numFmtId="0" fontId="0" fillId="3" borderId="0" xfId="0" applyFill="1" applyAlignment="1">
      <alignment wrapText="1"/>
    </xf>
    <xf numFmtId="0" fontId="0" fillId="4" borderId="0" xfId="2" applyFont="1" applyFill="1"/>
    <xf numFmtId="14" fontId="0" fillId="4" borderId="0" xfId="2" applyNumberFormat="1" applyFont="1" applyFill="1"/>
    <xf numFmtId="0" fontId="6" fillId="6" borderId="0" xfId="0" applyFont="1" applyFill="1"/>
    <xf numFmtId="0" fontId="3" fillId="6" borderId="0" xfId="0" applyFont="1" applyFill="1"/>
    <xf numFmtId="14" fontId="3" fillId="6" borderId="0" xfId="0" applyNumberFormat="1" applyFont="1" applyFill="1"/>
    <xf numFmtId="0" fontId="7" fillId="6" borderId="0" xfId="0" applyFont="1" applyFill="1"/>
    <xf numFmtId="0" fontId="6" fillId="7" borderId="0" xfId="0" applyFont="1" applyFill="1"/>
    <xf numFmtId="0" fontId="3" fillId="7" borderId="0" xfId="0" applyFont="1" applyFill="1"/>
    <xf numFmtId="14" fontId="3" fillId="7" borderId="0" xfId="0" applyNumberFormat="1" applyFont="1" applyFill="1"/>
    <xf numFmtId="14" fontId="6" fillId="7" borderId="0" xfId="0" applyNumberFormat="1" applyFont="1" applyFill="1"/>
    <xf numFmtId="0" fontId="7" fillId="7" borderId="0" xfId="0" applyFont="1" applyFill="1"/>
    <xf numFmtId="0" fontId="5" fillId="3" borderId="0" xfId="0" applyFont="1" applyFill="1" applyAlignment="1">
      <alignment wrapText="1"/>
    </xf>
    <xf numFmtId="0" fontId="5" fillId="4" borderId="0" xfId="0" applyFont="1" applyFill="1" applyAlignment="1">
      <alignment wrapText="1"/>
    </xf>
    <xf numFmtId="2" fontId="9" fillId="4" borderId="0" xfId="1" applyNumberFormat="1" applyFont="1" applyFill="1"/>
    <xf numFmtId="2" fontId="9" fillId="3" borderId="0" xfId="1" applyNumberFormat="1" applyFont="1" applyFill="1"/>
    <xf numFmtId="2" fontId="9" fillId="5" borderId="0" xfId="1" applyNumberFormat="1" applyFont="1" applyFill="1"/>
    <xf numFmtId="0" fontId="9" fillId="0" borderId="0" xfId="0" applyFont="1"/>
    <xf numFmtId="0" fontId="9" fillId="4" borderId="0" xfId="1" applyFont="1" applyFill="1" applyBorder="1" applyAlignment="1">
      <alignment wrapText="1"/>
    </xf>
    <xf numFmtId="0" fontId="9" fillId="3" borderId="0" xfId="0" applyFont="1" applyFill="1"/>
    <xf numFmtId="0" fontId="9" fillId="5" borderId="0" xfId="1" applyFont="1" applyFill="1" applyBorder="1" applyAlignment="1">
      <alignment wrapText="1"/>
    </xf>
    <xf numFmtId="0" fontId="9" fillId="4" borderId="0" xfId="0" applyFont="1" applyFill="1"/>
    <xf numFmtId="0" fontId="9" fillId="5" borderId="0" xfId="0" applyFont="1" applyFill="1"/>
    <xf numFmtId="0" fontId="8" fillId="8" borderId="0" xfId="0" applyFont="1" applyFill="1" applyAlignment="1">
      <alignment wrapText="1"/>
    </xf>
    <xf numFmtId="0" fontId="3" fillId="9" borderId="0" xfId="2" applyFill="1"/>
    <xf numFmtId="0" fontId="8" fillId="9" borderId="0" xfId="0" applyFont="1" applyFill="1" applyAlignment="1">
      <alignment wrapText="1"/>
    </xf>
    <xf numFmtId="0" fontId="2" fillId="9" borderId="0" xfId="0" applyFont="1" applyFill="1" applyAlignment="1">
      <alignment wrapText="1"/>
    </xf>
  </cellXfs>
  <cellStyles count="3">
    <cellStyle name="Bad" xfId="1" builtinId="27"/>
    <cellStyle name="Normal" xfId="0" builtinId="0"/>
    <cellStyle name="Normal_Sheet4" xfId="2" xr:uid="{F6A398BB-FAAA-4D0A-9DB7-D1B425B8AC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C7A7-2487-45C9-9CE8-7E3C64C6467B}">
  <dimension ref="A1:BX55"/>
  <sheetViews>
    <sheetView tabSelected="1" zoomScale="85" zoomScaleNormal="85" workbookViewId="0">
      <selection activeCell="AP15" sqref="AP14:AP15"/>
    </sheetView>
  </sheetViews>
  <sheetFormatPr defaultRowHeight="14.25" x14ac:dyDescent="0.45"/>
  <cols>
    <col min="2" max="2" width="9.19921875" customWidth="1"/>
    <col min="3" max="3" width="10.59765625" bestFit="1" customWidth="1"/>
    <col min="4" max="4" width="16.796875" customWidth="1"/>
    <col min="5" max="5" width="0" hidden="1" customWidth="1"/>
    <col min="6" max="6" width="12.9296875" style="39" customWidth="1"/>
    <col min="7" max="7" width="15.59765625" hidden="1" customWidth="1"/>
    <col min="8" max="8" width="12.796875" hidden="1" customWidth="1"/>
    <col min="10" max="10" width="17.73046875" customWidth="1"/>
    <col min="11" max="11" width="10.19921875" hidden="1" customWidth="1"/>
    <col min="12" max="13" width="0" hidden="1" customWidth="1"/>
    <col min="15" max="20" width="0" hidden="1" customWidth="1"/>
    <col min="21" max="21" width="24.33203125" customWidth="1"/>
    <col min="22" max="22" width="14.6640625" hidden="1" customWidth="1"/>
    <col min="23" max="23" width="0" hidden="1" customWidth="1"/>
    <col min="24" max="24" width="12.1328125" customWidth="1"/>
    <col min="25" max="25" width="13.265625" customWidth="1"/>
    <col min="26" max="26" width="16.46484375" customWidth="1"/>
    <col min="27" max="27" width="8.9296875" bestFit="1" customWidth="1"/>
    <col min="28" max="28" width="10.19921875" customWidth="1"/>
    <col min="29" max="29" width="0" hidden="1" customWidth="1"/>
    <col min="30" max="30" width="9.06640625" style="39"/>
    <col min="31" max="41" width="0" hidden="1" customWidth="1"/>
    <col min="44" max="76" width="0" hidden="1" customWidth="1"/>
  </cols>
  <sheetData>
    <row r="1" spans="1:76" ht="50.25" customHeight="1" x14ac:dyDescent="0.45">
      <c r="A1" t="s">
        <v>0</v>
      </c>
      <c r="B1" s="1" t="s">
        <v>1</v>
      </c>
      <c r="C1" s="1" t="s">
        <v>2</v>
      </c>
      <c r="D1" s="46" t="s">
        <v>3</v>
      </c>
      <c r="E1" s="2" t="s">
        <v>4</v>
      </c>
      <c r="F1" s="47" t="s">
        <v>406</v>
      </c>
      <c r="G1" s="2" t="s">
        <v>5</v>
      </c>
      <c r="H1" s="2" t="s">
        <v>6</v>
      </c>
      <c r="I1" s="48" t="s">
        <v>7</v>
      </c>
      <c r="J1" s="48" t="s">
        <v>8</v>
      </c>
      <c r="K1" s="2" t="s">
        <v>9</v>
      </c>
      <c r="L1" s="2" t="s">
        <v>10</v>
      </c>
      <c r="M1" s="2" t="s">
        <v>11</v>
      </c>
      <c r="N1" s="48" t="s">
        <v>12</v>
      </c>
      <c r="O1" s="2" t="s">
        <v>13</v>
      </c>
      <c r="P1" s="2" t="s">
        <v>14</v>
      </c>
      <c r="Q1" s="2" t="s">
        <v>15</v>
      </c>
      <c r="R1" s="2" t="s">
        <v>16</v>
      </c>
      <c r="S1" s="2" t="s">
        <v>17</v>
      </c>
      <c r="T1" s="2" t="s">
        <v>18</v>
      </c>
      <c r="U1" s="48" t="s">
        <v>19</v>
      </c>
      <c r="V1" s="2" t="s">
        <v>20</v>
      </c>
      <c r="W1" s="2" t="s">
        <v>21</v>
      </c>
      <c r="X1" s="48" t="s">
        <v>426</v>
      </c>
      <c r="Y1" s="48" t="s">
        <v>22</v>
      </c>
      <c r="Z1" s="48" t="s">
        <v>23</v>
      </c>
      <c r="AA1" s="48" t="s">
        <v>419</v>
      </c>
      <c r="AB1" s="48" t="s">
        <v>420</v>
      </c>
      <c r="AC1" s="2" t="s">
        <v>24</v>
      </c>
      <c r="AD1" s="45" t="s">
        <v>25</v>
      </c>
      <c r="AE1" s="2" t="s">
        <v>26</v>
      </c>
      <c r="AF1" s="2" t="s">
        <v>27</v>
      </c>
      <c r="AG1" s="2" t="s">
        <v>28</v>
      </c>
      <c r="AH1" s="2" t="s">
        <v>29</v>
      </c>
      <c r="AI1" s="2" t="s">
        <v>30</v>
      </c>
      <c r="AJ1" s="2" t="s">
        <v>31</v>
      </c>
      <c r="AK1" s="2" t="s">
        <v>32</v>
      </c>
      <c r="AL1" s="3" t="s">
        <v>33</v>
      </c>
      <c r="AM1" s="3" t="s">
        <v>34</v>
      </c>
      <c r="AN1" s="2" t="s">
        <v>35</v>
      </c>
      <c r="AO1" s="2" t="s">
        <v>36</v>
      </c>
      <c r="AP1" s="2" t="s">
        <v>37</v>
      </c>
      <c r="AQ1" s="2" t="s">
        <v>38</v>
      </c>
      <c r="AR1" s="2" t="s">
        <v>39</v>
      </c>
      <c r="AS1" s="2" t="s">
        <v>40</v>
      </c>
      <c r="AT1" s="2" t="s">
        <v>41</v>
      </c>
      <c r="AU1" s="2" t="s">
        <v>42</v>
      </c>
      <c r="AV1" s="2" t="s">
        <v>43</v>
      </c>
      <c r="AW1" s="2" t="s">
        <v>44</v>
      </c>
      <c r="AX1" s="2" t="s">
        <v>45</v>
      </c>
      <c r="AY1" s="2" t="s">
        <v>46</v>
      </c>
      <c r="AZ1" s="2" t="s">
        <v>47</v>
      </c>
      <c r="BA1" s="2" t="s">
        <v>48</v>
      </c>
      <c r="BB1" s="2" t="s">
        <v>45</v>
      </c>
      <c r="BC1" s="2" t="s">
        <v>46</v>
      </c>
      <c r="BD1" s="2" t="s">
        <v>47</v>
      </c>
      <c r="BE1" s="2" t="s">
        <v>49</v>
      </c>
      <c r="BF1" s="2" t="s">
        <v>45</v>
      </c>
      <c r="BG1" s="2" t="s">
        <v>46</v>
      </c>
      <c r="BH1" s="2" t="s">
        <v>47</v>
      </c>
      <c r="BI1" s="2" t="s">
        <v>50</v>
      </c>
      <c r="BJ1" s="2" t="s">
        <v>45</v>
      </c>
      <c r="BK1" s="2" t="s">
        <v>46</v>
      </c>
      <c r="BL1" s="2" t="s">
        <v>47</v>
      </c>
      <c r="BM1" s="2" t="s">
        <v>51</v>
      </c>
      <c r="BN1" s="2" t="s">
        <v>45</v>
      </c>
      <c r="BO1" s="2" t="s">
        <v>46</v>
      </c>
      <c r="BP1" s="2" t="s">
        <v>47</v>
      </c>
      <c r="BQ1" s="2" t="s">
        <v>52</v>
      </c>
      <c r="BR1" s="2" t="s">
        <v>46</v>
      </c>
      <c r="BS1" s="2" t="s">
        <v>47</v>
      </c>
      <c r="BT1" s="2" t="s">
        <v>53</v>
      </c>
      <c r="BU1" s="2" t="s">
        <v>54</v>
      </c>
      <c r="BV1" s="2" t="s">
        <v>55</v>
      </c>
      <c r="BW1" s="2" t="s">
        <v>56</v>
      </c>
      <c r="BX1" s="2" t="s">
        <v>57</v>
      </c>
    </row>
    <row r="2" spans="1:76" s="5" customFormat="1" ht="27.75" customHeight="1" x14ac:dyDescent="0.45">
      <c r="A2" s="5">
        <v>5</v>
      </c>
      <c r="B2" s="6" t="s">
        <v>58</v>
      </c>
      <c r="C2" s="7">
        <v>19321</v>
      </c>
      <c r="D2" s="5" t="s">
        <v>59</v>
      </c>
      <c r="E2" s="5" t="s">
        <v>60</v>
      </c>
      <c r="F2" s="36">
        <f>(K2-C2)/365.4</f>
        <v>65.054734537493161</v>
      </c>
      <c r="G2" s="6" t="s">
        <v>66</v>
      </c>
      <c r="I2" s="5">
        <v>2</v>
      </c>
      <c r="J2" s="5" t="s">
        <v>61</v>
      </c>
      <c r="K2" s="7">
        <v>43092</v>
      </c>
      <c r="L2" s="6" t="s">
        <v>62</v>
      </c>
      <c r="M2" s="6"/>
      <c r="N2" s="6">
        <v>2</v>
      </c>
      <c r="O2" s="6" t="s">
        <v>67</v>
      </c>
      <c r="P2" s="6" t="s">
        <v>60</v>
      </c>
      <c r="R2" s="5" t="s">
        <v>60</v>
      </c>
      <c r="S2" s="6"/>
      <c r="T2" s="6"/>
      <c r="U2" s="11" t="s">
        <v>407</v>
      </c>
      <c r="V2" s="11"/>
      <c r="W2" s="11"/>
      <c r="X2" s="6" t="s">
        <v>68</v>
      </c>
      <c r="Y2" s="6" t="s">
        <v>65</v>
      </c>
      <c r="Z2" s="6" t="s">
        <v>69</v>
      </c>
      <c r="AA2" s="6" t="s">
        <v>96</v>
      </c>
      <c r="AB2" s="6" t="s">
        <v>423</v>
      </c>
      <c r="AD2" s="40" t="s">
        <v>61</v>
      </c>
      <c r="AE2" s="8" t="s">
        <v>70</v>
      </c>
      <c r="AL2" s="9"/>
      <c r="AM2" s="9"/>
      <c r="BU2" s="5" t="e">
        <f t="shared" ref="BU2:BU24" si="0">(BT2-E2)/7</f>
        <v>#VALUE!</v>
      </c>
      <c r="BW2" s="5" t="e">
        <f t="shared" ref="BW2:BW24" si="1">AW2-E2</f>
        <v>#VALUE!</v>
      </c>
    </row>
    <row r="3" spans="1:76" s="5" customFormat="1" x14ac:dyDescent="0.45">
      <c r="A3" s="5">
        <v>7</v>
      </c>
      <c r="B3" s="6" t="s">
        <v>74</v>
      </c>
      <c r="C3" s="7">
        <v>18637</v>
      </c>
      <c r="D3" s="5" t="s">
        <v>75</v>
      </c>
      <c r="E3" s="5" t="s">
        <v>60</v>
      </c>
      <c r="F3" s="36">
        <f>(K3-C3)/365.4</f>
        <v>64.852216748768484</v>
      </c>
      <c r="G3" s="6" t="s">
        <v>76</v>
      </c>
      <c r="I3" s="5">
        <v>2</v>
      </c>
      <c r="J3" s="5" t="s">
        <v>61</v>
      </c>
      <c r="K3" s="7">
        <v>42334</v>
      </c>
      <c r="L3" s="6" t="s">
        <v>72</v>
      </c>
      <c r="M3" s="6"/>
      <c r="N3" s="6">
        <v>0</v>
      </c>
      <c r="O3" s="6"/>
      <c r="P3" s="6"/>
      <c r="R3" s="5" t="s">
        <v>60</v>
      </c>
      <c r="S3" s="6"/>
      <c r="T3" s="6"/>
      <c r="U3" s="5" t="s">
        <v>77</v>
      </c>
      <c r="X3" s="6" t="s">
        <v>64</v>
      </c>
      <c r="Y3" s="7" t="s">
        <v>78</v>
      </c>
      <c r="Z3" s="7" t="s">
        <v>79</v>
      </c>
      <c r="AA3" s="7" t="s">
        <v>96</v>
      </c>
      <c r="AB3" s="7" t="s">
        <v>424</v>
      </c>
      <c r="AD3" s="40" t="s">
        <v>61</v>
      </c>
      <c r="AE3" s="5" t="s">
        <v>80</v>
      </c>
      <c r="AL3" s="9"/>
      <c r="AM3" s="9"/>
      <c r="BU3" s="5" t="e">
        <f t="shared" si="0"/>
        <v>#VALUE!</v>
      </c>
      <c r="BW3" s="5" t="e">
        <f t="shared" si="1"/>
        <v>#VALUE!</v>
      </c>
    </row>
    <row r="4" spans="1:76" s="4" customFormat="1" x14ac:dyDescent="0.45">
      <c r="A4" s="4">
        <v>8</v>
      </c>
      <c r="B4" s="12" t="s">
        <v>74</v>
      </c>
      <c r="C4" s="13">
        <v>30280</v>
      </c>
      <c r="D4" s="4" t="s">
        <v>81</v>
      </c>
      <c r="E4" s="14">
        <v>40722</v>
      </c>
      <c r="F4" s="37">
        <f>(K4-C4)/365.4</f>
        <v>28.467432950191572</v>
      </c>
      <c r="G4" s="12" t="s">
        <v>82</v>
      </c>
      <c r="H4" s="4" t="s">
        <v>83</v>
      </c>
      <c r="I4" s="4">
        <v>2</v>
      </c>
      <c r="J4" s="4" t="s">
        <v>61</v>
      </c>
      <c r="K4" s="13">
        <v>40682</v>
      </c>
      <c r="L4" s="12" t="s">
        <v>72</v>
      </c>
      <c r="M4" s="13">
        <v>40721</v>
      </c>
      <c r="N4" s="12">
        <v>0</v>
      </c>
      <c r="O4" s="12" t="s">
        <v>84</v>
      </c>
      <c r="P4" s="12"/>
      <c r="Q4" s="4" t="s">
        <v>85</v>
      </c>
      <c r="S4" s="12"/>
      <c r="T4" s="12" t="s">
        <v>86</v>
      </c>
      <c r="U4" s="4" t="s">
        <v>408</v>
      </c>
      <c r="X4" s="12" t="s">
        <v>64</v>
      </c>
      <c r="Y4" s="13" t="s">
        <v>65</v>
      </c>
      <c r="Z4" s="13" t="s">
        <v>79</v>
      </c>
      <c r="AA4" s="13" t="s">
        <v>96</v>
      </c>
      <c r="AB4" s="13" t="s">
        <v>424</v>
      </c>
      <c r="AC4" s="4" t="s">
        <v>87</v>
      </c>
      <c r="AD4" s="41" t="s">
        <v>85</v>
      </c>
      <c r="AF4" s="4">
        <v>3</v>
      </c>
      <c r="AJ4" s="4" t="s">
        <v>88</v>
      </c>
      <c r="AK4" s="4" t="s">
        <v>89</v>
      </c>
      <c r="AL4" s="15" t="s">
        <v>90</v>
      </c>
      <c r="AM4" s="15" t="s">
        <v>91</v>
      </c>
      <c r="AN4" s="4" t="s">
        <v>84</v>
      </c>
      <c r="AO4" s="4" t="s">
        <v>92</v>
      </c>
      <c r="AP4" s="4" t="s">
        <v>85</v>
      </c>
      <c r="AQ4" s="4" t="s">
        <v>85</v>
      </c>
      <c r="AR4" s="4" t="s">
        <v>61</v>
      </c>
      <c r="AT4" s="4" t="s">
        <v>93</v>
      </c>
      <c r="AU4" s="14">
        <v>40969</v>
      </c>
      <c r="AV4" s="14">
        <v>40812</v>
      </c>
      <c r="AW4" s="4" t="s">
        <v>60</v>
      </c>
      <c r="AX4" s="4" t="s">
        <v>60</v>
      </c>
      <c r="BU4" s="4">
        <f t="shared" si="0"/>
        <v>-5817.4285714285716</v>
      </c>
      <c r="BW4" s="4" t="e">
        <f t="shared" si="1"/>
        <v>#VALUE!</v>
      </c>
    </row>
    <row r="5" spans="1:76" s="16" customFormat="1" ht="42.75" x14ac:dyDescent="0.45">
      <c r="A5" s="16">
        <v>9</v>
      </c>
      <c r="B5" s="17" t="s">
        <v>58</v>
      </c>
      <c r="C5" s="18">
        <v>22244</v>
      </c>
      <c r="D5" s="16" t="s">
        <v>81</v>
      </c>
      <c r="E5" s="19">
        <v>42916</v>
      </c>
      <c r="F5" s="38">
        <f>(K5-C5)/365.4</f>
        <v>56.573617952928302</v>
      </c>
      <c r="G5" s="17" t="s">
        <v>71</v>
      </c>
      <c r="I5" s="16">
        <v>2</v>
      </c>
      <c r="J5" s="16" t="s">
        <v>61</v>
      </c>
      <c r="K5" s="18">
        <v>42916</v>
      </c>
      <c r="L5" s="17" t="s">
        <v>72</v>
      </c>
      <c r="M5" s="17" t="s">
        <v>60</v>
      </c>
      <c r="N5" s="17" t="s">
        <v>60</v>
      </c>
      <c r="O5" s="17" t="s">
        <v>94</v>
      </c>
      <c r="P5" s="17"/>
      <c r="R5" s="16" t="s">
        <v>60</v>
      </c>
      <c r="S5" s="17"/>
      <c r="T5" s="17" t="s">
        <v>95</v>
      </c>
      <c r="U5" s="16" t="s">
        <v>77</v>
      </c>
      <c r="X5" s="17" t="s">
        <v>64</v>
      </c>
      <c r="Y5" s="18" t="s">
        <v>96</v>
      </c>
      <c r="Z5" s="18" t="s">
        <v>79</v>
      </c>
      <c r="AA5" s="18" t="s">
        <v>96</v>
      </c>
      <c r="AB5" s="18" t="s">
        <v>424</v>
      </c>
      <c r="AD5" s="42" t="s">
        <v>61</v>
      </c>
      <c r="AE5" s="20" t="s">
        <v>97</v>
      </c>
      <c r="AL5" s="21"/>
      <c r="AM5" s="21"/>
      <c r="BQ5" s="16" t="s">
        <v>98</v>
      </c>
      <c r="BU5" s="16">
        <f t="shared" si="0"/>
        <v>-6130.8571428571431</v>
      </c>
      <c r="BW5" s="16">
        <f t="shared" si="1"/>
        <v>-42916</v>
      </c>
    </row>
    <row r="6" spans="1:76" s="4" customFormat="1" ht="17.25" customHeight="1" x14ac:dyDescent="0.45">
      <c r="A6" s="4">
        <v>10</v>
      </c>
      <c r="B6" s="12" t="s">
        <v>74</v>
      </c>
      <c r="C6" s="13">
        <v>20208</v>
      </c>
      <c r="D6" s="4" t="s">
        <v>81</v>
      </c>
      <c r="E6" s="14">
        <v>41451</v>
      </c>
      <c r="F6" s="37">
        <f>(K6-C6)/365.4</f>
        <v>58.128078817733993</v>
      </c>
      <c r="G6" s="12" t="s">
        <v>99</v>
      </c>
      <c r="H6" s="4" t="s">
        <v>99</v>
      </c>
      <c r="I6" s="4">
        <v>2</v>
      </c>
      <c r="J6" s="4" t="s">
        <v>61</v>
      </c>
      <c r="K6" s="13">
        <v>41448</v>
      </c>
      <c r="L6" s="12" t="s">
        <v>72</v>
      </c>
      <c r="M6" s="13">
        <v>41448</v>
      </c>
      <c r="N6" s="12">
        <v>0</v>
      </c>
      <c r="O6" s="12" t="s">
        <v>84</v>
      </c>
      <c r="P6" s="12"/>
      <c r="Q6" s="4" t="s">
        <v>61</v>
      </c>
      <c r="S6" s="12"/>
      <c r="T6" s="12" t="s">
        <v>100</v>
      </c>
      <c r="U6" s="4" t="s">
        <v>409</v>
      </c>
      <c r="V6" s="4" t="s">
        <v>101</v>
      </c>
      <c r="X6" s="12" t="s">
        <v>68</v>
      </c>
      <c r="Y6" s="13" t="s">
        <v>78</v>
      </c>
      <c r="Z6" s="13" t="s">
        <v>102</v>
      </c>
      <c r="AA6" s="13" t="s">
        <v>78</v>
      </c>
      <c r="AB6" s="13" t="s">
        <v>423</v>
      </c>
      <c r="AC6" s="22" t="s">
        <v>103</v>
      </c>
      <c r="AD6" s="41" t="s">
        <v>85</v>
      </c>
      <c r="AF6" s="4">
        <v>1</v>
      </c>
      <c r="AG6" s="4" t="s">
        <v>104</v>
      </c>
      <c r="AJ6" s="4" t="s">
        <v>105</v>
      </c>
      <c r="AK6" s="22" t="s">
        <v>106</v>
      </c>
      <c r="AL6" s="15" t="s">
        <v>107</v>
      </c>
      <c r="AM6" s="15" t="s">
        <v>108</v>
      </c>
      <c r="AN6" s="4" t="s">
        <v>84</v>
      </c>
      <c r="AO6" s="4" t="s">
        <v>61</v>
      </c>
      <c r="AP6" s="4" t="s">
        <v>85</v>
      </c>
      <c r="AQ6" s="4" t="s">
        <v>85</v>
      </c>
      <c r="AR6" s="4" t="s">
        <v>61</v>
      </c>
      <c r="AT6" s="4" t="s">
        <v>84</v>
      </c>
      <c r="AV6" s="13"/>
      <c r="AW6" s="4" t="s">
        <v>60</v>
      </c>
      <c r="AX6" s="4" t="s">
        <v>60</v>
      </c>
      <c r="AY6" s="4" t="s">
        <v>109</v>
      </c>
      <c r="BU6" s="4">
        <f t="shared" si="0"/>
        <v>-5921.5714285714284</v>
      </c>
      <c r="BW6" s="4" t="e">
        <f t="shared" si="1"/>
        <v>#VALUE!</v>
      </c>
    </row>
    <row r="7" spans="1:76" s="4" customFormat="1" ht="27" customHeight="1" x14ac:dyDescent="0.45">
      <c r="A7" s="4">
        <v>11</v>
      </c>
      <c r="B7" s="12" t="s">
        <v>58</v>
      </c>
      <c r="C7" s="13">
        <v>23425</v>
      </c>
      <c r="D7" s="4" t="s">
        <v>59</v>
      </c>
      <c r="E7" s="14">
        <v>40521</v>
      </c>
      <c r="F7" s="37">
        <f>(K7-C7)/365.4</f>
        <v>46.751505199781064</v>
      </c>
      <c r="G7" s="12" t="s">
        <v>110</v>
      </c>
      <c r="I7" s="4">
        <v>3</v>
      </c>
      <c r="J7" s="4" t="s">
        <v>85</v>
      </c>
      <c r="K7" s="13">
        <v>40508</v>
      </c>
      <c r="L7" s="12" t="s">
        <v>72</v>
      </c>
      <c r="M7" s="13">
        <v>40520</v>
      </c>
      <c r="N7" s="12">
        <v>0</v>
      </c>
      <c r="O7" s="12" t="s">
        <v>84</v>
      </c>
      <c r="P7" s="12" t="s">
        <v>67</v>
      </c>
      <c r="Q7" s="4" t="s">
        <v>85</v>
      </c>
      <c r="S7" s="12"/>
      <c r="T7" s="12" t="s">
        <v>111</v>
      </c>
      <c r="U7" s="4" t="s">
        <v>112</v>
      </c>
      <c r="V7" s="4" t="s">
        <v>113</v>
      </c>
      <c r="X7" s="12" t="s">
        <v>68</v>
      </c>
      <c r="Y7" s="13" t="s">
        <v>78</v>
      </c>
      <c r="Z7" s="13" t="s">
        <v>69</v>
      </c>
      <c r="AA7" s="13" t="s">
        <v>96</v>
      </c>
      <c r="AB7" s="13" t="s">
        <v>423</v>
      </c>
      <c r="AC7" s="22" t="s">
        <v>114</v>
      </c>
      <c r="AD7" s="41" t="s">
        <v>85</v>
      </c>
      <c r="AF7" s="4">
        <v>1</v>
      </c>
      <c r="AG7" s="4" t="s">
        <v>115</v>
      </c>
      <c r="AH7" s="4" t="s">
        <v>116</v>
      </c>
      <c r="AJ7" s="22" t="s">
        <v>117</v>
      </c>
      <c r="AK7" s="4" t="s">
        <v>106</v>
      </c>
      <c r="AL7" s="15" t="s">
        <v>118</v>
      </c>
      <c r="AM7" s="15" t="s">
        <v>119</v>
      </c>
      <c r="AN7" s="4" t="s">
        <v>120</v>
      </c>
      <c r="AP7" s="4" t="s">
        <v>85</v>
      </c>
      <c r="AQ7" s="4" t="s">
        <v>85</v>
      </c>
      <c r="AR7" s="4" t="s">
        <v>121</v>
      </c>
      <c r="AV7" s="14">
        <v>44056</v>
      </c>
      <c r="AX7" s="4" t="s">
        <v>60</v>
      </c>
      <c r="AY7" s="4" t="s">
        <v>122</v>
      </c>
      <c r="AZ7" s="4" t="s">
        <v>60</v>
      </c>
      <c r="BQ7" s="4" t="s">
        <v>123</v>
      </c>
      <c r="BU7" s="14">
        <f t="shared" si="0"/>
        <v>-5788.7142857142853</v>
      </c>
      <c r="BW7" s="14">
        <f t="shared" si="1"/>
        <v>-40521</v>
      </c>
    </row>
    <row r="8" spans="1:76" s="5" customFormat="1" x14ac:dyDescent="0.45">
      <c r="A8" s="5">
        <v>14</v>
      </c>
      <c r="B8" s="6" t="s">
        <v>74</v>
      </c>
      <c r="C8" s="7">
        <v>20851</v>
      </c>
      <c r="D8" s="5" t="s">
        <v>81</v>
      </c>
      <c r="E8" s="5" t="s">
        <v>60</v>
      </c>
      <c r="F8" s="36">
        <f>(K8-C8)/365.4</f>
        <v>54.11330049261084</v>
      </c>
      <c r="G8" s="6" t="s">
        <v>124</v>
      </c>
      <c r="I8" s="5">
        <v>2</v>
      </c>
      <c r="J8" s="5" t="s">
        <v>61</v>
      </c>
      <c r="K8" s="7">
        <v>40624</v>
      </c>
      <c r="L8" s="6" t="s">
        <v>72</v>
      </c>
      <c r="M8" s="7">
        <v>40626</v>
      </c>
      <c r="N8" s="6">
        <v>1</v>
      </c>
      <c r="O8" s="6" t="s">
        <v>67</v>
      </c>
      <c r="P8" s="6"/>
      <c r="R8" s="5" t="s">
        <v>60</v>
      </c>
      <c r="S8" s="6"/>
      <c r="T8" s="6" t="s">
        <v>125</v>
      </c>
      <c r="U8" s="5" t="s">
        <v>218</v>
      </c>
      <c r="V8" s="5" t="s">
        <v>113</v>
      </c>
      <c r="X8" s="6" t="s">
        <v>68</v>
      </c>
      <c r="Y8" s="7" t="s">
        <v>96</v>
      </c>
      <c r="Z8" s="7" t="s">
        <v>69</v>
      </c>
      <c r="AA8" s="7" t="s">
        <v>96</v>
      </c>
      <c r="AB8" s="7" t="s">
        <v>423</v>
      </c>
      <c r="AD8" s="43" t="s">
        <v>61</v>
      </c>
      <c r="AE8" s="5" t="s">
        <v>126</v>
      </c>
      <c r="AL8" s="9"/>
      <c r="AM8" s="9"/>
      <c r="BU8" s="5" t="e">
        <f t="shared" si="0"/>
        <v>#VALUE!</v>
      </c>
      <c r="BW8" s="5" t="e">
        <f t="shared" si="1"/>
        <v>#VALUE!</v>
      </c>
    </row>
    <row r="9" spans="1:76" s="4" customFormat="1" x14ac:dyDescent="0.45">
      <c r="A9" s="4">
        <v>16</v>
      </c>
      <c r="B9" s="12" t="s">
        <v>58</v>
      </c>
      <c r="C9" s="13">
        <v>26812</v>
      </c>
      <c r="D9" s="4" t="s">
        <v>81</v>
      </c>
      <c r="E9" s="14">
        <v>43468</v>
      </c>
      <c r="F9" s="37">
        <f>(K9-C9)/365.4</f>
        <v>45.580186097427479</v>
      </c>
      <c r="G9" s="12" t="s">
        <v>128</v>
      </c>
      <c r="I9" s="4">
        <v>3</v>
      </c>
      <c r="J9" s="4" t="s">
        <v>85</v>
      </c>
      <c r="K9" s="13">
        <v>43467</v>
      </c>
      <c r="L9" s="12" t="s">
        <v>72</v>
      </c>
      <c r="M9" s="13">
        <v>43467</v>
      </c>
      <c r="N9" s="12">
        <v>1</v>
      </c>
      <c r="O9" s="12" t="s">
        <v>129</v>
      </c>
      <c r="P9" s="12"/>
      <c r="S9" s="12"/>
      <c r="T9" s="12"/>
      <c r="U9" s="4" t="s">
        <v>410</v>
      </c>
      <c r="V9" s="4" t="s">
        <v>101</v>
      </c>
      <c r="X9" s="12" t="s">
        <v>64</v>
      </c>
      <c r="Y9" s="13" t="s">
        <v>65</v>
      </c>
      <c r="Z9" s="13" t="s">
        <v>130</v>
      </c>
      <c r="AA9" s="13" t="s">
        <v>78</v>
      </c>
      <c r="AB9" s="13" t="s">
        <v>424</v>
      </c>
      <c r="AD9" s="41" t="s">
        <v>85</v>
      </c>
      <c r="AF9" s="4">
        <v>2</v>
      </c>
      <c r="AL9" s="15"/>
      <c r="AM9" s="15"/>
      <c r="BU9" s="4">
        <f t="shared" si="0"/>
        <v>-6209.7142857142853</v>
      </c>
      <c r="BW9" s="4">
        <f t="shared" si="1"/>
        <v>-43468</v>
      </c>
    </row>
    <row r="10" spans="1:76" s="4" customFormat="1" x14ac:dyDescent="0.45">
      <c r="A10" s="4">
        <v>17</v>
      </c>
      <c r="B10" s="12" t="s">
        <v>58</v>
      </c>
      <c r="C10" s="13">
        <v>23525</v>
      </c>
      <c r="D10" s="4" t="s">
        <v>81</v>
      </c>
      <c r="E10" s="14">
        <v>40616</v>
      </c>
      <c r="F10" s="37">
        <f>(K10-C10)/365.4</f>
        <v>46.836343732895457</v>
      </c>
      <c r="G10" s="12" t="s">
        <v>131</v>
      </c>
      <c r="I10" s="4">
        <v>3</v>
      </c>
      <c r="J10" s="4" t="s">
        <v>85</v>
      </c>
      <c r="K10" s="13">
        <v>40639</v>
      </c>
      <c r="L10" s="12" t="s">
        <v>72</v>
      </c>
      <c r="M10" s="13">
        <v>40639</v>
      </c>
      <c r="N10" s="12" t="s">
        <v>60</v>
      </c>
      <c r="O10" s="12"/>
      <c r="P10" s="12"/>
      <c r="S10" s="12"/>
      <c r="T10" s="12"/>
      <c r="U10" s="4" t="s">
        <v>77</v>
      </c>
      <c r="V10" s="4" t="s">
        <v>101</v>
      </c>
      <c r="X10" s="12" t="s">
        <v>68</v>
      </c>
      <c r="Y10" s="13" t="s">
        <v>96</v>
      </c>
      <c r="Z10" s="13" t="s">
        <v>69</v>
      </c>
      <c r="AA10" s="13" t="s">
        <v>96</v>
      </c>
      <c r="AB10" s="13" t="s">
        <v>423</v>
      </c>
      <c r="AD10" s="41" t="s">
        <v>85</v>
      </c>
      <c r="AF10" s="4">
        <v>2</v>
      </c>
      <c r="AL10" s="15"/>
      <c r="AM10" s="15"/>
      <c r="BU10" s="4">
        <f t="shared" si="0"/>
        <v>-5802.2857142857147</v>
      </c>
      <c r="BW10" s="4">
        <f t="shared" si="1"/>
        <v>-40616</v>
      </c>
    </row>
    <row r="11" spans="1:76" s="4" customFormat="1" x14ac:dyDescent="0.45">
      <c r="A11" s="4">
        <v>18</v>
      </c>
      <c r="B11" s="12" t="s">
        <v>74</v>
      </c>
      <c r="C11" s="13">
        <v>20435</v>
      </c>
      <c r="D11" s="4" t="s">
        <v>75</v>
      </c>
      <c r="F11" s="37">
        <f>(K11-C11)/365.4</f>
        <v>64.340448823207453</v>
      </c>
      <c r="G11" s="12" t="s">
        <v>132</v>
      </c>
      <c r="I11" s="4">
        <v>2</v>
      </c>
      <c r="J11" s="4" t="s">
        <v>61</v>
      </c>
      <c r="K11" s="13">
        <v>43945</v>
      </c>
      <c r="L11" s="12" t="s">
        <v>72</v>
      </c>
      <c r="M11" s="13">
        <v>43938</v>
      </c>
      <c r="N11" s="12">
        <v>3</v>
      </c>
      <c r="O11" s="12" t="s">
        <v>133</v>
      </c>
      <c r="P11" s="12"/>
      <c r="S11" s="12"/>
      <c r="T11" s="12"/>
      <c r="U11" s="4" t="s">
        <v>134</v>
      </c>
      <c r="X11" s="12" t="s">
        <v>68</v>
      </c>
      <c r="Y11" s="13" t="s">
        <v>96</v>
      </c>
      <c r="Z11" s="13" t="s">
        <v>135</v>
      </c>
      <c r="AA11" s="13" t="s">
        <v>96</v>
      </c>
      <c r="AB11" s="13" t="s">
        <v>425</v>
      </c>
      <c r="AD11" s="41" t="s">
        <v>85</v>
      </c>
      <c r="AL11" s="15"/>
      <c r="AM11" s="15"/>
      <c r="BU11" s="4">
        <f t="shared" si="0"/>
        <v>0</v>
      </c>
      <c r="BW11" s="4">
        <f t="shared" si="1"/>
        <v>0</v>
      </c>
    </row>
    <row r="12" spans="1:76" s="5" customFormat="1" x14ac:dyDescent="0.45">
      <c r="A12" s="5">
        <v>20</v>
      </c>
      <c r="B12" s="6" t="s">
        <v>74</v>
      </c>
      <c r="C12" s="7">
        <v>21402</v>
      </c>
      <c r="D12" s="5" t="s">
        <v>81</v>
      </c>
      <c r="E12" s="5" t="s">
        <v>60</v>
      </c>
      <c r="F12" s="36">
        <f>(K12-C12)/365.4</f>
        <v>55.079365079365083</v>
      </c>
      <c r="G12" s="6" t="s">
        <v>137</v>
      </c>
      <c r="H12" s="6" t="s">
        <v>137</v>
      </c>
      <c r="I12" s="6">
        <v>2</v>
      </c>
      <c r="J12" s="5" t="s">
        <v>61</v>
      </c>
      <c r="K12" s="7">
        <v>41528</v>
      </c>
      <c r="L12" s="6" t="s">
        <v>72</v>
      </c>
      <c r="M12" s="6" t="s">
        <v>84</v>
      </c>
      <c r="N12" s="6">
        <v>1</v>
      </c>
      <c r="O12" s="6" t="s">
        <v>60</v>
      </c>
      <c r="P12" s="6" t="s">
        <v>60</v>
      </c>
      <c r="Q12" s="5" t="s">
        <v>61</v>
      </c>
      <c r="R12" s="5" t="s">
        <v>60</v>
      </c>
      <c r="S12" s="6" t="s">
        <v>60</v>
      </c>
      <c r="T12" s="6" t="s">
        <v>138</v>
      </c>
      <c r="U12" s="5" t="s">
        <v>410</v>
      </c>
      <c r="V12" s="5" t="s">
        <v>139</v>
      </c>
      <c r="W12" s="5" t="s">
        <v>60</v>
      </c>
      <c r="X12" s="6" t="s">
        <v>140</v>
      </c>
      <c r="Y12" s="7" t="s">
        <v>96</v>
      </c>
      <c r="Z12" s="7" t="s">
        <v>69</v>
      </c>
      <c r="AA12" s="7" t="s">
        <v>96</v>
      </c>
      <c r="AB12" s="7" t="s">
        <v>423</v>
      </c>
      <c r="AD12" s="43" t="s">
        <v>61</v>
      </c>
      <c r="AE12" s="5" t="s">
        <v>141</v>
      </c>
      <c r="AL12" s="9"/>
      <c r="AM12" s="9"/>
      <c r="BU12" s="5" t="e">
        <f t="shared" si="0"/>
        <v>#VALUE!</v>
      </c>
      <c r="BW12" s="5" t="e">
        <f t="shared" si="1"/>
        <v>#VALUE!</v>
      </c>
    </row>
    <row r="13" spans="1:76" s="5" customFormat="1" x14ac:dyDescent="0.45">
      <c r="A13" s="5">
        <v>22</v>
      </c>
      <c r="B13" s="6" t="s">
        <v>74</v>
      </c>
      <c r="C13" s="7">
        <v>22171</v>
      </c>
      <c r="D13" s="5" t="s">
        <v>59</v>
      </c>
      <c r="E13" s="5" t="s">
        <v>60</v>
      </c>
      <c r="F13" s="36">
        <f>(K13-C13)/365.4</f>
        <v>60.013683634373294</v>
      </c>
      <c r="G13" s="6" t="s">
        <v>142</v>
      </c>
      <c r="H13" s="5" t="s">
        <v>143</v>
      </c>
      <c r="I13" s="5">
        <v>1</v>
      </c>
      <c r="J13" s="5" t="s">
        <v>61</v>
      </c>
      <c r="K13" s="7">
        <v>44100</v>
      </c>
      <c r="L13" s="6" t="s">
        <v>72</v>
      </c>
      <c r="M13" s="6" t="s">
        <v>60</v>
      </c>
      <c r="N13" s="6">
        <v>2</v>
      </c>
      <c r="O13" s="6" t="s">
        <v>60</v>
      </c>
      <c r="P13" s="6" t="s">
        <v>60</v>
      </c>
      <c r="Q13" s="5" t="s">
        <v>60</v>
      </c>
      <c r="R13" s="5" t="s">
        <v>60</v>
      </c>
      <c r="S13" s="6" t="s">
        <v>60</v>
      </c>
      <c r="T13" s="6" t="s">
        <v>144</v>
      </c>
      <c r="U13" s="5" t="s">
        <v>409</v>
      </c>
      <c r="V13" s="5" t="s">
        <v>113</v>
      </c>
      <c r="W13" s="5" t="s">
        <v>60</v>
      </c>
      <c r="X13" s="6" t="s">
        <v>145</v>
      </c>
      <c r="Y13" s="7" t="s">
        <v>65</v>
      </c>
      <c r="Z13" s="7" t="s">
        <v>146</v>
      </c>
      <c r="AA13" s="7" t="s">
        <v>160</v>
      </c>
      <c r="AB13" s="7" t="s">
        <v>424</v>
      </c>
      <c r="AD13" s="43" t="s">
        <v>61</v>
      </c>
      <c r="AE13" s="5" t="s">
        <v>147</v>
      </c>
      <c r="AL13" s="9"/>
      <c r="AM13" s="9"/>
      <c r="BU13" s="5" t="e">
        <f t="shared" si="0"/>
        <v>#VALUE!</v>
      </c>
      <c r="BW13" s="5" t="e">
        <f t="shared" si="1"/>
        <v>#VALUE!</v>
      </c>
    </row>
    <row r="14" spans="1:76" s="5" customFormat="1" x14ac:dyDescent="0.45">
      <c r="A14" s="5">
        <v>23</v>
      </c>
      <c r="B14" s="6" t="s">
        <v>74</v>
      </c>
      <c r="C14" s="7">
        <v>21525</v>
      </c>
      <c r="D14" s="5" t="s">
        <v>81</v>
      </c>
      <c r="E14" s="5" t="s">
        <v>60</v>
      </c>
      <c r="F14" s="36">
        <f>(K14-C14)/365.4</f>
        <v>57.725779967159284</v>
      </c>
      <c r="G14" s="6" t="s">
        <v>148</v>
      </c>
      <c r="H14" s="5" t="s">
        <v>149</v>
      </c>
      <c r="I14" s="5">
        <v>3</v>
      </c>
      <c r="J14" s="5" t="s">
        <v>85</v>
      </c>
      <c r="K14" s="7">
        <v>42618</v>
      </c>
      <c r="L14" s="6" t="s">
        <v>72</v>
      </c>
      <c r="M14" s="6" t="s">
        <v>60</v>
      </c>
      <c r="N14" s="6">
        <v>1</v>
      </c>
      <c r="O14" s="6" t="s">
        <v>150</v>
      </c>
      <c r="P14" s="6" t="s">
        <v>60</v>
      </c>
      <c r="Q14" s="5" t="s">
        <v>60</v>
      </c>
      <c r="R14" s="5" t="s">
        <v>60</v>
      </c>
      <c r="S14" s="6" t="s">
        <v>60</v>
      </c>
      <c r="T14" s="6" t="s">
        <v>151</v>
      </c>
      <c r="U14" s="5" t="s">
        <v>291</v>
      </c>
      <c r="V14" s="5" t="s">
        <v>152</v>
      </c>
      <c r="W14" s="5" t="s">
        <v>60</v>
      </c>
      <c r="X14" s="6" t="s">
        <v>73</v>
      </c>
      <c r="Y14" s="7" t="s">
        <v>96</v>
      </c>
      <c r="Z14" s="7" t="s">
        <v>427</v>
      </c>
      <c r="AA14" s="7" t="s">
        <v>421</v>
      </c>
      <c r="AB14" s="7" t="s">
        <v>423</v>
      </c>
      <c r="AD14" s="43" t="s">
        <v>61</v>
      </c>
      <c r="AE14" s="5" t="s">
        <v>153</v>
      </c>
      <c r="AL14" s="9"/>
      <c r="AM14" s="9"/>
      <c r="BU14" s="5" t="e">
        <f t="shared" si="0"/>
        <v>#VALUE!</v>
      </c>
      <c r="BW14" s="5" t="e">
        <f t="shared" si="1"/>
        <v>#VALUE!</v>
      </c>
    </row>
    <row r="15" spans="1:76" s="5" customFormat="1" x14ac:dyDescent="0.45">
      <c r="A15" s="5">
        <v>25</v>
      </c>
      <c r="B15" s="6" t="s">
        <v>74</v>
      </c>
      <c r="C15" s="7">
        <v>20872</v>
      </c>
      <c r="D15" s="5" t="s">
        <v>81</v>
      </c>
      <c r="F15" s="36">
        <f>(K15-C15)/365.4</f>
        <v>59.189928845101264</v>
      </c>
      <c r="G15" s="6" t="s">
        <v>154</v>
      </c>
      <c r="H15" s="5" t="s">
        <v>155</v>
      </c>
      <c r="I15" s="5">
        <v>1</v>
      </c>
      <c r="J15" s="5" t="s">
        <v>61</v>
      </c>
      <c r="K15" s="7">
        <v>42500</v>
      </c>
      <c r="L15" s="6" t="s">
        <v>156</v>
      </c>
      <c r="M15" s="6" t="s">
        <v>60</v>
      </c>
      <c r="N15" s="6">
        <v>2</v>
      </c>
      <c r="O15" s="6" t="s">
        <v>67</v>
      </c>
      <c r="P15" s="6" t="s">
        <v>60</v>
      </c>
      <c r="Q15" s="5" t="s">
        <v>60</v>
      </c>
      <c r="R15" s="5" t="s">
        <v>60</v>
      </c>
      <c r="S15" s="6" t="s">
        <v>60</v>
      </c>
      <c r="T15" s="6" t="s">
        <v>157</v>
      </c>
      <c r="U15" s="5" t="s">
        <v>291</v>
      </c>
      <c r="V15" s="5" t="s">
        <v>158</v>
      </c>
      <c r="W15" s="5" t="s">
        <v>60</v>
      </c>
      <c r="X15" s="6" t="s">
        <v>159</v>
      </c>
      <c r="Y15" s="7" t="s">
        <v>160</v>
      </c>
      <c r="Z15" s="7" t="s">
        <v>135</v>
      </c>
      <c r="AA15" s="7" t="s">
        <v>96</v>
      </c>
      <c r="AB15" s="7" t="s">
        <v>425</v>
      </c>
      <c r="AC15" s="5" t="s">
        <v>161</v>
      </c>
      <c r="AD15" s="43" t="s">
        <v>61</v>
      </c>
      <c r="AE15" s="5" t="s">
        <v>162</v>
      </c>
      <c r="AL15" s="9"/>
      <c r="AM15" s="9"/>
      <c r="BU15" s="5">
        <f t="shared" si="0"/>
        <v>0</v>
      </c>
      <c r="BW15" s="5">
        <f t="shared" si="1"/>
        <v>0</v>
      </c>
    </row>
    <row r="16" spans="1:76" s="5" customFormat="1" x14ac:dyDescent="0.45">
      <c r="A16" s="5">
        <v>26</v>
      </c>
      <c r="B16" s="6" t="s">
        <v>74</v>
      </c>
      <c r="C16" s="7">
        <v>22585</v>
      </c>
      <c r="D16" s="5" t="s">
        <v>81</v>
      </c>
      <c r="E16" s="5" t="s">
        <v>60</v>
      </c>
      <c r="F16" s="36">
        <f>(K16-C16)/365.4</f>
        <v>55.648604269293926</v>
      </c>
      <c r="G16" s="6" t="s">
        <v>163</v>
      </c>
      <c r="H16" s="5" t="s">
        <v>164</v>
      </c>
      <c r="I16" s="5">
        <v>2</v>
      </c>
      <c r="J16" s="5" t="s">
        <v>61</v>
      </c>
      <c r="K16" s="7">
        <v>42919</v>
      </c>
      <c r="L16" s="6" t="s">
        <v>72</v>
      </c>
      <c r="M16" s="6" t="s">
        <v>60</v>
      </c>
      <c r="N16" s="6">
        <v>1</v>
      </c>
      <c r="O16" s="6" t="s">
        <v>165</v>
      </c>
      <c r="P16" s="6" t="s">
        <v>60</v>
      </c>
      <c r="Q16" s="5" t="s">
        <v>60</v>
      </c>
      <c r="R16" s="5" t="s">
        <v>60</v>
      </c>
      <c r="S16" s="6" t="s">
        <v>60</v>
      </c>
      <c r="T16" s="6" t="s">
        <v>166</v>
      </c>
      <c r="U16" s="5" t="s">
        <v>411</v>
      </c>
      <c r="V16" s="5" t="s">
        <v>139</v>
      </c>
      <c r="W16" s="5" t="s">
        <v>60</v>
      </c>
      <c r="X16" s="6" t="s">
        <v>73</v>
      </c>
      <c r="Y16" s="7" t="s">
        <v>96</v>
      </c>
      <c r="Z16" s="7" t="s">
        <v>176</v>
      </c>
      <c r="AA16" s="7" t="s">
        <v>160</v>
      </c>
      <c r="AB16" s="7" t="s">
        <v>424</v>
      </c>
      <c r="AD16" s="43" t="s">
        <v>61</v>
      </c>
      <c r="AE16" s="5" t="s">
        <v>167</v>
      </c>
      <c r="AL16" s="9"/>
      <c r="AM16" s="9"/>
      <c r="BU16" s="5" t="e">
        <f t="shared" si="0"/>
        <v>#VALUE!</v>
      </c>
      <c r="BW16" s="5" t="e">
        <f t="shared" si="1"/>
        <v>#VALUE!</v>
      </c>
    </row>
    <row r="17" spans="1:76" s="5" customFormat="1" x14ac:dyDescent="0.45">
      <c r="A17" s="5">
        <v>27</v>
      </c>
      <c r="B17" s="6" t="s">
        <v>74</v>
      </c>
      <c r="C17" s="7">
        <v>31432</v>
      </c>
      <c r="D17" s="5" t="s">
        <v>75</v>
      </c>
      <c r="E17" s="5" t="s">
        <v>60</v>
      </c>
      <c r="F17" s="36">
        <f>(K17-C17)/365.4</f>
        <v>35.161466885604817</v>
      </c>
      <c r="G17" s="6" t="s">
        <v>168</v>
      </c>
      <c r="H17" s="5" t="s">
        <v>169</v>
      </c>
      <c r="I17" s="5">
        <v>2</v>
      </c>
      <c r="J17" s="5" t="s">
        <v>61</v>
      </c>
      <c r="K17" s="7">
        <v>44280</v>
      </c>
      <c r="L17" s="6" t="s">
        <v>72</v>
      </c>
      <c r="M17" s="7">
        <v>44281</v>
      </c>
      <c r="N17" s="6">
        <v>1</v>
      </c>
      <c r="O17" s="6" t="s">
        <v>170</v>
      </c>
      <c r="P17" s="6" t="s">
        <v>171</v>
      </c>
      <c r="Q17" s="5" t="s">
        <v>60</v>
      </c>
      <c r="R17" s="5" t="s">
        <v>60</v>
      </c>
      <c r="S17" s="6" t="s">
        <v>60</v>
      </c>
      <c r="T17" s="6" t="s">
        <v>172</v>
      </c>
      <c r="U17" s="5" t="s">
        <v>407</v>
      </c>
      <c r="V17" s="5" t="s">
        <v>139</v>
      </c>
      <c r="W17" s="5" t="s">
        <v>60</v>
      </c>
      <c r="X17" s="6" t="s">
        <v>73</v>
      </c>
      <c r="Y17" s="7" t="s">
        <v>65</v>
      </c>
      <c r="Z17" s="7" t="s">
        <v>176</v>
      </c>
      <c r="AA17" s="7" t="s">
        <v>160</v>
      </c>
      <c r="AB17" s="7" t="s">
        <v>424</v>
      </c>
      <c r="AD17" s="43" t="s">
        <v>61</v>
      </c>
      <c r="AE17" s="5" t="s">
        <v>173</v>
      </c>
      <c r="AL17" s="9"/>
      <c r="AM17" s="9"/>
      <c r="BU17" s="5" t="e">
        <f t="shared" si="0"/>
        <v>#VALUE!</v>
      </c>
      <c r="BW17" s="5" t="e">
        <f t="shared" si="1"/>
        <v>#VALUE!</v>
      </c>
    </row>
    <row r="18" spans="1:76" s="5" customFormat="1" x14ac:dyDescent="0.45">
      <c r="A18" s="5">
        <v>29</v>
      </c>
      <c r="B18" s="6" t="s">
        <v>58</v>
      </c>
      <c r="C18" s="7">
        <v>17836</v>
      </c>
      <c r="D18" s="5" t="s">
        <v>59</v>
      </c>
      <c r="E18" s="5" t="s">
        <v>60</v>
      </c>
      <c r="F18" s="36">
        <f>(K18-C18)/365.4</f>
        <v>63.68363437328955</v>
      </c>
      <c r="G18" s="6" t="s">
        <v>174</v>
      </c>
      <c r="H18" s="6" t="s">
        <v>174</v>
      </c>
      <c r="I18" s="5">
        <v>3</v>
      </c>
      <c r="J18" s="5" t="s">
        <v>61</v>
      </c>
      <c r="K18" s="7">
        <v>41106</v>
      </c>
      <c r="L18" s="6" t="s">
        <v>72</v>
      </c>
      <c r="M18" s="6" t="s">
        <v>60</v>
      </c>
      <c r="N18" s="6">
        <v>3</v>
      </c>
      <c r="O18" s="6"/>
      <c r="P18" s="6"/>
      <c r="Q18" s="6"/>
      <c r="S18" s="6" t="s">
        <v>60</v>
      </c>
      <c r="T18" s="6"/>
      <c r="U18" s="5" t="s">
        <v>412</v>
      </c>
      <c r="V18" s="5" t="s">
        <v>175</v>
      </c>
      <c r="W18" s="5" t="s">
        <v>60</v>
      </c>
      <c r="X18" s="6" t="s">
        <v>73</v>
      </c>
      <c r="Y18" s="7" t="s">
        <v>65</v>
      </c>
      <c r="Z18" s="7" t="s">
        <v>176</v>
      </c>
      <c r="AA18" s="7" t="s">
        <v>160</v>
      </c>
      <c r="AB18" s="7" t="s">
        <v>424</v>
      </c>
      <c r="AD18" s="43" t="s">
        <v>61</v>
      </c>
      <c r="AE18" s="5" t="s">
        <v>177</v>
      </c>
      <c r="AL18" s="9"/>
      <c r="AM18" s="9"/>
      <c r="BU18" s="5" t="e">
        <f t="shared" si="0"/>
        <v>#VALUE!</v>
      </c>
      <c r="BW18" s="5" t="e">
        <f t="shared" si="1"/>
        <v>#VALUE!</v>
      </c>
    </row>
    <row r="19" spans="1:76" s="5" customFormat="1" x14ac:dyDescent="0.45">
      <c r="A19" s="5">
        <v>30</v>
      </c>
      <c r="B19" s="6" t="s">
        <v>58</v>
      </c>
      <c r="C19" s="7">
        <v>31735</v>
      </c>
      <c r="D19" s="5" t="s">
        <v>59</v>
      </c>
      <c r="E19" s="5" t="s">
        <v>60</v>
      </c>
      <c r="F19" s="36">
        <f>(K19-C19)/365.4</f>
        <v>31.204159824849484</v>
      </c>
      <c r="G19" s="6" t="s">
        <v>178</v>
      </c>
      <c r="H19" s="6" t="s">
        <v>178</v>
      </c>
      <c r="I19" s="5">
        <v>1</v>
      </c>
      <c r="J19" s="5" t="s">
        <v>61</v>
      </c>
      <c r="K19" s="7">
        <v>43137</v>
      </c>
      <c r="L19" s="6" t="s">
        <v>72</v>
      </c>
      <c r="M19" s="6" t="s">
        <v>60</v>
      </c>
      <c r="N19" s="6">
        <v>0</v>
      </c>
      <c r="O19" s="6"/>
      <c r="P19" s="6"/>
      <c r="S19" s="6"/>
      <c r="T19" s="6"/>
      <c r="U19" s="5" t="s">
        <v>418</v>
      </c>
      <c r="V19" s="5" t="s">
        <v>179</v>
      </c>
      <c r="X19" s="6" t="s">
        <v>64</v>
      </c>
      <c r="Y19" s="7" t="s">
        <v>78</v>
      </c>
      <c r="Z19" s="7" t="s">
        <v>69</v>
      </c>
      <c r="AA19" s="7" t="s">
        <v>96</v>
      </c>
      <c r="AB19" s="7" t="s">
        <v>423</v>
      </c>
      <c r="AD19" s="43" t="s">
        <v>61</v>
      </c>
      <c r="AE19" s="5" t="s">
        <v>180</v>
      </c>
      <c r="AL19" s="9"/>
      <c r="AM19" s="9"/>
      <c r="BU19" s="5" t="e">
        <f t="shared" si="0"/>
        <v>#VALUE!</v>
      </c>
      <c r="BW19" s="5" t="e">
        <f t="shared" si="1"/>
        <v>#VALUE!</v>
      </c>
    </row>
    <row r="20" spans="1:76" s="4" customFormat="1" x14ac:dyDescent="0.45">
      <c r="A20" s="4">
        <v>31</v>
      </c>
      <c r="B20" s="12" t="s">
        <v>74</v>
      </c>
      <c r="C20" s="13">
        <v>20716</v>
      </c>
      <c r="D20" s="4" t="s">
        <v>181</v>
      </c>
      <c r="E20" s="14">
        <v>43964</v>
      </c>
      <c r="F20" s="37">
        <f>(K20-C20)/365.4</f>
        <v>63.590585659551181</v>
      </c>
      <c r="G20" s="12" t="s">
        <v>182</v>
      </c>
      <c r="H20" s="12" t="s">
        <v>182</v>
      </c>
      <c r="I20" s="4">
        <v>2</v>
      </c>
      <c r="J20" s="4" t="s">
        <v>61</v>
      </c>
      <c r="K20" s="13">
        <v>43952</v>
      </c>
      <c r="L20" s="12" t="s">
        <v>72</v>
      </c>
      <c r="M20" s="13">
        <v>43961</v>
      </c>
      <c r="N20" s="4">
        <v>2</v>
      </c>
      <c r="O20" s="12" t="s">
        <v>60</v>
      </c>
      <c r="P20" s="12" t="s">
        <v>67</v>
      </c>
      <c r="Q20" s="4" t="s">
        <v>85</v>
      </c>
      <c r="R20" s="4" t="s">
        <v>85</v>
      </c>
      <c r="S20" s="12">
        <v>27.6</v>
      </c>
      <c r="T20" s="12"/>
      <c r="U20" s="4" t="s">
        <v>77</v>
      </c>
      <c r="V20" s="4" t="s">
        <v>183</v>
      </c>
      <c r="X20" s="12" t="s">
        <v>73</v>
      </c>
      <c r="Y20" s="13" t="s">
        <v>65</v>
      </c>
      <c r="Z20" s="13" t="s">
        <v>184</v>
      </c>
      <c r="AA20" s="13" t="s">
        <v>160</v>
      </c>
      <c r="AB20" s="13" t="s">
        <v>424</v>
      </c>
      <c r="AD20" s="41" t="s">
        <v>85</v>
      </c>
      <c r="AF20" s="4">
        <v>3</v>
      </c>
      <c r="AG20" s="4" t="s">
        <v>185</v>
      </c>
      <c r="AL20" s="15"/>
      <c r="AM20" s="15"/>
      <c r="BU20" s="4">
        <f t="shared" si="0"/>
        <v>-6280.5714285714284</v>
      </c>
      <c r="BW20" s="4">
        <f t="shared" si="1"/>
        <v>-43964</v>
      </c>
    </row>
    <row r="21" spans="1:76" s="5" customFormat="1" x14ac:dyDescent="0.45">
      <c r="A21" s="5">
        <v>34</v>
      </c>
      <c r="B21" s="23" t="s">
        <v>74</v>
      </c>
      <c r="C21" s="24">
        <v>18396</v>
      </c>
      <c r="D21" s="5" t="s">
        <v>59</v>
      </c>
      <c r="E21" s="5" t="s">
        <v>60</v>
      </c>
      <c r="F21" s="36">
        <f>(K21-C21)/365.4</f>
        <v>68.724685276409417</v>
      </c>
      <c r="G21" s="23" t="s">
        <v>187</v>
      </c>
      <c r="H21" s="23" t="s">
        <v>188</v>
      </c>
      <c r="I21" s="5">
        <v>2</v>
      </c>
      <c r="J21" s="5" t="s">
        <v>61</v>
      </c>
      <c r="K21" s="24">
        <v>43508</v>
      </c>
      <c r="L21" s="23" t="s">
        <v>186</v>
      </c>
      <c r="M21" s="24">
        <v>43508</v>
      </c>
      <c r="N21" s="23">
        <v>2</v>
      </c>
      <c r="O21" s="23" t="s">
        <v>60</v>
      </c>
      <c r="P21" s="23"/>
      <c r="S21" s="23"/>
      <c r="T21" s="23"/>
      <c r="U21" s="5" t="s">
        <v>412</v>
      </c>
      <c r="V21" s="5" t="s">
        <v>152</v>
      </c>
      <c r="X21" s="23" t="s">
        <v>64</v>
      </c>
      <c r="Y21" s="24" t="s">
        <v>65</v>
      </c>
      <c r="Z21" s="24" t="s">
        <v>79</v>
      </c>
      <c r="AA21" s="24" t="s">
        <v>96</v>
      </c>
      <c r="AB21" s="24" t="s">
        <v>424</v>
      </c>
      <c r="AD21" s="43" t="s">
        <v>61</v>
      </c>
      <c r="AE21" s="5" t="s">
        <v>189</v>
      </c>
      <c r="AL21" s="9"/>
      <c r="AM21" s="9"/>
      <c r="BU21" s="5" t="e">
        <f t="shared" si="0"/>
        <v>#VALUE!</v>
      </c>
      <c r="BW21" s="5" t="e">
        <f t="shared" si="1"/>
        <v>#VALUE!</v>
      </c>
    </row>
    <row r="22" spans="1:76" s="5" customFormat="1" x14ac:dyDescent="0.45">
      <c r="A22" s="5">
        <v>35</v>
      </c>
      <c r="B22" s="6" t="s">
        <v>74</v>
      </c>
      <c r="C22" s="7">
        <v>21018</v>
      </c>
      <c r="D22" s="5" t="s">
        <v>59</v>
      </c>
      <c r="E22" s="5" t="s">
        <v>60</v>
      </c>
      <c r="F22" s="36">
        <f>(K22-C22)/365.4</f>
        <v>52.695675971538044</v>
      </c>
      <c r="G22" s="6" t="s">
        <v>190</v>
      </c>
      <c r="H22" s="5" t="s">
        <v>190</v>
      </c>
      <c r="I22" s="5">
        <v>2</v>
      </c>
      <c r="J22" s="5" t="s">
        <v>61</v>
      </c>
      <c r="K22" s="7">
        <v>40273</v>
      </c>
      <c r="L22" s="6" t="s">
        <v>186</v>
      </c>
      <c r="M22" s="6" t="s">
        <v>60</v>
      </c>
      <c r="N22" s="6">
        <v>1</v>
      </c>
      <c r="O22" s="6" t="s">
        <v>60</v>
      </c>
      <c r="P22" s="6"/>
      <c r="S22" s="6"/>
      <c r="T22" s="6"/>
      <c r="U22" s="5" t="s">
        <v>410</v>
      </c>
      <c r="V22" s="5" t="s">
        <v>158</v>
      </c>
      <c r="W22" s="5" t="s">
        <v>60</v>
      </c>
      <c r="X22" s="6" t="s">
        <v>68</v>
      </c>
      <c r="Y22" s="7" t="s">
        <v>160</v>
      </c>
      <c r="Z22" s="7" t="s">
        <v>135</v>
      </c>
      <c r="AA22" s="7" t="s">
        <v>96</v>
      </c>
      <c r="AB22" s="7" t="s">
        <v>425</v>
      </c>
      <c r="AD22" s="43" t="s">
        <v>61</v>
      </c>
      <c r="AE22" s="5" t="s">
        <v>191</v>
      </c>
      <c r="AL22" s="9"/>
      <c r="AM22" s="9"/>
      <c r="BU22" s="5" t="e">
        <f t="shared" si="0"/>
        <v>#VALUE!</v>
      </c>
      <c r="BW22" s="5" t="e">
        <f t="shared" si="1"/>
        <v>#VALUE!</v>
      </c>
    </row>
    <row r="23" spans="1:76" s="5" customFormat="1" x14ac:dyDescent="0.45">
      <c r="A23" s="5">
        <v>38</v>
      </c>
      <c r="B23" s="6" t="s">
        <v>58</v>
      </c>
      <c r="C23" s="7">
        <v>24811</v>
      </c>
      <c r="D23" s="5" t="s">
        <v>81</v>
      </c>
      <c r="F23" s="36">
        <f>(K23-C23)/365.4</f>
        <v>48.962780514504658</v>
      </c>
      <c r="G23" s="6" t="s">
        <v>192</v>
      </c>
      <c r="H23" s="6" t="s">
        <v>192</v>
      </c>
      <c r="I23" s="5">
        <v>2</v>
      </c>
      <c r="J23" s="5" t="s">
        <v>61</v>
      </c>
      <c r="K23" s="7">
        <v>42702</v>
      </c>
      <c r="L23" s="5" t="s">
        <v>186</v>
      </c>
      <c r="M23" s="7">
        <v>42703</v>
      </c>
      <c r="N23" s="6">
        <v>1</v>
      </c>
      <c r="O23" s="6"/>
      <c r="P23" s="6"/>
      <c r="S23" s="6"/>
      <c r="T23" s="6"/>
      <c r="U23" s="5" t="s">
        <v>417</v>
      </c>
      <c r="V23" s="5" t="s">
        <v>152</v>
      </c>
      <c r="X23" s="6" t="s">
        <v>193</v>
      </c>
      <c r="Y23" s="7" t="s">
        <v>160</v>
      </c>
      <c r="Z23" s="7" t="s">
        <v>135</v>
      </c>
      <c r="AA23" s="7" t="s">
        <v>96</v>
      </c>
      <c r="AB23" s="7" t="s">
        <v>425</v>
      </c>
      <c r="AD23" s="43" t="s">
        <v>61</v>
      </c>
      <c r="AL23" s="9"/>
      <c r="AM23" s="9"/>
      <c r="BU23" s="5">
        <f t="shared" si="0"/>
        <v>0</v>
      </c>
      <c r="BW23" s="5">
        <f t="shared" si="1"/>
        <v>0</v>
      </c>
    </row>
    <row r="24" spans="1:76" s="16" customFormat="1" x14ac:dyDescent="0.45">
      <c r="A24" s="16">
        <v>40</v>
      </c>
      <c r="B24" s="17" t="s">
        <v>58</v>
      </c>
      <c r="C24" s="18">
        <v>19614</v>
      </c>
      <c r="D24" s="16" t="s">
        <v>81</v>
      </c>
      <c r="F24" s="38">
        <f>(K24-C24)/365.4</f>
        <v>62.862616310892179</v>
      </c>
      <c r="G24" s="17" t="s">
        <v>194</v>
      </c>
      <c r="I24" s="16">
        <v>2</v>
      </c>
      <c r="J24" s="16" t="s">
        <v>61</v>
      </c>
      <c r="K24" s="18">
        <v>42584</v>
      </c>
      <c r="L24" s="17" t="s">
        <v>186</v>
      </c>
      <c r="M24" s="17"/>
      <c r="N24" s="17">
        <v>3</v>
      </c>
      <c r="O24" s="17"/>
      <c r="P24" s="17"/>
      <c r="S24" s="17"/>
      <c r="T24" s="17"/>
      <c r="U24" s="16" t="s">
        <v>416</v>
      </c>
      <c r="V24" s="16" t="s">
        <v>152</v>
      </c>
      <c r="X24" s="17" t="s">
        <v>64</v>
      </c>
      <c r="Y24" s="18" t="s">
        <v>96</v>
      </c>
      <c r="Z24" s="18" t="s">
        <v>102</v>
      </c>
      <c r="AA24" s="18" t="s">
        <v>78</v>
      </c>
      <c r="AB24" s="18" t="s">
        <v>423</v>
      </c>
      <c r="AD24" s="44" t="s">
        <v>61</v>
      </c>
      <c r="AL24" s="21"/>
      <c r="AM24" s="21"/>
      <c r="BU24" s="16">
        <f t="shared" si="0"/>
        <v>0</v>
      </c>
      <c r="BW24" s="16">
        <f t="shared" si="1"/>
        <v>0</v>
      </c>
    </row>
    <row r="25" spans="1:76" x14ac:dyDescent="0.45">
      <c r="A25" s="25">
        <v>41</v>
      </c>
      <c r="B25" s="26" t="s">
        <v>58</v>
      </c>
      <c r="C25" s="27">
        <v>29344</v>
      </c>
      <c r="D25" s="25" t="s">
        <v>59</v>
      </c>
      <c r="E25" s="25" t="s">
        <v>195</v>
      </c>
      <c r="F25" s="36">
        <f>(K25-C25)/365.4</f>
        <v>30.738916256157637</v>
      </c>
      <c r="G25" s="26" t="s">
        <v>196</v>
      </c>
      <c r="H25" s="26" t="s">
        <v>197</v>
      </c>
      <c r="I25" s="25">
        <v>2</v>
      </c>
      <c r="J25" s="25" t="s">
        <v>61</v>
      </c>
      <c r="K25" s="27">
        <v>40576</v>
      </c>
      <c r="L25" s="26" t="s">
        <v>186</v>
      </c>
      <c r="M25" s="26" t="s">
        <v>60</v>
      </c>
      <c r="N25" s="26" t="s">
        <v>60</v>
      </c>
      <c r="O25" s="26" t="s">
        <v>198</v>
      </c>
      <c r="P25" s="25" t="s">
        <v>60</v>
      </c>
      <c r="Q25" s="25" t="s">
        <v>60</v>
      </c>
      <c r="R25" s="25" t="s">
        <v>60</v>
      </c>
      <c r="S25" s="26" t="s">
        <v>195</v>
      </c>
      <c r="T25" s="26" t="s">
        <v>195</v>
      </c>
      <c r="U25" s="25" t="s">
        <v>199</v>
      </c>
      <c r="V25" s="25" t="s">
        <v>200</v>
      </c>
      <c r="W25" s="25" t="s">
        <v>195</v>
      </c>
      <c r="X25" s="26" t="s">
        <v>73</v>
      </c>
      <c r="Y25" s="26" t="s">
        <v>65</v>
      </c>
      <c r="Z25" s="26" t="s">
        <v>79</v>
      </c>
      <c r="AA25" s="26" t="s">
        <v>96</v>
      </c>
      <c r="AB25" s="26" t="s">
        <v>424</v>
      </c>
      <c r="AC25" s="25" t="s">
        <v>195</v>
      </c>
      <c r="AD25" s="26" t="s">
        <v>61</v>
      </c>
      <c r="AE25" s="25" t="s">
        <v>201</v>
      </c>
      <c r="AF25" s="25" t="s">
        <v>195</v>
      </c>
      <c r="AG25" s="25" t="s">
        <v>195</v>
      </c>
      <c r="AH25" s="25" t="s">
        <v>195</v>
      </c>
      <c r="AI25" s="25" t="s">
        <v>195</v>
      </c>
      <c r="AJ25" s="25" t="s">
        <v>195</v>
      </c>
      <c r="AK25" s="25" t="s">
        <v>195</v>
      </c>
      <c r="AL25" s="28" t="s">
        <v>195</v>
      </c>
      <c r="AM25" s="28" t="s">
        <v>195</v>
      </c>
      <c r="AN25" s="25" t="s">
        <v>195</v>
      </c>
      <c r="AO25" s="25" t="s">
        <v>195</v>
      </c>
      <c r="AP25" s="25" t="s">
        <v>195</v>
      </c>
      <c r="AQ25" s="25" t="s">
        <v>195</v>
      </c>
      <c r="AR25" s="25" t="s">
        <v>195</v>
      </c>
      <c r="AS25" s="25" t="s">
        <v>195</v>
      </c>
      <c r="AT25" s="25" t="s">
        <v>195</v>
      </c>
      <c r="AU25" s="25" t="s">
        <v>195</v>
      </c>
      <c r="AV25" s="25" t="s">
        <v>195</v>
      </c>
      <c r="AW25" s="25" t="s">
        <v>195</v>
      </c>
      <c r="AX25" s="25" t="s">
        <v>195</v>
      </c>
      <c r="AY25" s="25" t="s">
        <v>195</v>
      </c>
      <c r="AZ25" s="25" t="s">
        <v>195</v>
      </c>
      <c r="BA25" s="25" t="s">
        <v>195</v>
      </c>
      <c r="BB25" s="25" t="s">
        <v>195</v>
      </c>
      <c r="BC25" s="25" t="s">
        <v>195</v>
      </c>
      <c r="BD25" s="25" t="s">
        <v>195</v>
      </c>
      <c r="BE25" s="25" t="s">
        <v>195</v>
      </c>
      <c r="BF25" s="25" t="s">
        <v>195</v>
      </c>
      <c r="BG25" s="25" t="s">
        <v>195</v>
      </c>
      <c r="BH25" s="25" t="s">
        <v>195</v>
      </c>
      <c r="BI25" s="25" t="s">
        <v>195</v>
      </c>
      <c r="BJ25" s="25" t="s">
        <v>195</v>
      </c>
      <c r="BK25" s="25" t="s">
        <v>195</v>
      </c>
      <c r="BL25" s="25" t="s">
        <v>195</v>
      </c>
      <c r="BM25" s="25" t="s">
        <v>195</v>
      </c>
      <c r="BN25" s="25" t="s">
        <v>195</v>
      </c>
      <c r="BO25" s="25" t="s">
        <v>195</v>
      </c>
      <c r="BP25" s="25" t="s">
        <v>195</v>
      </c>
      <c r="BQ25" s="25" t="s">
        <v>195</v>
      </c>
      <c r="BR25" s="25" t="s">
        <v>195</v>
      </c>
      <c r="BS25" s="25" t="s">
        <v>195</v>
      </c>
      <c r="BT25" s="25" t="s">
        <v>195</v>
      </c>
      <c r="BU25" s="25">
        <v>0</v>
      </c>
      <c r="BV25" s="25" t="s">
        <v>195</v>
      </c>
      <c r="BW25" s="25">
        <v>0</v>
      </c>
      <c r="BX25" s="25" t="s">
        <v>195</v>
      </c>
    </row>
    <row r="26" spans="1:76" s="4" customFormat="1" x14ac:dyDescent="0.45">
      <c r="A26" s="29">
        <v>42</v>
      </c>
      <c r="B26" s="30" t="s">
        <v>58</v>
      </c>
      <c r="C26" s="31">
        <v>21875</v>
      </c>
      <c r="D26" s="29" t="s">
        <v>75</v>
      </c>
      <c r="E26" s="32">
        <v>42767</v>
      </c>
      <c r="F26" s="37">
        <f>(K26-C26)/365.4</f>
        <v>45.610290093048718</v>
      </c>
      <c r="G26" s="30" t="s">
        <v>202</v>
      </c>
      <c r="H26" s="29" t="s">
        <v>202</v>
      </c>
      <c r="I26" s="29">
        <v>1</v>
      </c>
      <c r="J26" s="29" t="s">
        <v>61</v>
      </c>
      <c r="K26" s="31">
        <v>38541</v>
      </c>
      <c r="L26" s="30" t="s">
        <v>186</v>
      </c>
      <c r="M26" s="31">
        <v>42724</v>
      </c>
      <c r="N26" s="30" t="s">
        <v>60</v>
      </c>
      <c r="O26" s="30" t="s">
        <v>60</v>
      </c>
      <c r="P26" s="30" t="s">
        <v>60</v>
      </c>
      <c r="Q26" s="29" t="s">
        <v>60</v>
      </c>
      <c r="R26" s="29" t="s">
        <v>60</v>
      </c>
      <c r="S26" s="30" t="s">
        <v>195</v>
      </c>
      <c r="T26" s="30" t="s">
        <v>195</v>
      </c>
      <c r="U26" s="29" t="s">
        <v>203</v>
      </c>
      <c r="V26" s="29" t="s">
        <v>195</v>
      </c>
      <c r="W26" s="29" t="s">
        <v>195</v>
      </c>
      <c r="X26" s="30" t="s">
        <v>64</v>
      </c>
      <c r="Y26" s="30" t="s">
        <v>65</v>
      </c>
      <c r="Z26" s="30" t="s">
        <v>79</v>
      </c>
      <c r="AA26" s="30" t="s">
        <v>96</v>
      </c>
      <c r="AB26" s="30" t="s">
        <v>424</v>
      </c>
      <c r="AC26" s="29" t="s">
        <v>195</v>
      </c>
      <c r="AD26" s="30" t="s">
        <v>85</v>
      </c>
      <c r="AE26" s="29" t="s">
        <v>195</v>
      </c>
      <c r="AF26" s="29">
        <v>1</v>
      </c>
      <c r="AG26" s="29" t="s">
        <v>104</v>
      </c>
      <c r="AH26" s="29" t="s">
        <v>195</v>
      </c>
      <c r="AI26" s="29" t="s">
        <v>84</v>
      </c>
      <c r="AJ26" s="29" t="s">
        <v>204</v>
      </c>
      <c r="AK26" s="29" t="s">
        <v>205</v>
      </c>
      <c r="AL26" s="33" t="s">
        <v>206</v>
      </c>
      <c r="AM26" s="33" t="s">
        <v>207</v>
      </c>
      <c r="AN26" s="29" t="s">
        <v>84</v>
      </c>
      <c r="AO26" s="29" t="s">
        <v>208</v>
      </c>
      <c r="AP26" s="29" t="s">
        <v>85</v>
      </c>
      <c r="AQ26" s="29" t="s">
        <v>85</v>
      </c>
      <c r="AR26" s="29" t="s">
        <v>61</v>
      </c>
      <c r="AS26" s="29" t="s">
        <v>195</v>
      </c>
      <c r="AT26" s="29" t="s">
        <v>209</v>
      </c>
      <c r="AU26" s="29" t="s">
        <v>195</v>
      </c>
      <c r="AV26" s="32">
        <v>43304</v>
      </c>
      <c r="AW26" s="29" t="s">
        <v>195</v>
      </c>
      <c r="AX26" s="29" t="s">
        <v>210</v>
      </c>
      <c r="AY26" s="29" t="s">
        <v>211</v>
      </c>
      <c r="AZ26" s="32">
        <v>43304</v>
      </c>
      <c r="BA26" s="29" t="s">
        <v>195</v>
      </c>
      <c r="BB26" s="29" t="s">
        <v>195</v>
      </c>
      <c r="BC26" s="29" t="s">
        <v>195</v>
      </c>
      <c r="BD26" s="29" t="s">
        <v>195</v>
      </c>
      <c r="BE26" s="29" t="s">
        <v>195</v>
      </c>
      <c r="BF26" s="29" t="s">
        <v>195</v>
      </c>
      <c r="BG26" s="29" t="s">
        <v>195</v>
      </c>
      <c r="BH26" s="29" t="s">
        <v>195</v>
      </c>
      <c r="BI26" s="29" t="s">
        <v>195</v>
      </c>
      <c r="BJ26" s="29" t="s">
        <v>195</v>
      </c>
      <c r="BK26" s="29" t="s">
        <v>195</v>
      </c>
      <c r="BL26" s="29" t="s">
        <v>195</v>
      </c>
      <c r="BM26" s="29" t="s">
        <v>195</v>
      </c>
      <c r="BN26" s="29" t="s">
        <v>195</v>
      </c>
      <c r="BO26" s="29" t="s">
        <v>195</v>
      </c>
      <c r="BP26" s="29" t="s">
        <v>195</v>
      </c>
      <c r="BQ26" s="29" t="s">
        <v>195</v>
      </c>
      <c r="BR26" s="29" t="s">
        <v>195</v>
      </c>
      <c r="BS26" s="29" t="s">
        <v>195</v>
      </c>
      <c r="BT26" s="29" t="s">
        <v>195</v>
      </c>
      <c r="BU26" s="29">
        <v>-6109.5714289999996</v>
      </c>
      <c r="BV26" s="29" t="s">
        <v>195</v>
      </c>
      <c r="BW26" s="29">
        <v>-42767</v>
      </c>
      <c r="BX26" s="29" t="s">
        <v>195</v>
      </c>
    </row>
    <row r="27" spans="1:76" s="5" customFormat="1" x14ac:dyDescent="0.45">
      <c r="A27" s="5">
        <v>44</v>
      </c>
      <c r="B27" s="6" t="s">
        <v>58</v>
      </c>
      <c r="C27" s="7">
        <v>17779</v>
      </c>
      <c r="D27" s="5" t="s">
        <v>75</v>
      </c>
      <c r="E27" s="5" t="s">
        <v>60</v>
      </c>
      <c r="F27" s="36">
        <f>(K27-C27)/365.4</f>
        <v>63.598795840175157</v>
      </c>
      <c r="G27" s="6" t="s">
        <v>212</v>
      </c>
      <c r="H27" s="5" t="s">
        <v>213</v>
      </c>
      <c r="I27" s="5">
        <v>2</v>
      </c>
      <c r="J27" s="5" t="s">
        <v>61</v>
      </c>
      <c r="K27" s="7">
        <v>41018</v>
      </c>
      <c r="L27" s="6" t="s">
        <v>214</v>
      </c>
      <c r="M27" s="6"/>
      <c r="N27" s="6">
        <v>1</v>
      </c>
      <c r="O27" s="6"/>
      <c r="P27" s="6"/>
      <c r="S27" s="6"/>
      <c r="T27" s="6"/>
      <c r="U27" s="5" t="s">
        <v>77</v>
      </c>
      <c r="V27" s="5" t="s">
        <v>139</v>
      </c>
      <c r="W27" s="5" t="s">
        <v>60</v>
      </c>
      <c r="X27" s="6" t="s">
        <v>215</v>
      </c>
      <c r="Y27" s="7" t="s">
        <v>160</v>
      </c>
      <c r="Z27" s="7" t="s">
        <v>135</v>
      </c>
      <c r="AA27" s="7" t="s">
        <v>96</v>
      </c>
      <c r="AB27" s="7" t="s">
        <v>425</v>
      </c>
      <c r="AD27" s="43" t="s">
        <v>61</v>
      </c>
      <c r="AE27" s="5" t="s">
        <v>216</v>
      </c>
      <c r="AL27" s="9"/>
      <c r="AM27" s="9"/>
      <c r="BU27" s="5" t="e">
        <f t="shared" ref="BU27:BU32" si="2">(BT27-E27)/7</f>
        <v>#VALUE!</v>
      </c>
      <c r="BW27" s="5" t="e">
        <f t="shared" ref="BW27:BW32" si="3">AW27-E27</f>
        <v>#VALUE!</v>
      </c>
    </row>
    <row r="28" spans="1:76" s="4" customFormat="1" x14ac:dyDescent="0.45">
      <c r="A28" s="4">
        <v>99</v>
      </c>
      <c r="B28" s="12" t="s">
        <v>74</v>
      </c>
      <c r="C28" s="13">
        <v>23212</v>
      </c>
      <c r="D28" s="4" t="s">
        <v>59</v>
      </c>
      <c r="E28" s="14">
        <v>40627</v>
      </c>
      <c r="F28" s="37">
        <f>(K28-C28)/365.4</f>
        <v>57.216748768472911</v>
      </c>
      <c r="G28" s="12" t="s">
        <v>217</v>
      </c>
      <c r="I28" s="4">
        <v>3</v>
      </c>
      <c r="J28" s="4" t="s">
        <v>85</v>
      </c>
      <c r="K28" s="13">
        <v>44119</v>
      </c>
      <c r="L28" s="12" t="s">
        <v>72</v>
      </c>
      <c r="M28" s="13">
        <v>44119</v>
      </c>
      <c r="N28" s="12">
        <v>1</v>
      </c>
      <c r="O28" s="12" t="s">
        <v>198</v>
      </c>
      <c r="P28" s="12"/>
      <c r="Q28" s="4" t="s">
        <v>85</v>
      </c>
      <c r="R28" s="13">
        <v>44119</v>
      </c>
      <c r="S28" s="12"/>
      <c r="T28" s="12"/>
      <c r="U28" s="4" t="s">
        <v>416</v>
      </c>
      <c r="V28" s="4" t="s">
        <v>101</v>
      </c>
      <c r="W28" s="4" t="s">
        <v>61</v>
      </c>
      <c r="X28" s="12" t="s">
        <v>68</v>
      </c>
      <c r="Y28" s="13" t="s">
        <v>65</v>
      </c>
      <c r="Z28" s="13" t="s">
        <v>69</v>
      </c>
      <c r="AA28" s="13" t="s">
        <v>96</v>
      </c>
      <c r="AB28" s="13" t="s">
        <v>423</v>
      </c>
      <c r="AC28" s="4" t="s">
        <v>219</v>
      </c>
      <c r="AD28" s="41" t="s">
        <v>85</v>
      </c>
      <c r="AE28" s="4" t="s">
        <v>220</v>
      </c>
      <c r="AF28" s="4">
        <v>2</v>
      </c>
      <c r="AG28" s="4" t="s">
        <v>221</v>
      </c>
      <c r="AI28" s="4" t="s">
        <v>61</v>
      </c>
      <c r="AJ28" s="4" t="s">
        <v>222</v>
      </c>
      <c r="AL28" s="15" t="s">
        <v>223</v>
      </c>
      <c r="AM28" s="15" t="s">
        <v>224</v>
      </c>
      <c r="AN28" s="4" t="s">
        <v>61</v>
      </c>
      <c r="AO28" s="4" t="s">
        <v>61</v>
      </c>
      <c r="AP28" s="4" t="s">
        <v>85</v>
      </c>
      <c r="AQ28" s="4" t="s">
        <v>85</v>
      </c>
      <c r="AR28" s="4" t="s">
        <v>84</v>
      </c>
      <c r="AS28" s="4" t="s">
        <v>225</v>
      </c>
      <c r="AT28" s="4" t="s">
        <v>61</v>
      </c>
      <c r="AU28" s="14">
        <v>41067</v>
      </c>
      <c r="AV28" s="14">
        <v>40904</v>
      </c>
      <c r="AW28" s="14"/>
      <c r="AX28" s="4" t="s">
        <v>61</v>
      </c>
      <c r="AY28" s="4" t="s">
        <v>226</v>
      </c>
      <c r="BU28" s="4">
        <f t="shared" si="2"/>
        <v>-5803.8571428571431</v>
      </c>
      <c r="BW28" s="4">
        <f t="shared" si="3"/>
        <v>-40627</v>
      </c>
    </row>
    <row r="29" spans="1:76" s="5" customFormat="1" x14ac:dyDescent="0.45">
      <c r="A29" s="5">
        <v>100</v>
      </c>
      <c r="B29" s="6" t="s">
        <v>58</v>
      </c>
      <c r="C29" s="7">
        <v>21334</v>
      </c>
      <c r="D29" s="5" t="s">
        <v>75</v>
      </c>
      <c r="E29" s="5" t="s">
        <v>60</v>
      </c>
      <c r="F29" s="36">
        <f>(K29-C29)/365.4</f>
        <v>52.569786535303777</v>
      </c>
      <c r="G29" s="6" t="s">
        <v>227</v>
      </c>
      <c r="H29" s="6" t="s">
        <v>227</v>
      </c>
      <c r="I29" s="5">
        <v>2</v>
      </c>
      <c r="J29" s="5" t="s">
        <v>61</v>
      </c>
      <c r="K29" s="7">
        <v>40543</v>
      </c>
      <c r="L29" s="6" t="s">
        <v>72</v>
      </c>
      <c r="M29" s="6" t="s">
        <v>84</v>
      </c>
      <c r="N29" s="6" t="s">
        <v>60</v>
      </c>
      <c r="O29" s="6" t="s">
        <v>228</v>
      </c>
      <c r="P29" s="6"/>
      <c r="Q29" s="5" t="s">
        <v>229</v>
      </c>
      <c r="R29" s="10">
        <v>40184</v>
      </c>
      <c r="S29" s="6"/>
      <c r="T29" s="6" t="s">
        <v>230</v>
      </c>
      <c r="U29" s="5" t="s">
        <v>291</v>
      </c>
      <c r="V29" s="5" t="s">
        <v>231</v>
      </c>
      <c r="W29" s="5" t="s">
        <v>61</v>
      </c>
      <c r="X29" s="6" t="s">
        <v>68</v>
      </c>
      <c r="Y29" s="7" t="s">
        <v>96</v>
      </c>
      <c r="Z29" s="7" t="s">
        <v>102</v>
      </c>
      <c r="AA29" s="7" t="s">
        <v>78</v>
      </c>
      <c r="AB29" s="7" t="s">
        <v>423</v>
      </c>
      <c r="AD29" s="43" t="s">
        <v>61</v>
      </c>
      <c r="AE29" s="5" t="s">
        <v>232</v>
      </c>
      <c r="AL29" s="9"/>
      <c r="AM29" s="9"/>
      <c r="AU29" s="10">
        <v>40564</v>
      </c>
      <c r="BU29" s="5" t="e">
        <f t="shared" si="2"/>
        <v>#VALUE!</v>
      </c>
      <c r="BW29" s="5" t="e">
        <f t="shared" si="3"/>
        <v>#VALUE!</v>
      </c>
    </row>
    <row r="30" spans="1:76" s="5" customFormat="1" x14ac:dyDescent="0.45">
      <c r="A30" s="5">
        <v>102</v>
      </c>
      <c r="B30" s="6" t="s">
        <v>74</v>
      </c>
      <c r="C30" s="7">
        <v>19117</v>
      </c>
      <c r="D30" s="5" t="s">
        <v>59</v>
      </c>
      <c r="E30" s="5" t="s">
        <v>60</v>
      </c>
      <c r="F30" s="36">
        <f>(K30-C30)/365.4</f>
        <v>64.685276409414342</v>
      </c>
      <c r="G30" s="6" t="s">
        <v>233</v>
      </c>
      <c r="H30" s="6" t="s">
        <v>66</v>
      </c>
      <c r="I30" s="5">
        <v>2</v>
      </c>
      <c r="J30" s="5" t="s">
        <v>61</v>
      </c>
      <c r="K30" s="7">
        <v>42753</v>
      </c>
      <c r="L30" s="6" t="s">
        <v>234</v>
      </c>
      <c r="M30" s="6" t="s">
        <v>84</v>
      </c>
      <c r="N30" s="6">
        <v>2</v>
      </c>
      <c r="O30" s="6" t="s">
        <v>235</v>
      </c>
      <c r="P30" s="6"/>
      <c r="Q30" s="5" t="s">
        <v>85</v>
      </c>
      <c r="S30" s="6"/>
      <c r="T30" s="6" t="s">
        <v>236</v>
      </c>
      <c r="U30" s="5" t="s">
        <v>410</v>
      </c>
      <c r="V30" s="5" t="s">
        <v>237</v>
      </c>
      <c r="X30" s="6" t="s">
        <v>64</v>
      </c>
      <c r="Y30" s="7" t="s">
        <v>96</v>
      </c>
      <c r="Z30" s="7" t="s">
        <v>69</v>
      </c>
      <c r="AA30" s="7" t="s">
        <v>96</v>
      </c>
      <c r="AB30" s="7" t="s">
        <v>423</v>
      </c>
      <c r="AD30" s="43" t="s">
        <v>61</v>
      </c>
      <c r="AE30" s="5" t="s">
        <v>238</v>
      </c>
      <c r="AL30" s="9"/>
      <c r="AM30" s="9"/>
      <c r="BU30" s="5" t="e">
        <f t="shared" si="2"/>
        <v>#VALUE!</v>
      </c>
      <c r="BW30" s="5" t="e">
        <f t="shared" si="3"/>
        <v>#VALUE!</v>
      </c>
    </row>
    <row r="31" spans="1:76" s="4" customFormat="1" x14ac:dyDescent="0.45">
      <c r="A31" s="4">
        <v>104</v>
      </c>
      <c r="B31" s="12" t="s">
        <v>74</v>
      </c>
      <c r="C31" s="13">
        <v>28994</v>
      </c>
      <c r="D31" s="4" t="s">
        <v>75</v>
      </c>
      <c r="E31" s="14">
        <v>40550</v>
      </c>
      <c r="F31" s="37">
        <f>(K31-C31)/365.4</f>
        <v>31.620142309797483</v>
      </c>
      <c r="G31" s="12" t="s">
        <v>239</v>
      </c>
      <c r="H31" s="12" t="s">
        <v>239</v>
      </c>
      <c r="I31" s="4">
        <v>3</v>
      </c>
      <c r="J31" s="4" t="s">
        <v>85</v>
      </c>
      <c r="K31" s="13">
        <v>40548</v>
      </c>
      <c r="L31" s="12" t="s">
        <v>72</v>
      </c>
      <c r="M31" s="13">
        <v>40549</v>
      </c>
      <c r="N31" s="12">
        <v>0</v>
      </c>
      <c r="O31" s="12" t="s">
        <v>84</v>
      </c>
      <c r="P31" s="12" t="s">
        <v>235</v>
      </c>
      <c r="Q31" s="12" t="s">
        <v>85</v>
      </c>
      <c r="R31" s="14">
        <v>40554</v>
      </c>
      <c r="S31" s="12"/>
      <c r="T31" s="12" t="s">
        <v>240</v>
      </c>
      <c r="U31" s="4" t="s">
        <v>241</v>
      </c>
      <c r="V31" s="4" t="s">
        <v>127</v>
      </c>
      <c r="X31" s="12" t="s">
        <v>64</v>
      </c>
      <c r="Y31" s="13" t="s">
        <v>65</v>
      </c>
      <c r="Z31" s="13" t="s">
        <v>79</v>
      </c>
      <c r="AA31" s="13" t="s">
        <v>96</v>
      </c>
      <c r="AB31" s="13" t="s">
        <v>424</v>
      </c>
      <c r="AD31" s="41" t="s">
        <v>85</v>
      </c>
      <c r="AF31" s="4">
        <v>1</v>
      </c>
      <c r="AG31" s="4" t="s">
        <v>221</v>
      </c>
      <c r="AH31" s="4" t="s">
        <v>242</v>
      </c>
      <c r="AI31" s="4" t="s">
        <v>61</v>
      </c>
      <c r="AJ31" s="4" t="s">
        <v>243</v>
      </c>
      <c r="AK31" s="4" t="s">
        <v>244</v>
      </c>
      <c r="AL31" s="15" t="s">
        <v>245</v>
      </c>
      <c r="AM31" s="15" t="s">
        <v>246</v>
      </c>
      <c r="AN31" s="4" t="s">
        <v>61</v>
      </c>
      <c r="AO31" s="4" t="s">
        <v>61</v>
      </c>
      <c r="AP31" s="4" t="s">
        <v>85</v>
      </c>
      <c r="AQ31" s="4" t="s">
        <v>85</v>
      </c>
      <c r="AR31" s="4" t="s">
        <v>247</v>
      </c>
      <c r="AS31" s="4" t="s">
        <v>248</v>
      </c>
      <c r="AT31" s="4" t="s">
        <v>249</v>
      </c>
      <c r="AU31" s="14">
        <v>42032</v>
      </c>
      <c r="AV31" s="14">
        <v>41757</v>
      </c>
      <c r="AW31" s="14" t="s">
        <v>84</v>
      </c>
      <c r="AX31" s="4" t="s">
        <v>61</v>
      </c>
      <c r="AY31" s="4" t="s">
        <v>250</v>
      </c>
      <c r="BU31" s="4">
        <f t="shared" si="2"/>
        <v>-5792.8571428571431</v>
      </c>
      <c r="BW31" s="4" t="e">
        <f t="shared" si="3"/>
        <v>#VALUE!</v>
      </c>
    </row>
    <row r="32" spans="1:76" s="5" customFormat="1" x14ac:dyDescent="0.45">
      <c r="A32" s="5">
        <v>106</v>
      </c>
      <c r="B32" s="6" t="s">
        <v>74</v>
      </c>
      <c r="C32" s="7">
        <v>21472</v>
      </c>
      <c r="D32" s="5" t="s">
        <v>81</v>
      </c>
      <c r="E32" s="5" t="s">
        <v>60</v>
      </c>
      <c r="F32" s="36">
        <f>(K32-C32)/365.4</f>
        <v>52.244116037219491</v>
      </c>
      <c r="G32" s="6" t="s">
        <v>251</v>
      </c>
      <c r="I32" s="5">
        <v>2</v>
      </c>
      <c r="J32" s="5" t="s">
        <v>61</v>
      </c>
      <c r="K32" s="10">
        <v>40562</v>
      </c>
      <c r="L32" s="6" t="s">
        <v>72</v>
      </c>
      <c r="M32" s="6" t="s">
        <v>84</v>
      </c>
      <c r="N32" s="6" t="s">
        <v>60</v>
      </c>
      <c r="O32" s="6" t="s">
        <v>235</v>
      </c>
      <c r="P32" s="6" t="s">
        <v>60</v>
      </c>
      <c r="Q32" s="5" t="s">
        <v>85</v>
      </c>
      <c r="R32" s="10">
        <v>40562</v>
      </c>
      <c r="S32" s="6"/>
      <c r="T32" s="6" t="s">
        <v>252</v>
      </c>
      <c r="U32" s="5" t="s">
        <v>415</v>
      </c>
      <c r="V32" s="5" t="s">
        <v>101</v>
      </c>
      <c r="W32" s="5" t="s">
        <v>60</v>
      </c>
      <c r="X32" s="6" t="s">
        <v>64</v>
      </c>
      <c r="Y32" s="5" t="s">
        <v>65</v>
      </c>
      <c r="Z32" s="7" t="s">
        <v>102</v>
      </c>
      <c r="AA32" s="7" t="s">
        <v>78</v>
      </c>
      <c r="AB32" s="7" t="s">
        <v>423</v>
      </c>
      <c r="AD32" s="43" t="s">
        <v>61</v>
      </c>
      <c r="AE32" s="5" t="s">
        <v>253</v>
      </c>
      <c r="AL32" s="9"/>
      <c r="AM32" s="9"/>
      <c r="BU32" s="5" t="e">
        <f t="shared" si="2"/>
        <v>#VALUE!</v>
      </c>
      <c r="BW32" s="5" t="e">
        <f t="shared" si="3"/>
        <v>#VALUE!</v>
      </c>
    </row>
    <row r="33" spans="1:75" s="4" customFormat="1" x14ac:dyDescent="0.45">
      <c r="A33" s="4">
        <v>109</v>
      </c>
      <c r="B33" s="12" t="s">
        <v>74</v>
      </c>
      <c r="C33" s="13">
        <v>16394</v>
      </c>
      <c r="D33" s="4" t="s">
        <v>75</v>
      </c>
      <c r="E33" s="14">
        <v>40913</v>
      </c>
      <c r="F33" s="37">
        <f>(K33-C33)/365.4</f>
        <v>67.096332785987968</v>
      </c>
      <c r="G33" s="12" t="s">
        <v>254</v>
      </c>
      <c r="H33" s="12" t="s">
        <v>255</v>
      </c>
      <c r="I33" s="4">
        <v>3</v>
      </c>
      <c r="J33" s="4" t="s">
        <v>85</v>
      </c>
      <c r="K33" s="13">
        <v>40911</v>
      </c>
      <c r="L33" s="12" t="s">
        <v>72</v>
      </c>
      <c r="M33" s="13">
        <v>40912</v>
      </c>
      <c r="N33" s="12">
        <v>3</v>
      </c>
      <c r="O33" s="12" t="s">
        <v>61</v>
      </c>
      <c r="P33" s="12" t="s">
        <v>256</v>
      </c>
      <c r="Q33" s="12" t="s">
        <v>61</v>
      </c>
      <c r="R33" s="14">
        <v>44236</v>
      </c>
      <c r="S33" s="12"/>
      <c r="T33" s="12" t="s">
        <v>257</v>
      </c>
      <c r="U33" s="4" t="s">
        <v>414</v>
      </c>
      <c r="V33" s="4" t="s">
        <v>101</v>
      </c>
      <c r="W33" s="4" t="s">
        <v>61</v>
      </c>
      <c r="X33" s="12" t="s">
        <v>64</v>
      </c>
      <c r="Y33" s="13" t="s">
        <v>65</v>
      </c>
      <c r="Z33" s="13" t="s">
        <v>130</v>
      </c>
      <c r="AA33" s="13" t="s">
        <v>78</v>
      </c>
      <c r="AB33" s="13" t="s">
        <v>424</v>
      </c>
      <c r="AD33" s="41" t="s">
        <v>85</v>
      </c>
      <c r="AE33" s="4" t="s">
        <v>258</v>
      </c>
      <c r="AF33" s="4">
        <v>1</v>
      </c>
      <c r="AG33" s="4" t="s">
        <v>104</v>
      </c>
      <c r="AH33" s="4" t="s">
        <v>259</v>
      </c>
      <c r="AI33" s="4" t="s">
        <v>61</v>
      </c>
      <c r="AJ33" s="4" t="s">
        <v>260</v>
      </c>
      <c r="AK33" s="4" t="s">
        <v>261</v>
      </c>
      <c r="AL33" s="15" t="s">
        <v>262</v>
      </c>
      <c r="AM33" s="15" t="s">
        <v>246</v>
      </c>
      <c r="AP33" s="4" t="s">
        <v>85</v>
      </c>
      <c r="AQ33" s="4" t="s">
        <v>85</v>
      </c>
      <c r="AR33" s="4" t="s">
        <v>84</v>
      </c>
      <c r="AS33" s="4" t="s">
        <v>85</v>
      </c>
      <c r="AT33" s="4" t="s">
        <v>61</v>
      </c>
      <c r="AU33" s="14">
        <v>40975</v>
      </c>
      <c r="AV33" s="14">
        <v>40913</v>
      </c>
      <c r="AW33" s="4" t="s">
        <v>60</v>
      </c>
      <c r="BU33" s="4">
        <f t="shared" ref="BU33:BU38" si="4">(BT33-E33)/7</f>
        <v>-5844.7142857142853</v>
      </c>
      <c r="BW33" s="4" t="e">
        <f t="shared" ref="BW33:BW38" si="5">AW33-E33</f>
        <v>#VALUE!</v>
      </c>
    </row>
    <row r="34" spans="1:75" s="5" customFormat="1" x14ac:dyDescent="0.45">
      <c r="A34" s="5">
        <v>112</v>
      </c>
      <c r="B34" s="6" t="s">
        <v>74</v>
      </c>
      <c r="C34" s="7">
        <v>19828</v>
      </c>
      <c r="D34" s="5" t="s">
        <v>75</v>
      </c>
      <c r="E34" s="5" t="s">
        <v>60</v>
      </c>
      <c r="F34" s="36">
        <f>(K34-C34)/365.4</f>
        <v>58.125342090859334</v>
      </c>
      <c r="G34" s="6" t="s">
        <v>263</v>
      </c>
      <c r="I34" s="5">
        <v>2</v>
      </c>
      <c r="J34" s="5" t="s">
        <v>61</v>
      </c>
      <c r="K34" s="7">
        <v>41067</v>
      </c>
      <c r="L34" s="6" t="s">
        <v>72</v>
      </c>
      <c r="M34" s="7">
        <v>44355</v>
      </c>
      <c r="N34" s="6" t="s">
        <v>60</v>
      </c>
      <c r="O34" s="6" t="s">
        <v>228</v>
      </c>
      <c r="P34" s="6" t="s">
        <v>60</v>
      </c>
      <c r="Q34" s="5" t="s">
        <v>61</v>
      </c>
      <c r="R34" s="6" t="s">
        <v>60</v>
      </c>
      <c r="S34" s="6"/>
      <c r="T34" s="6" t="s">
        <v>264</v>
      </c>
      <c r="U34" s="5" t="s">
        <v>409</v>
      </c>
      <c r="V34" s="5" t="s">
        <v>101</v>
      </c>
      <c r="W34" s="5" t="s">
        <v>60</v>
      </c>
      <c r="X34" s="6" t="s">
        <v>73</v>
      </c>
      <c r="Y34" s="7" t="s">
        <v>65</v>
      </c>
      <c r="Z34" s="7" t="s">
        <v>176</v>
      </c>
      <c r="AA34" s="7" t="s">
        <v>422</v>
      </c>
      <c r="AB34" s="7" t="s">
        <v>424</v>
      </c>
      <c r="AD34" s="43" t="s">
        <v>61</v>
      </c>
      <c r="AE34" s="5" t="s">
        <v>265</v>
      </c>
      <c r="AL34" s="9"/>
      <c r="AM34" s="9"/>
      <c r="BU34" s="5" t="e">
        <f t="shared" si="4"/>
        <v>#VALUE!</v>
      </c>
      <c r="BW34" s="5" t="e">
        <f t="shared" si="5"/>
        <v>#VALUE!</v>
      </c>
    </row>
    <row r="35" spans="1:75" s="4" customFormat="1" x14ac:dyDescent="0.45">
      <c r="A35" s="4">
        <v>120</v>
      </c>
      <c r="B35" s="12" t="s">
        <v>58</v>
      </c>
      <c r="C35" s="13">
        <v>33228</v>
      </c>
      <c r="D35" s="4" t="s">
        <v>75</v>
      </c>
      <c r="E35" s="14">
        <v>43291</v>
      </c>
      <c r="F35" s="37">
        <f>(K35-C35)/365.4</f>
        <v>27.517788724685278</v>
      </c>
      <c r="G35" s="12" t="s">
        <v>266</v>
      </c>
      <c r="H35" s="4" t="s">
        <v>267</v>
      </c>
      <c r="I35" s="4">
        <v>1</v>
      </c>
      <c r="J35" s="4" t="s">
        <v>61</v>
      </c>
      <c r="K35" s="13">
        <v>43283</v>
      </c>
      <c r="L35" s="12" t="s">
        <v>72</v>
      </c>
      <c r="M35" s="13">
        <v>43284</v>
      </c>
      <c r="N35" s="12">
        <v>2</v>
      </c>
      <c r="O35" s="12" t="s">
        <v>67</v>
      </c>
      <c r="P35" s="12"/>
      <c r="Q35" s="4" t="s">
        <v>85</v>
      </c>
      <c r="S35" s="12">
        <v>20.399999999999999</v>
      </c>
      <c r="T35" s="12" t="s">
        <v>268</v>
      </c>
      <c r="U35" s="4" t="s">
        <v>136</v>
      </c>
      <c r="V35" s="4" t="s">
        <v>101</v>
      </c>
      <c r="W35" s="4" t="s">
        <v>85</v>
      </c>
      <c r="X35" s="12" t="s">
        <v>68</v>
      </c>
      <c r="Y35" s="13" t="s">
        <v>78</v>
      </c>
      <c r="Z35" s="13" t="s">
        <v>135</v>
      </c>
      <c r="AA35" s="13" t="s">
        <v>96</v>
      </c>
      <c r="AB35" s="13" t="s">
        <v>425</v>
      </c>
      <c r="AD35" s="41" t="s">
        <v>85</v>
      </c>
      <c r="AF35" s="4">
        <v>3</v>
      </c>
      <c r="AG35" s="4" t="s">
        <v>221</v>
      </c>
      <c r="AH35" s="4" t="s">
        <v>269</v>
      </c>
      <c r="AJ35" s="4" t="s">
        <v>270</v>
      </c>
      <c r="AL35" s="15" t="s">
        <v>271</v>
      </c>
      <c r="AM35" s="15" t="s">
        <v>272</v>
      </c>
      <c r="AN35" s="4" t="s">
        <v>273</v>
      </c>
      <c r="AO35" s="4" t="s">
        <v>274</v>
      </c>
      <c r="AP35" s="4" t="s">
        <v>85</v>
      </c>
      <c r="AQ35" s="4" t="s">
        <v>85</v>
      </c>
      <c r="AR35" s="4" t="s">
        <v>84</v>
      </c>
      <c r="AS35" s="4" t="s">
        <v>275</v>
      </c>
      <c r="AT35" s="4" t="s">
        <v>276</v>
      </c>
      <c r="AU35" s="14">
        <v>43305</v>
      </c>
      <c r="AV35" s="14">
        <v>43299</v>
      </c>
      <c r="AW35" s="14">
        <v>43299</v>
      </c>
      <c r="AX35" s="4" t="s">
        <v>61</v>
      </c>
      <c r="BU35" s="4">
        <f t="shared" si="4"/>
        <v>-6184.4285714285716</v>
      </c>
      <c r="BW35" s="4">
        <f t="shared" si="5"/>
        <v>8</v>
      </c>
    </row>
    <row r="36" spans="1:75" s="4" customFormat="1" x14ac:dyDescent="0.45">
      <c r="A36" s="4">
        <v>121</v>
      </c>
      <c r="B36" s="12" t="s">
        <v>58</v>
      </c>
      <c r="C36" s="13">
        <v>25538</v>
      </c>
      <c r="D36" s="4" t="s">
        <v>59</v>
      </c>
      <c r="E36" s="14">
        <v>41864</v>
      </c>
      <c r="F36" s="37">
        <f>(K36-C36)/365.4</f>
        <v>44.668856048166397</v>
      </c>
      <c r="G36" s="12" t="s">
        <v>277</v>
      </c>
      <c r="H36" s="4" t="s">
        <v>267</v>
      </c>
      <c r="I36" s="4">
        <v>1</v>
      </c>
      <c r="J36" s="4" t="s">
        <v>61</v>
      </c>
      <c r="K36" s="13">
        <v>41860</v>
      </c>
      <c r="L36" s="12" t="s">
        <v>72</v>
      </c>
      <c r="M36" s="13">
        <v>41862</v>
      </c>
      <c r="N36" s="12">
        <v>1</v>
      </c>
      <c r="O36" s="12" t="s">
        <v>278</v>
      </c>
      <c r="P36" s="12" t="s">
        <v>279</v>
      </c>
      <c r="Q36" s="4" t="s">
        <v>85</v>
      </c>
      <c r="S36" s="12">
        <v>37.4</v>
      </c>
      <c r="T36" s="12" t="s">
        <v>280</v>
      </c>
      <c r="U36" s="4" t="s">
        <v>413</v>
      </c>
      <c r="V36" s="4" t="s">
        <v>101</v>
      </c>
      <c r="W36" s="4" t="s">
        <v>84</v>
      </c>
      <c r="X36" s="12" t="s">
        <v>73</v>
      </c>
      <c r="Y36" s="13" t="s">
        <v>65</v>
      </c>
      <c r="Z36" s="13" t="s">
        <v>176</v>
      </c>
      <c r="AA36" s="13" t="s">
        <v>160</v>
      </c>
      <c r="AB36" s="13" t="s">
        <v>424</v>
      </c>
      <c r="AD36" s="41" t="s">
        <v>85</v>
      </c>
      <c r="AF36" s="4">
        <v>2</v>
      </c>
      <c r="AG36" s="4" t="s">
        <v>221</v>
      </c>
      <c r="AH36" s="4" t="s">
        <v>281</v>
      </c>
      <c r="AI36" s="4" t="s">
        <v>61</v>
      </c>
      <c r="AJ36" s="4" t="s">
        <v>282</v>
      </c>
      <c r="AK36" s="4" t="s">
        <v>283</v>
      </c>
      <c r="AL36" s="15" t="s">
        <v>284</v>
      </c>
      <c r="AM36" s="15" t="s">
        <v>119</v>
      </c>
      <c r="AN36" s="4" t="s">
        <v>285</v>
      </c>
      <c r="AO36" s="4" t="s">
        <v>286</v>
      </c>
      <c r="AP36" s="4" t="s">
        <v>85</v>
      </c>
      <c r="AQ36" s="4" t="s">
        <v>85</v>
      </c>
      <c r="AR36" s="4" t="s">
        <v>84</v>
      </c>
      <c r="AS36" s="4" t="s">
        <v>287</v>
      </c>
      <c r="AT36" s="4" t="s">
        <v>288</v>
      </c>
      <c r="AU36" s="14">
        <v>42416</v>
      </c>
      <c r="AV36" s="14">
        <v>42398</v>
      </c>
      <c r="BU36" s="4">
        <f t="shared" si="4"/>
        <v>-5980.5714285714284</v>
      </c>
      <c r="BW36" s="4">
        <f t="shared" si="5"/>
        <v>-41864</v>
      </c>
    </row>
    <row r="37" spans="1:75" s="16" customFormat="1" x14ac:dyDescent="0.45">
      <c r="A37" s="16">
        <v>124</v>
      </c>
      <c r="B37" s="17" t="s">
        <v>74</v>
      </c>
      <c r="C37" s="18">
        <v>23793</v>
      </c>
      <c r="D37" s="16" t="s">
        <v>59</v>
      </c>
      <c r="E37" s="16" t="s">
        <v>60</v>
      </c>
      <c r="F37" s="38">
        <f>(K37-C37)/365.4</f>
        <v>50.599343185550083</v>
      </c>
      <c r="G37" s="17" t="s">
        <v>289</v>
      </c>
      <c r="I37" s="16">
        <v>1</v>
      </c>
      <c r="J37" s="16" t="s">
        <v>61</v>
      </c>
      <c r="K37" s="18">
        <v>42282</v>
      </c>
      <c r="L37" s="17" t="s">
        <v>72</v>
      </c>
      <c r="M37" s="18">
        <v>42446</v>
      </c>
      <c r="N37" s="17">
        <v>2</v>
      </c>
      <c r="O37" s="17" t="s">
        <v>198</v>
      </c>
      <c r="P37" s="17"/>
      <c r="Q37" s="16" t="s">
        <v>85</v>
      </c>
      <c r="R37" s="19">
        <v>42292</v>
      </c>
      <c r="S37" s="17"/>
      <c r="T37" s="17" t="s">
        <v>290</v>
      </c>
      <c r="U37" s="16" t="s">
        <v>412</v>
      </c>
      <c r="V37" s="16" t="s">
        <v>101</v>
      </c>
      <c r="X37" s="17" t="s">
        <v>140</v>
      </c>
      <c r="Y37" s="18" t="s">
        <v>78</v>
      </c>
      <c r="Z37" s="18" t="s">
        <v>79</v>
      </c>
      <c r="AA37" s="18" t="s">
        <v>96</v>
      </c>
      <c r="AB37" s="18" t="s">
        <v>424</v>
      </c>
      <c r="AD37" s="44" t="s">
        <v>61</v>
      </c>
      <c r="AE37" s="16" t="s">
        <v>292</v>
      </c>
      <c r="AL37" s="21"/>
      <c r="AM37" s="21"/>
      <c r="BU37" s="16" t="e">
        <f t="shared" si="4"/>
        <v>#VALUE!</v>
      </c>
      <c r="BW37" s="16" t="e">
        <f t="shared" si="5"/>
        <v>#VALUE!</v>
      </c>
    </row>
    <row r="38" spans="1:75" s="5" customFormat="1" x14ac:dyDescent="0.45">
      <c r="A38" s="5">
        <v>125</v>
      </c>
      <c r="B38" s="6" t="s">
        <v>74</v>
      </c>
      <c r="C38" s="7">
        <v>31334</v>
      </c>
      <c r="D38" s="5" t="s">
        <v>75</v>
      </c>
      <c r="E38" s="5" t="s">
        <v>60</v>
      </c>
      <c r="F38" s="36">
        <f>(K38-C38)/365.4</f>
        <v>30.024630541871922</v>
      </c>
      <c r="G38" s="6" t="s">
        <v>293</v>
      </c>
      <c r="H38" s="6" t="s">
        <v>294</v>
      </c>
      <c r="I38" s="6">
        <v>2</v>
      </c>
      <c r="J38" s="6" t="s">
        <v>61</v>
      </c>
      <c r="K38" s="7">
        <v>42305</v>
      </c>
      <c r="L38" s="6" t="s">
        <v>156</v>
      </c>
      <c r="M38" s="6" t="s">
        <v>84</v>
      </c>
      <c r="N38" s="6">
        <v>1</v>
      </c>
      <c r="O38" s="6" t="s">
        <v>198</v>
      </c>
      <c r="P38" s="6" t="s">
        <v>60</v>
      </c>
      <c r="Q38" s="5" t="s">
        <v>85</v>
      </c>
      <c r="R38" s="10">
        <v>42307</v>
      </c>
      <c r="S38" s="6"/>
      <c r="T38" s="6" t="s">
        <v>295</v>
      </c>
      <c r="U38" s="5" t="s">
        <v>408</v>
      </c>
      <c r="V38" s="5" t="s">
        <v>127</v>
      </c>
      <c r="W38" s="5" t="s">
        <v>60</v>
      </c>
      <c r="X38" s="6" t="s">
        <v>140</v>
      </c>
      <c r="Y38" s="7" t="s">
        <v>78</v>
      </c>
      <c r="Z38" s="7" t="s">
        <v>102</v>
      </c>
      <c r="AA38" s="7" t="s">
        <v>78</v>
      </c>
      <c r="AB38" s="7" t="s">
        <v>423</v>
      </c>
      <c r="AD38" s="43" t="s">
        <v>61</v>
      </c>
      <c r="AL38" s="9"/>
      <c r="AM38" s="9"/>
      <c r="BU38" s="5" t="e">
        <f t="shared" si="4"/>
        <v>#VALUE!</v>
      </c>
      <c r="BW38" s="5" t="e">
        <f t="shared" si="5"/>
        <v>#VALUE!</v>
      </c>
    </row>
    <row r="39" spans="1:75" s="4" customFormat="1" ht="35.65" customHeight="1" x14ac:dyDescent="0.45">
      <c r="A39" s="4">
        <v>128</v>
      </c>
      <c r="B39" s="12" t="s">
        <v>74</v>
      </c>
      <c r="C39" s="13">
        <v>26173</v>
      </c>
      <c r="D39" s="4" t="s">
        <v>75</v>
      </c>
      <c r="E39" s="14">
        <v>42619</v>
      </c>
      <c r="F39" s="37">
        <f>(K39-C39)/365.4</f>
        <v>44.991789819376031</v>
      </c>
      <c r="G39" s="12" t="s">
        <v>296</v>
      </c>
      <c r="H39" s="22" t="s">
        <v>297</v>
      </c>
      <c r="I39" s="22">
        <v>3</v>
      </c>
      <c r="J39" s="4" t="s">
        <v>85</v>
      </c>
      <c r="K39" s="13">
        <v>42613</v>
      </c>
      <c r="L39" s="12" t="s">
        <v>72</v>
      </c>
      <c r="M39" s="13">
        <v>42619</v>
      </c>
      <c r="N39" s="12">
        <v>1</v>
      </c>
      <c r="O39" s="12" t="s">
        <v>84</v>
      </c>
      <c r="P39" s="12" t="s">
        <v>298</v>
      </c>
      <c r="Q39" s="4" t="s">
        <v>85</v>
      </c>
      <c r="R39" s="13">
        <v>42626</v>
      </c>
      <c r="S39" s="12">
        <v>28.05</v>
      </c>
      <c r="T39" s="12" t="s">
        <v>299</v>
      </c>
      <c r="U39" s="4" t="s">
        <v>300</v>
      </c>
      <c r="V39" s="4" t="s">
        <v>101</v>
      </c>
      <c r="W39" s="4" t="s">
        <v>85</v>
      </c>
      <c r="X39" s="12" t="s">
        <v>73</v>
      </c>
      <c r="Y39" s="13" t="s">
        <v>96</v>
      </c>
      <c r="Z39" s="13" t="s">
        <v>301</v>
      </c>
      <c r="AA39" s="13" t="s">
        <v>160</v>
      </c>
      <c r="AB39" s="13" t="s">
        <v>423</v>
      </c>
      <c r="AD39" s="41" t="s">
        <v>85</v>
      </c>
      <c r="AF39" s="4">
        <v>1</v>
      </c>
      <c r="AG39" s="4" t="s">
        <v>221</v>
      </c>
      <c r="AH39" s="4" t="s">
        <v>281</v>
      </c>
      <c r="AI39" s="4" t="s">
        <v>85</v>
      </c>
      <c r="AJ39" s="4" t="s">
        <v>302</v>
      </c>
      <c r="AK39" s="4" t="s">
        <v>303</v>
      </c>
      <c r="AL39" s="15" t="s">
        <v>304</v>
      </c>
      <c r="AM39" s="15" t="s">
        <v>305</v>
      </c>
      <c r="AN39" s="4" t="s">
        <v>306</v>
      </c>
      <c r="AO39" s="4" t="s">
        <v>307</v>
      </c>
      <c r="AP39" s="4" t="s">
        <v>85</v>
      </c>
      <c r="AQ39" s="4" t="s">
        <v>85</v>
      </c>
      <c r="AR39" s="4" t="s">
        <v>308</v>
      </c>
      <c r="AS39" s="4" t="s">
        <v>309</v>
      </c>
      <c r="AT39" s="4" t="s">
        <v>288</v>
      </c>
      <c r="AU39" s="4">
        <v>7</v>
      </c>
      <c r="AW39" s="14">
        <v>42626</v>
      </c>
      <c r="AX39" s="4" t="s">
        <v>85</v>
      </c>
      <c r="AY39" s="4" t="s">
        <v>310</v>
      </c>
      <c r="AZ39" s="14">
        <v>42626</v>
      </c>
      <c r="BA39" s="14">
        <v>42950</v>
      </c>
      <c r="BB39" s="4" t="s">
        <v>85</v>
      </c>
      <c r="BC39" s="4" t="s">
        <v>311</v>
      </c>
      <c r="BD39" s="14">
        <v>43042</v>
      </c>
      <c r="BE39" s="14">
        <v>43070</v>
      </c>
      <c r="BF39" s="4" t="s">
        <v>85</v>
      </c>
      <c r="BG39" s="4" t="s">
        <v>312</v>
      </c>
      <c r="BH39" s="14">
        <v>43138</v>
      </c>
      <c r="BI39" s="14">
        <v>43160</v>
      </c>
      <c r="BJ39" s="4" t="s">
        <v>85</v>
      </c>
      <c r="BK39" s="4" t="s">
        <v>313</v>
      </c>
      <c r="BL39" s="14">
        <v>43168</v>
      </c>
      <c r="BM39" s="14">
        <v>43217</v>
      </c>
      <c r="BN39" s="14">
        <v>43868</v>
      </c>
      <c r="BO39" s="14" t="s">
        <v>314</v>
      </c>
      <c r="BP39" s="14">
        <v>43899</v>
      </c>
      <c r="BU39" s="4">
        <v>-6088.4285710000004</v>
      </c>
      <c r="BW39" s="4">
        <v>7</v>
      </c>
    </row>
    <row r="40" spans="1:75" s="16" customFormat="1" x14ac:dyDescent="0.45">
      <c r="A40" s="16">
        <v>131</v>
      </c>
      <c r="B40" s="17" t="s">
        <v>74</v>
      </c>
      <c r="C40" s="18">
        <v>22236</v>
      </c>
      <c r="E40" s="16" t="s">
        <v>60</v>
      </c>
      <c r="F40" s="38">
        <f>(K40-C40)/365.4</f>
        <v>56.839080459770116</v>
      </c>
      <c r="G40" s="17" t="s">
        <v>315</v>
      </c>
      <c r="I40" s="16">
        <v>2</v>
      </c>
      <c r="J40" s="16" t="s">
        <v>61</v>
      </c>
      <c r="K40" s="18">
        <v>43005</v>
      </c>
      <c r="L40" s="17"/>
      <c r="M40" s="17"/>
      <c r="N40" s="17">
        <v>3</v>
      </c>
      <c r="O40" s="17"/>
      <c r="P40" s="17"/>
      <c r="R40" s="16" t="s">
        <v>60</v>
      </c>
      <c r="S40" s="17"/>
      <c r="T40" s="17"/>
      <c r="U40" s="16" t="s">
        <v>417</v>
      </c>
      <c r="X40" s="17" t="s">
        <v>68</v>
      </c>
      <c r="Y40" s="18" t="s">
        <v>96</v>
      </c>
      <c r="Z40" s="18" t="s">
        <v>69</v>
      </c>
      <c r="AA40" s="18" t="s">
        <v>96</v>
      </c>
      <c r="AB40" s="18" t="s">
        <v>423</v>
      </c>
      <c r="AD40" s="44" t="s">
        <v>61</v>
      </c>
      <c r="AE40" s="16" t="s">
        <v>98</v>
      </c>
      <c r="AF40" s="16" t="s">
        <v>60</v>
      </c>
      <c r="AL40" s="21"/>
      <c r="AM40" s="21"/>
      <c r="BU40" s="16" t="e">
        <f t="shared" ref="BU40:BU50" si="6">(BT40-E40)/7</f>
        <v>#VALUE!</v>
      </c>
      <c r="BW40" s="16" t="e">
        <f>AW40-E40</f>
        <v>#VALUE!</v>
      </c>
    </row>
    <row r="41" spans="1:75" s="4" customFormat="1" x14ac:dyDescent="0.45">
      <c r="A41" s="4">
        <v>132</v>
      </c>
      <c r="B41" s="12" t="s">
        <v>74</v>
      </c>
      <c r="C41" s="13">
        <v>22078</v>
      </c>
      <c r="D41" s="4" t="s">
        <v>81</v>
      </c>
      <c r="E41" s="14">
        <v>43011</v>
      </c>
      <c r="F41" s="37">
        <f>(K41-C41)/365.4</f>
        <v>57.276956759715382</v>
      </c>
      <c r="G41" s="12" t="s">
        <v>316</v>
      </c>
      <c r="H41" s="12" t="s">
        <v>316</v>
      </c>
      <c r="I41" s="12">
        <v>2</v>
      </c>
      <c r="J41" s="4" t="s">
        <v>61</v>
      </c>
      <c r="K41" s="13">
        <v>43007</v>
      </c>
      <c r="L41" s="12" t="s">
        <v>72</v>
      </c>
      <c r="M41" s="12"/>
      <c r="N41" s="12">
        <v>0</v>
      </c>
      <c r="O41" s="12" t="s">
        <v>84</v>
      </c>
      <c r="P41" s="12" t="s">
        <v>317</v>
      </c>
      <c r="Q41" s="4" t="s">
        <v>318</v>
      </c>
      <c r="S41" s="12"/>
      <c r="T41" s="12"/>
      <c r="U41" s="4" t="s">
        <v>417</v>
      </c>
      <c r="X41" s="12" t="s">
        <v>68</v>
      </c>
      <c r="Y41" s="13" t="s">
        <v>78</v>
      </c>
      <c r="Z41" s="13" t="s">
        <v>102</v>
      </c>
      <c r="AA41" s="13" t="s">
        <v>78</v>
      </c>
      <c r="AB41" s="13" t="s">
        <v>423</v>
      </c>
      <c r="AD41" s="41" t="s">
        <v>85</v>
      </c>
      <c r="AF41" s="4">
        <v>2</v>
      </c>
      <c r="AG41" s="4" t="s">
        <v>221</v>
      </c>
      <c r="AJ41" s="4" t="s">
        <v>319</v>
      </c>
      <c r="AK41" s="4" t="s">
        <v>320</v>
      </c>
      <c r="AL41" s="15" t="s">
        <v>321</v>
      </c>
      <c r="AM41" s="15" t="s">
        <v>322</v>
      </c>
      <c r="AO41" s="4" t="s">
        <v>323</v>
      </c>
      <c r="AP41" s="4" t="s">
        <v>85</v>
      </c>
      <c r="AQ41" s="4" t="s">
        <v>85</v>
      </c>
      <c r="AT41" s="4" t="s">
        <v>324</v>
      </c>
      <c r="AU41" s="14">
        <v>44357</v>
      </c>
      <c r="AV41" s="14">
        <v>43556</v>
      </c>
      <c r="BU41" s="4">
        <f t="shared" si="6"/>
        <v>-6144.4285714285716</v>
      </c>
      <c r="BW41" s="4">
        <f t="shared" ref="BW41:BW47" si="7">AV41-E41</f>
        <v>545</v>
      </c>
    </row>
    <row r="42" spans="1:75" s="5" customFormat="1" x14ac:dyDescent="0.45">
      <c r="A42" s="5">
        <v>133</v>
      </c>
      <c r="B42" s="6" t="s">
        <v>74</v>
      </c>
      <c r="C42" s="7">
        <v>20708</v>
      </c>
      <c r="E42" s="5" t="s">
        <v>60</v>
      </c>
      <c r="F42" s="36">
        <f>(K42-C42)/365.4</f>
        <v>61.261631089217303</v>
      </c>
      <c r="G42" s="6" t="s">
        <v>325</v>
      </c>
      <c r="I42" s="5">
        <v>1</v>
      </c>
      <c r="J42" s="5" t="s">
        <v>61</v>
      </c>
      <c r="K42" s="7">
        <v>43093</v>
      </c>
      <c r="L42" s="6" t="s">
        <v>72</v>
      </c>
      <c r="M42" s="6"/>
      <c r="N42" s="6">
        <v>3</v>
      </c>
      <c r="O42" s="6" t="s">
        <v>67</v>
      </c>
      <c r="P42" s="6"/>
      <c r="R42" s="5" t="s">
        <v>60</v>
      </c>
      <c r="S42" s="6"/>
      <c r="T42" s="6"/>
      <c r="U42" s="5" t="s">
        <v>409</v>
      </c>
      <c r="X42" s="6" t="s">
        <v>64</v>
      </c>
      <c r="Y42" s="7" t="s">
        <v>65</v>
      </c>
      <c r="Z42" s="7" t="s">
        <v>326</v>
      </c>
      <c r="AA42" s="7" t="s">
        <v>78</v>
      </c>
      <c r="AB42" s="7" t="s">
        <v>424</v>
      </c>
      <c r="AD42" s="43"/>
      <c r="AE42" s="5" t="s">
        <v>327</v>
      </c>
      <c r="AL42" s="9"/>
      <c r="AM42" s="9"/>
      <c r="BU42" s="5" t="e">
        <f t="shared" si="6"/>
        <v>#VALUE!</v>
      </c>
      <c r="BW42" s="5" t="e">
        <f t="shared" si="7"/>
        <v>#VALUE!</v>
      </c>
    </row>
    <row r="43" spans="1:75" s="5" customFormat="1" x14ac:dyDescent="0.45">
      <c r="A43" s="5">
        <v>136</v>
      </c>
      <c r="B43" s="6" t="s">
        <v>74</v>
      </c>
      <c r="C43" s="7">
        <v>31961</v>
      </c>
      <c r="D43" s="5" t="s">
        <v>75</v>
      </c>
      <c r="E43" s="5" t="s">
        <v>60</v>
      </c>
      <c r="F43" s="36">
        <f>(K43-C43)/365.4</f>
        <v>30.914066776135744</v>
      </c>
      <c r="G43" s="6" t="s">
        <v>328</v>
      </c>
      <c r="I43" s="5">
        <v>2</v>
      </c>
      <c r="J43" s="5" t="s">
        <v>61</v>
      </c>
      <c r="K43" s="7">
        <v>43257</v>
      </c>
      <c r="L43" s="6" t="s">
        <v>72</v>
      </c>
      <c r="M43" s="6"/>
      <c r="N43" s="6" t="s">
        <v>60</v>
      </c>
      <c r="O43" s="6" t="s">
        <v>67</v>
      </c>
      <c r="P43" s="6"/>
      <c r="R43" s="5" t="s">
        <v>60</v>
      </c>
      <c r="S43" s="6"/>
      <c r="T43" s="6"/>
      <c r="U43" s="5" t="s">
        <v>418</v>
      </c>
      <c r="X43" s="6" t="s">
        <v>73</v>
      </c>
      <c r="Y43" s="7" t="s">
        <v>65</v>
      </c>
      <c r="Z43" s="7" t="s">
        <v>79</v>
      </c>
      <c r="AA43" s="7" t="s">
        <v>96</v>
      </c>
      <c r="AB43" s="7" t="s">
        <v>424</v>
      </c>
      <c r="AC43" s="5" t="s">
        <v>329</v>
      </c>
      <c r="AD43" s="43" t="s">
        <v>61</v>
      </c>
      <c r="AE43" s="5" t="s">
        <v>330</v>
      </c>
      <c r="AL43" s="9"/>
      <c r="AM43" s="9"/>
      <c r="BU43" s="5" t="e">
        <f t="shared" si="6"/>
        <v>#VALUE!</v>
      </c>
      <c r="BW43" s="5" t="e">
        <f t="shared" si="7"/>
        <v>#VALUE!</v>
      </c>
    </row>
    <row r="44" spans="1:75" s="5" customFormat="1" x14ac:dyDescent="0.45">
      <c r="A44" s="5">
        <v>137</v>
      </c>
      <c r="B44" s="6" t="s">
        <v>58</v>
      </c>
      <c r="C44" s="7">
        <v>21857</v>
      </c>
      <c r="D44" s="5" t="s">
        <v>75</v>
      </c>
      <c r="E44" s="5" t="s">
        <v>60</v>
      </c>
      <c r="F44" s="36">
        <f>(K44-C44)/365.4</f>
        <v>58.639846743295024</v>
      </c>
      <c r="G44" s="6" t="s">
        <v>331</v>
      </c>
      <c r="I44" s="5">
        <v>2</v>
      </c>
      <c r="J44" s="5" t="s">
        <v>61</v>
      </c>
      <c r="K44" s="7">
        <v>43284</v>
      </c>
      <c r="L44" s="6" t="s">
        <v>332</v>
      </c>
      <c r="M44" s="6"/>
      <c r="N44" s="6">
        <v>2</v>
      </c>
      <c r="O44" s="6" t="s">
        <v>198</v>
      </c>
      <c r="P44" s="6"/>
      <c r="Q44" s="5" t="s">
        <v>85</v>
      </c>
      <c r="R44" s="5" t="s">
        <v>60</v>
      </c>
      <c r="S44" s="6"/>
      <c r="T44" s="6" t="s">
        <v>333</v>
      </c>
      <c r="U44" s="5" t="s">
        <v>136</v>
      </c>
      <c r="X44" s="6" t="s">
        <v>73</v>
      </c>
      <c r="Y44" s="7" t="s">
        <v>160</v>
      </c>
      <c r="Z44" s="7" t="s">
        <v>334</v>
      </c>
      <c r="AA44" s="7" t="s">
        <v>78</v>
      </c>
      <c r="AB44" s="7" t="s">
        <v>425</v>
      </c>
      <c r="AD44" s="43" t="s">
        <v>61</v>
      </c>
      <c r="AE44" s="5" t="s">
        <v>335</v>
      </c>
      <c r="AL44" s="9"/>
      <c r="AM44" s="9"/>
      <c r="BU44" s="5" t="e">
        <f t="shared" si="6"/>
        <v>#VALUE!</v>
      </c>
      <c r="BW44" s="5" t="e">
        <f t="shared" si="7"/>
        <v>#VALUE!</v>
      </c>
    </row>
    <row r="45" spans="1:75" s="5" customFormat="1" x14ac:dyDescent="0.45">
      <c r="A45" s="5">
        <v>138</v>
      </c>
      <c r="B45" s="6" t="s">
        <v>58</v>
      </c>
      <c r="C45" s="7">
        <v>15509</v>
      </c>
      <c r="E45" s="5" t="s">
        <v>60</v>
      </c>
      <c r="F45" s="36">
        <f>(K45-C45)/365.4</f>
        <v>78.62616310892173</v>
      </c>
      <c r="G45" s="6" t="s">
        <v>63</v>
      </c>
      <c r="I45" s="5">
        <v>2</v>
      </c>
      <c r="J45" s="5" t="s">
        <v>61</v>
      </c>
      <c r="K45" s="7">
        <v>44239</v>
      </c>
      <c r="L45" s="6" t="s">
        <v>72</v>
      </c>
      <c r="M45" s="6"/>
      <c r="N45" s="6" t="s">
        <v>60</v>
      </c>
      <c r="O45" s="6" t="s">
        <v>67</v>
      </c>
      <c r="P45" s="6"/>
      <c r="R45" s="5" t="s">
        <v>60</v>
      </c>
      <c r="S45" s="6"/>
      <c r="T45" s="6" t="s">
        <v>336</v>
      </c>
      <c r="X45" s="6" t="s">
        <v>64</v>
      </c>
      <c r="Y45" s="7" t="s">
        <v>65</v>
      </c>
      <c r="Z45" s="7" t="s">
        <v>130</v>
      </c>
      <c r="AA45" s="7" t="s">
        <v>78</v>
      </c>
      <c r="AB45" s="7" t="s">
        <v>424</v>
      </c>
      <c r="AD45" s="43" t="s">
        <v>337</v>
      </c>
      <c r="AE45" s="5" t="s">
        <v>338</v>
      </c>
      <c r="AL45" s="9"/>
      <c r="AM45" s="9"/>
      <c r="AT45" s="5" t="s">
        <v>339</v>
      </c>
      <c r="AV45" s="10">
        <v>44267</v>
      </c>
      <c r="BU45" s="5" t="e">
        <f t="shared" si="6"/>
        <v>#VALUE!</v>
      </c>
      <c r="BW45" s="5" t="e">
        <f t="shared" si="7"/>
        <v>#VALUE!</v>
      </c>
    </row>
    <row r="46" spans="1:75" s="5" customFormat="1" x14ac:dyDescent="0.45">
      <c r="A46" s="5">
        <v>139</v>
      </c>
      <c r="B46" s="6" t="s">
        <v>58</v>
      </c>
      <c r="C46" s="7">
        <v>25557</v>
      </c>
      <c r="D46" s="5" t="s">
        <v>75</v>
      </c>
      <c r="E46" s="5" t="s">
        <v>60</v>
      </c>
      <c r="F46" s="36">
        <f>(K46-C46)/365.4</f>
        <v>49.07772304324029</v>
      </c>
      <c r="G46" s="6" t="s">
        <v>340</v>
      </c>
      <c r="I46" s="5">
        <v>1</v>
      </c>
      <c r="J46" s="5" t="s">
        <v>61</v>
      </c>
      <c r="K46" s="7">
        <v>43490</v>
      </c>
      <c r="L46" s="6" t="s">
        <v>72</v>
      </c>
      <c r="M46" s="6"/>
      <c r="N46" s="6">
        <v>1</v>
      </c>
      <c r="O46" s="6" t="s">
        <v>67</v>
      </c>
      <c r="P46" s="6"/>
      <c r="R46" s="5" t="s">
        <v>60</v>
      </c>
      <c r="S46" s="6"/>
      <c r="T46" s="6" t="s">
        <v>341</v>
      </c>
      <c r="U46" s="5" t="s">
        <v>136</v>
      </c>
      <c r="X46" s="6" t="s">
        <v>68</v>
      </c>
      <c r="Y46" s="7" t="s">
        <v>96</v>
      </c>
      <c r="Z46" s="7" t="s">
        <v>135</v>
      </c>
      <c r="AA46" s="7" t="s">
        <v>96</v>
      </c>
      <c r="AB46" s="7" t="s">
        <v>425</v>
      </c>
      <c r="AD46" s="43" t="s">
        <v>61</v>
      </c>
      <c r="AE46" s="5" t="s">
        <v>342</v>
      </c>
      <c r="AL46" s="9"/>
      <c r="AM46" s="9"/>
      <c r="AT46" s="5" t="s">
        <v>276</v>
      </c>
      <c r="AU46" s="10">
        <v>43616</v>
      </c>
      <c r="AV46" s="10">
        <v>44398</v>
      </c>
      <c r="BU46" s="5" t="e">
        <f t="shared" si="6"/>
        <v>#VALUE!</v>
      </c>
      <c r="BW46" s="5" t="e">
        <f t="shared" si="7"/>
        <v>#VALUE!</v>
      </c>
    </row>
    <row r="47" spans="1:75" s="4" customFormat="1" x14ac:dyDescent="0.45">
      <c r="A47" s="4">
        <v>140</v>
      </c>
      <c r="B47" s="12" t="s">
        <v>58</v>
      </c>
      <c r="C47" s="13">
        <v>22555</v>
      </c>
      <c r="D47" s="4" t="s">
        <v>59</v>
      </c>
      <c r="E47" s="14">
        <v>43624</v>
      </c>
      <c r="F47" s="37">
        <f>(K47-C47)/365.4</f>
        <v>57.531472359058569</v>
      </c>
      <c r="G47" s="12" t="s">
        <v>343</v>
      </c>
      <c r="I47" s="4">
        <v>2</v>
      </c>
      <c r="J47" s="4" t="s">
        <v>61</v>
      </c>
      <c r="K47" s="13">
        <v>43577</v>
      </c>
      <c r="L47" s="12" t="s">
        <v>72</v>
      </c>
      <c r="M47" s="12"/>
      <c r="N47" s="12">
        <v>3</v>
      </c>
      <c r="O47" s="12" t="s">
        <v>150</v>
      </c>
      <c r="P47" s="12"/>
      <c r="S47" s="12"/>
      <c r="T47" s="12"/>
      <c r="U47" s="4" t="s">
        <v>417</v>
      </c>
      <c r="X47" s="12" t="s">
        <v>73</v>
      </c>
      <c r="Y47" s="13" t="s">
        <v>65</v>
      </c>
      <c r="Z47" s="13" t="s">
        <v>69</v>
      </c>
      <c r="AA47" s="13" t="s">
        <v>96</v>
      </c>
      <c r="AB47" s="13" t="s">
        <v>423</v>
      </c>
      <c r="AD47" s="41" t="s">
        <v>85</v>
      </c>
      <c r="AE47" s="4" t="s">
        <v>60</v>
      </c>
      <c r="AF47" s="4">
        <v>1</v>
      </c>
      <c r="AG47" s="4" t="s">
        <v>221</v>
      </c>
      <c r="AH47" s="4" t="s">
        <v>344</v>
      </c>
      <c r="AJ47" s="4" t="s">
        <v>345</v>
      </c>
      <c r="AK47" s="4" t="s">
        <v>346</v>
      </c>
      <c r="AL47" s="15" t="s">
        <v>347</v>
      </c>
      <c r="AM47" s="15"/>
      <c r="AN47" s="4" t="s">
        <v>348</v>
      </c>
      <c r="AO47" s="4" t="s">
        <v>61</v>
      </c>
      <c r="AP47" s="4" t="s">
        <v>85</v>
      </c>
      <c r="AQ47" s="4" t="s">
        <v>85</v>
      </c>
      <c r="AR47" s="4" t="s">
        <v>84</v>
      </c>
      <c r="AT47" s="4" t="s">
        <v>349</v>
      </c>
      <c r="AU47" s="14">
        <v>43658</v>
      </c>
      <c r="AV47" s="14">
        <v>44361</v>
      </c>
      <c r="AW47" s="4" t="s">
        <v>60</v>
      </c>
      <c r="AX47" s="4" t="s">
        <v>350</v>
      </c>
      <c r="BU47" s="4">
        <f t="shared" si="6"/>
        <v>-6232</v>
      </c>
      <c r="BW47" s="4">
        <f t="shared" si="7"/>
        <v>737</v>
      </c>
    </row>
    <row r="48" spans="1:75" s="5" customFormat="1" ht="51.4" customHeight="1" x14ac:dyDescent="0.45">
      <c r="A48" s="5">
        <v>144</v>
      </c>
      <c r="B48" s="6" t="s">
        <v>74</v>
      </c>
      <c r="C48" s="7">
        <v>27472</v>
      </c>
      <c r="D48" s="5" t="s">
        <v>181</v>
      </c>
      <c r="E48" s="5" t="s">
        <v>60</v>
      </c>
      <c r="F48" s="36">
        <f>(K48-C48)/365.4</f>
        <v>44.849480021893818</v>
      </c>
      <c r="G48" s="6" t="s">
        <v>351</v>
      </c>
      <c r="I48" s="5">
        <v>2</v>
      </c>
      <c r="J48" s="5" t="s">
        <v>61</v>
      </c>
      <c r="K48" s="7">
        <v>43860</v>
      </c>
      <c r="L48" s="6" t="s">
        <v>72</v>
      </c>
      <c r="M48" s="6"/>
      <c r="N48" s="6">
        <v>1</v>
      </c>
      <c r="O48" s="6" t="s">
        <v>67</v>
      </c>
      <c r="P48" s="6"/>
      <c r="R48" s="5" t="s">
        <v>60</v>
      </c>
      <c r="S48" s="6"/>
      <c r="T48" s="6"/>
      <c r="U48" s="5" t="s">
        <v>291</v>
      </c>
      <c r="X48" s="6" t="s">
        <v>73</v>
      </c>
      <c r="Y48" s="7" t="s">
        <v>78</v>
      </c>
      <c r="Z48" s="7" t="s">
        <v>69</v>
      </c>
      <c r="AA48" s="7" t="s">
        <v>96</v>
      </c>
      <c r="AB48" s="7" t="s">
        <v>423</v>
      </c>
      <c r="AD48" s="43" t="s">
        <v>61</v>
      </c>
      <c r="AE48" s="5" t="s">
        <v>352</v>
      </c>
      <c r="AL48" s="9"/>
      <c r="AM48" s="9"/>
      <c r="BU48" s="5" t="e">
        <f t="shared" si="6"/>
        <v>#VALUE!</v>
      </c>
      <c r="BW48" s="5" t="e">
        <f t="shared" ref="BW48:BW50" si="8">AW48-E48</f>
        <v>#VALUE!</v>
      </c>
    </row>
    <row r="49" spans="1:75" s="4" customFormat="1" ht="61.5" customHeight="1" x14ac:dyDescent="0.45">
      <c r="A49" s="4">
        <v>146</v>
      </c>
      <c r="B49" s="12" t="s">
        <v>74</v>
      </c>
      <c r="C49" s="13">
        <v>26240</v>
      </c>
      <c r="D49" s="4" t="s">
        <v>75</v>
      </c>
      <c r="E49" s="14">
        <v>44238</v>
      </c>
      <c r="F49" s="37">
        <f>(K49-C49)/365.4</f>
        <v>49.252873563218394</v>
      </c>
      <c r="G49" s="12" t="s">
        <v>353</v>
      </c>
      <c r="H49" s="4" t="s">
        <v>85</v>
      </c>
      <c r="I49" s="4">
        <v>3</v>
      </c>
      <c r="J49" s="4" t="s">
        <v>85</v>
      </c>
      <c r="K49" s="13">
        <v>44237</v>
      </c>
      <c r="L49" s="12" t="s">
        <v>186</v>
      </c>
      <c r="M49" s="12"/>
      <c r="N49" s="12"/>
      <c r="O49" s="12"/>
      <c r="P49" s="12"/>
      <c r="S49" s="12" t="s">
        <v>354</v>
      </c>
      <c r="T49" s="12" t="s">
        <v>355</v>
      </c>
      <c r="U49" s="4" t="s">
        <v>77</v>
      </c>
      <c r="X49" s="12" t="s">
        <v>73</v>
      </c>
      <c r="Y49" s="13" t="s">
        <v>65</v>
      </c>
      <c r="Z49" s="13" t="s">
        <v>176</v>
      </c>
      <c r="AA49" s="13" t="s">
        <v>160</v>
      </c>
      <c r="AB49" s="13" t="s">
        <v>424</v>
      </c>
      <c r="AC49" s="22" t="s">
        <v>356</v>
      </c>
      <c r="AD49" s="41" t="s">
        <v>85</v>
      </c>
      <c r="AF49" s="4">
        <v>2</v>
      </c>
      <c r="AG49" s="4" t="s">
        <v>221</v>
      </c>
      <c r="AH49" s="4" t="s">
        <v>357</v>
      </c>
      <c r="AJ49" s="4" t="s">
        <v>358</v>
      </c>
      <c r="AK49" s="22" t="s">
        <v>359</v>
      </c>
      <c r="AL49" s="34" t="s">
        <v>360</v>
      </c>
      <c r="AM49" s="34"/>
      <c r="AN49" s="22" t="s">
        <v>361</v>
      </c>
      <c r="AP49" s="4" t="s">
        <v>85</v>
      </c>
      <c r="AQ49" s="4" t="s">
        <v>85</v>
      </c>
      <c r="AT49" s="4" t="s">
        <v>362</v>
      </c>
      <c r="AW49" s="14">
        <v>44250</v>
      </c>
      <c r="AX49" s="4" t="s">
        <v>85</v>
      </c>
      <c r="AY49" s="22" t="s">
        <v>363</v>
      </c>
      <c r="AZ49" s="14">
        <v>44251</v>
      </c>
      <c r="BT49" s="14">
        <v>44330</v>
      </c>
      <c r="BU49" s="4">
        <f t="shared" si="6"/>
        <v>13.142857142857142</v>
      </c>
      <c r="BW49" s="4">
        <f t="shared" si="8"/>
        <v>12</v>
      </c>
    </row>
    <row r="50" spans="1:75" s="4" customFormat="1" ht="57.4" customHeight="1" x14ac:dyDescent="0.45">
      <c r="A50" s="4">
        <v>147</v>
      </c>
      <c r="B50" s="12" t="s">
        <v>74</v>
      </c>
      <c r="C50" s="13">
        <v>21057</v>
      </c>
      <c r="D50" s="4" t="s">
        <v>181</v>
      </c>
      <c r="E50" s="14">
        <v>42606</v>
      </c>
      <c r="F50" s="37">
        <f>(K50-C50)/365.4</f>
        <v>58.970990695128627</v>
      </c>
      <c r="G50" s="12" t="s">
        <v>364</v>
      </c>
      <c r="H50" s="4" t="s">
        <v>85</v>
      </c>
      <c r="I50" s="4">
        <v>3</v>
      </c>
      <c r="J50" s="4" t="s">
        <v>85</v>
      </c>
      <c r="K50" s="13">
        <v>42605</v>
      </c>
      <c r="L50" s="12" t="s">
        <v>186</v>
      </c>
      <c r="M50" s="12"/>
      <c r="N50" s="12">
        <v>1</v>
      </c>
      <c r="O50" s="12" t="s">
        <v>61</v>
      </c>
      <c r="P50" s="12" t="s">
        <v>365</v>
      </c>
      <c r="Q50" s="4" t="s">
        <v>85</v>
      </c>
      <c r="S50" s="12">
        <v>20.47</v>
      </c>
      <c r="T50" s="12"/>
      <c r="U50" s="4" t="s">
        <v>409</v>
      </c>
      <c r="X50" s="12" t="s">
        <v>64</v>
      </c>
      <c r="Y50" s="13" t="s">
        <v>65</v>
      </c>
      <c r="Z50" s="13" t="s">
        <v>176</v>
      </c>
      <c r="AA50" s="13" t="s">
        <v>160</v>
      </c>
      <c r="AB50" s="13" t="s">
        <v>424</v>
      </c>
      <c r="AD50" s="41" t="s">
        <v>85</v>
      </c>
      <c r="AF50" s="4">
        <v>2</v>
      </c>
      <c r="AG50" s="4" t="s">
        <v>221</v>
      </c>
      <c r="AH50" s="4" t="s">
        <v>281</v>
      </c>
      <c r="AJ50" s="22" t="s">
        <v>366</v>
      </c>
      <c r="AL50" s="34" t="s">
        <v>367</v>
      </c>
      <c r="AM50" s="34"/>
      <c r="AO50" s="4" t="s">
        <v>61</v>
      </c>
      <c r="AP50" s="4" t="s">
        <v>85</v>
      </c>
      <c r="AQ50" s="4" t="s">
        <v>85</v>
      </c>
      <c r="AT50" s="4" t="s">
        <v>339</v>
      </c>
      <c r="AU50" s="4">
        <f>(AW50-E50)</f>
        <v>13</v>
      </c>
      <c r="AW50" s="14">
        <v>42619</v>
      </c>
      <c r="AX50" s="4" t="s">
        <v>85</v>
      </c>
      <c r="AY50" s="4" t="s">
        <v>368</v>
      </c>
      <c r="AZ50" s="4" t="s">
        <v>369</v>
      </c>
      <c r="BA50" s="14">
        <v>42646</v>
      </c>
      <c r="BB50" s="4" t="s">
        <v>61</v>
      </c>
      <c r="BC50" s="34" t="s">
        <v>370</v>
      </c>
      <c r="BD50" s="4" t="s">
        <v>60</v>
      </c>
      <c r="BE50" s="14">
        <v>42722</v>
      </c>
      <c r="BF50" s="4" t="s">
        <v>61</v>
      </c>
      <c r="BG50" s="34" t="s">
        <v>371</v>
      </c>
      <c r="BH50" s="14">
        <v>42724</v>
      </c>
      <c r="BI50" s="14">
        <v>42828</v>
      </c>
      <c r="BJ50" s="4" t="s">
        <v>61</v>
      </c>
      <c r="BR50" s="34" t="s">
        <v>372</v>
      </c>
      <c r="BS50" s="14" t="s">
        <v>60</v>
      </c>
      <c r="BT50" s="14">
        <v>42851</v>
      </c>
      <c r="BU50" s="4">
        <f t="shared" si="6"/>
        <v>35</v>
      </c>
      <c r="BW50" s="4">
        <f t="shared" si="8"/>
        <v>13</v>
      </c>
    </row>
    <row r="51" spans="1:75" s="5" customFormat="1" x14ac:dyDescent="0.45">
      <c r="A51" s="5">
        <v>148</v>
      </c>
      <c r="B51" s="5" t="s">
        <v>58</v>
      </c>
      <c r="C51" s="10">
        <v>19620</v>
      </c>
      <c r="D51" s="5" t="s">
        <v>181</v>
      </c>
      <c r="E51" s="10" t="s">
        <v>60</v>
      </c>
      <c r="F51" s="36">
        <f>(K51-C51)/365.4</f>
        <v>67.635467980295573</v>
      </c>
      <c r="G51" s="5" t="s">
        <v>373</v>
      </c>
      <c r="H51" s="5" t="s">
        <v>374</v>
      </c>
      <c r="I51" s="5">
        <v>3</v>
      </c>
      <c r="J51" s="5" t="s">
        <v>85</v>
      </c>
      <c r="K51" s="10">
        <v>44334</v>
      </c>
      <c r="L51" s="5" t="s">
        <v>186</v>
      </c>
      <c r="M51" s="10">
        <v>43969</v>
      </c>
      <c r="N51" s="5">
        <v>2</v>
      </c>
      <c r="O51" s="5" t="s">
        <v>198</v>
      </c>
      <c r="P51" s="5" t="s">
        <v>60</v>
      </c>
      <c r="Q51" s="5" t="s">
        <v>85</v>
      </c>
      <c r="R51" s="10">
        <v>44338</v>
      </c>
      <c r="T51" s="5" t="s">
        <v>375</v>
      </c>
      <c r="U51" s="5" t="s">
        <v>417</v>
      </c>
      <c r="V51" s="5" t="s">
        <v>101</v>
      </c>
      <c r="W51" s="5" t="s">
        <v>60</v>
      </c>
      <c r="X51" s="5" t="s">
        <v>73</v>
      </c>
      <c r="Y51" s="5" t="s">
        <v>160</v>
      </c>
      <c r="Z51" s="5" t="s">
        <v>376</v>
      </c>
      <c r="AA51" s="5" t="s">
        <v>160</v>
      </c>
      <c r="AB51" s="5" t="s">
        <v>425</v>
      </c>
      <c r="AD51" s="43" t="s">
        <v>61</v>
      </c>
      <c r="AE51" s="5" t="s">
        <v>377</v>
      </c>
      <c r="AL51" s="9"/>
      <c r="AM51" s="9"/>
      <c r="AQ51" s="5" t="s">
        <v>85</v>
      </c>
      <c r="AS51" s="5" t="s">
        <v>378</v>
      </c>
      <c r="AT51" s="5" t="s">
        <v>379</v>
      </c>
    </row>
    <row r="52" spans="1:75" s="4" customFormat="1" x14ac:dyDescent="0.45">
      <c r="A52" s="4">
        <v>149</v>
      </c>
      <c r="B52" s="4" t="s">
        <v>58</v>
      </c>
      <c r="C52" s="14">
        <v>12669</v>
      </c>
      <c r="D52" s="4" t="s">
        <v>181</v>
      </c>
      <c r="E52" s="14">
        <v>44327</v>
      </c>
      <c r="F52" s="37">
        <f>(K52-C52)/365.4</f>
        <v>86.631089217296122</v>
      </c>
      <c r="G52" s="4" t="s">
        <v>380</v>
      </c>
      <c r="H52" s="4" t="s">
        <v>380</v>
      </c>
      <c r="I52" s="4">
        <v>3</v>
      </c>
      <c r="J52" s="4" t="s">
        <v>85</v>
      </c>
      <c r="K52" s="14">
        <v>44324</v>
      </c>
      <c r="L52" s="4" t="s">
        <v>72</v>
      </c>
      <c r="M52" s="14">
        <v>44326</v>
      </c>
      <c r="N52" s="4">
        <v>0</v>
      </c>
      <c r="O52" s="4" t="s">
        <v>381</v>
      </c>
      <c r="P52" s="4" t="s">
        <v>382</v>
      </c>
      <c r="Q52" s="4" t="s">
        <v>85</v>
      </c>
      <c r="R52" s="14">
        <v>44336</v>
      </c>
      <c r="S52" s="4">
        <v>26.23</v>
      </c>
      <c r="T52" s="4" t="s">
        <v>383</v>
      </c>
      <c r="U52" s="4" t="s">
        <v>417</v>
      </c>
      <c r="V52" s="4" t="s">
        <v>101</v>
      </c>
      <c r="W52" s="4" t="s">
        <v>61</v>
      </c>
      <c r="X52" s="4" t="s">
        <v>73</v>
      </c>
      <c r="Y52" s="4" t="s">
        <v>65</v>
      </c>
      <c r="Z52" s="4" t="s">
        <v>301</v>
      </c>
      <c r="AA52" s="4" t="s">
        <v>160</v>
      </c>
      <c r="AB52" s="4" t="s">
        <v>423</v>
      </c>
      <c r="AC52" s="4" t="s">
        <v>384</v>
      </c>
      <c r="AD52" s="41" t="s">
        <v>85</v>
      </c>
      <c r="AE52" s="4" t="s">
        <v>60</v>
      </c>
      <c r="AF52" s="4">
        <v>2</v>
      </c>
      <c r="AG52" s="4" t="s">
        <v>115</v>
      </c>
      <c r="AH52" s="4" t="s">
        <v>385</v>
      </c>
      <c r="AI52" s="4" t="s">
        <v>61</v>
      </c>
      <c r="AJ52" s="4" t="s">
        <v>386</v>
      </c>
      <c r="AL52" s="15" t="s">
        <v>387</v>
      </c>
      <c r="AM52" s="15" t="s">
        <v>224</v>
      </c>
      <c r="AN52" s="4" t="s">
        <v>84</v>
      </c>
      <c r="AO52" s="4" t="s">
        <v>61</v>
      </c>
      <c r="AP52" s="4" t="s">
        <v>85</v>
      </c>
      <c r="AQ52" s="4" t="s">
        <v>85</v>
      </c>
      <c r="AR52" s="4" t="s">
        <v>388</v>
      </c>
      <c r="AS52" s="4" t="s">
        <v>389</v>
      </c>
      <c r="AT52" s="4" t="s">
        <v>390</v>
      </c>
      <c r="AU52" s="14">
        <v>44516</v>
      </c>
      <c r="AV52" s="14">
        <v>44512</v>
      </c>
      <c r="AW52" s="4" t="s">
        <v>60</v>
      </c>
      <c r="AX52" s="4" t="s">
        <v>61</v>
      </c>
    </row>
    <row r="53" spans="1:75" s="4" customFormat="1" x14ac:dyDescent="0.45">
      <c r="A53" s="4">
        <v>150</v>
      </c>
      <c r="B53" s="4" t="s">
        <v>74</v>
      </c>
      <c r="C53" s="14">
        <v>21485</v>
      </c>
      <c r="D53" s="4" t="s">
        <v>181</v>
      </c>
      <c r="E53" s="14">
        <v>44021</v>
      </c>
      <c r="F53" s="37">
        <f>(K53-C53)/365.4</f>
        <v>61.66940339354133</v>
      </c>
      <c r="G53" s="4" t="s">
        <v>391</v>
      </c>
      <c r="H53" s="4" t="s">
        <v>391</v>
      </c>
      <c r="I53" s="4">
        <v>3</v>
      </c>
      <c r="J53" s="4" t="s">
        <v>85</v>
      </c>
      <c r="K53" s="14">
        <v>44019</v>
      </c>
      <c r="L53" s="4" t="s">
        <v>72</v>
      </c>
      <c r="M53" s="14">
        <v>44020</v>
      </c>
      <c r="N53" s="4">
        <v>0</v>
      </c>
      <c r="O53" s="4" t="s">
        <v>392</v>
      </c>
      <c r="Q53" s="4" t="s">
        <v>85</v>
      </c>
      <c r="R53" s="14">
        <v>44387</v>
      </c>
      <c r="S53" s="4">
        <v>25.48</v>
      </c>
      <c r="T53" s="4" t="s">
        <v>393</v>
      </c>
      <c r="U53" s="4" t="s">
        <v>417</v>
      </c>
      <c r="V53" s="4" t="s">
        <v>101</v>
      </c>
      <c r="W53" s="4" t="s">
        <v>61</v>
      </c>
      <c r="X53" s="4" t="s">
        <v>73</v>
      </c>
      <c r="Y53" s="4" t="s">
        <v>78</v>
      </c>
      <c r="Z53" s="4" t="s">
        <v>301</v>
      </c>
      <c r="AA53" s="4" t="s">
        <v>160</v>
      </c>
      <c r="AB53" s="4" t="s">
        <v>423</v>
      </c>
      <c r="AC53" s="4" t="s">
        <v>394</v>
      </c>
      <c r="AD53" s="41" t="s">
        <v>85</v>
      </c>
      <c r="AF53" s="4">
        <v>3</v>
      </c>
      <c r="AG53" s="4" t="s">
        <v>221</v>
      </c>
      <c r="AH53" s="4" t="s">
        <v>357</v>
      </c>
      <c r="AI53" s="4" t="s">
        <v>61</v>
      </c>
      <c r="AJ53" s="4" t="s">
        <v>395</v>
      </c>
      <c r="AL53" s="15" t="s">
        <v>396</v>
      </c>
      <c r="AM53" s="15" t="s">
        <v>224</v>
      </c>
      <c r="AN53" s="4" t="s">
        <v>397</v>
      </c>
      <c r="AO53" s="4" t="s">
        <v>61</v>
      </c>
      <c r="AP53" s="4" t="s">
        <v>85</v>
      </c>
      <c r="AQ53" s="4" t="s">
        <v>85</v>
      </c>
      <c r="AR53" s="4" t="s">
        <v>61</v>
      </c>
      <c r="AS53" s="4" t="s">
        <v>398</v>
      </c>
      <c r="AT53" s="4" t="s">
        <v>399</v>
      </c>
      <c r="AV53" s="14">
        <v>44197</v>
      </c>
      <c r="AW53" s="4" t="s">
        <v>60</v>
      </c>
      <c r="AX53" s="4" t="s">
        <v>61</v>
      </c>
    </row>
    <row r="54" spans="1:75" s="5" customFormat="1" ht="21" customHeight="1" x14ac:dyDescent="0.45">
      <c r="A54" s="5">
        <v>152</v>
      </c>
      <c r="B54" s="5" t="s">
        <v>74</v>
      </c>
      <c r="C54" s="10">
        <v>24192</v>
      </c>
      <c r="D54" s="5" t="s">
        <v>181</v>
      </c>
      <c r="E54" s="10">
        <v>43381</v>
      </c>
      <c r="F54" s="36">
        <f>(K54-C54)/365.4</f>
        <v>52.30979748221128</v>
      </c>
      <c r="G54" s="5" t="s">
        <v>400</v>
      </c>
      <c r="I54" s="5">
        <v>3</v>
      </c>
      <c r="J54" s="5" t="s">
        <v>85</v>
      </c>
      <c r="K54" s="10">
        <v>43306</v>
      </c>
      <c r="L54" s="5" t="s">
        <v>72</v>
      </c>
      <c r="M54" s="10">
        <v>43381</v>
      </c>
      <c r="N54" s="5">
        <v>0</v>
      </c>
      <c r="O54" s="5" t="s">
        <v>235</v>
      </c>
      <c r="Q54" s="5" t="s">
        <v>85</v>
      </c>
      <c r="R54" s="10">
        <v>43364</v>
      </c>
      <c r="S54" s="5">
        <v>39.950000000000003</v>
      </c>
      <c r="T54" s="5" t="s">
        <v>401</v>
      </c>
      <c r="U54" s="5" t="s">
        <v>418</v>
      </c>
      <c r="V54" s="5" t="s">
        <v>179</v>
      </c>
      <c r="W54" s="5" t="s">
        <v>85</v>
      </c>
      <c r="X54" s="5" t="s">
        <v>64</v>
      </c>
      <c r="Y54" s="5" t="s">
        <v>78</v>
      </c>
      <c r="Z54" s="5" t="s">
        <v>69</v>
      </c>
      <c r="AA54" s="5" t="s">
        <v>96</v>
      </c>
      <c r="AB54" s="5" t="s">
        <v>423</v>
      </c>
      <c r="AD54" s="43" t="s">
        <v>61</v>
      </c>
      <c r="AE54" s="11" t="s">
        <v>402</v>
      </c>
      <c r="AF54" s="5">
        <v>0</v>
      </c>
      <c r="AL54" s="35" t="s">
        <v>403</v>
      </c>
      <c r="AM54" s="9"/>
      <c r="AP54" s="5" t="s">
        <v>85</v>
      </c>
      <c r="AX54" s="5" t="s">
        <v>85</v>
      </c>
      <c r="AY54" s="5" t="s">
        <v>404</v>
      </c>
    </row>
    <row r="55" spans="1:75" s="4" customFormat="1" x14ac:dyDescent="0.45">
      <c r="A55" s="4">
        <v>154</v>
      </c>
      <c r="B55" s="4" t="s">
        <v>58</v>
      </c>
      <c r="C55" s="14">
        <v>17013</v>
      </c>
      <c r="D55" s="4" t="s">
        <v>59</v>
      </c>
      <c r="E55" s="14">
        <v>43741</v>
      </c>
      <c r="F55" s="37">
        <f>(K55-C55)/365.4</f>
        <v>73.147235905856604</v>
      </c>
      <c r="G55" s="4" t="s">
        <v>405</v>
      </c>
      <c r="I55" s="4">
        <v>3</v>
      </c>
      <c r="J55" s="4" t="s">
        <v>85</v>
      </c>
      <c r="K55" s="14">
        <v>43741</v>
      </c>
      <c r="N55" s="4">
        <v>0</v>
      </c>
      <c r="U55" s="4" t="s">
        <v>418</v>
      </c>
      <c r="X55" s="4" t="s">
        <v>68</v>
      </c>
      <c r="Y55" s="4" t="s">
        <v>65</v>
      </c>
      <c r="Z55" s="4" t="s">
        <v>102</v>
      </c>
      <c r="AA55" s="4" t="s">
        <v>78</v>
      </c>
      <c r="AB55" s="4" t="s">
        <v>423</v>
      </c>
      <c r="AD55" s="41" t="s">
        <v>85</v>
      </c>
      <c r="AL55" s="15"/>
      <c r="AM55" s="15"/>
      <c r="AP55" s="4" t="s">
        <v>85</v>
      </c>
      <c r="AQ55" s="4" t="s">
        <v>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Celii</dc:creator>
  <cp:lastModifiedBy>Francis Celii</cp:lastModifiedBy>
  <dcterms:created xsi:type="dcterms:W3CDTF">2021-12-13T04:22:11Z</dcterms:created>
  <dcterms:modified xsi:type="dcterms:W3CDTF">2021-12-16T06:08:44Z</dcterms:modified>
</cp:coreProperties>
</file>